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bookViews>
    <workbookView xWindow="0" yWindow="0" windowWidth="20490" windowHeight="7005"/>
  </bookViews>
  <sheets>
    <sheet name="TABELA GERAL" sheetId="1" r:id="rId1"/>
    <sheet name="MILITARES A DISPOSIÇÃO" sheetId="2" r:id="rId2"/>
    <sheet name="MAPA DA FORÇA" sheetId="3" r:id="rId3"/>
    <sheet name="MILITARES AGREGADOS " sheetId="4" r:id="rId4"/>
    <sheet name="QDE" sheetId="5" r:id="rId5"/>
    <sheet name="Plan2" sheetId="6" r:id="rId6"/>
  </sheets>
  <definedNames>
    <definedName name="_xlnm._FilterDatabase" localSheetId="1" hidden="1">'MILITARES A DISPOSIÇÃO'!$A$1:$J$49</definedName>
    <definedName name="_xlnm._FilterDatabase" localSheetId="3" hidden="1">'MILITARES AGREGADOS '!$A$1:$J$62</definedName>
    <definedName name="_xlnm._FilterDatabase" localSheetId="0" hidden="1">'TABELA GERAL'!$A$1:$CO$1332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4" i="6" l="1"/>
  <c r="P64" i="6"/>
  <c r="O64" i="6"/>
  <c r="N64" i="6"/>
  <c r="M64" i="6"/>
  <c r="L64" i="6"/>
  <c r="K64" i="6"/>
  <c r="J64" i="6"/>
  <c r="I64" i="6"/>
  <c r="H64" i="6"/>
  <c r="G64" i="6"/>
  <c r="E64" i="6"/>
  <c r="D64" i="6"/>
  <c r="C64" i="6"/>
  <c r="R63" i="6"/>
  <c r="F63" i="6"/>
  <c r="R62" i="6"/>
  <c r="F62" i="6"/>
  <c r="R61" i="6"/>
  <c r="F61" i="6"/>
  <c r="R60" i="6"/>
  <c r="F60" i="6"/>
  <c r="R59" i="6"/>
  <c r="F59" i="6"/>
  <c r="R58" i="6"/>
  <c r="R57" i="6"/>
  <c r="R56" i="6"/>
  <c r="R55" i="6"/>
  <c r="R54" i="6"/>
  <c r="R53" i="6"/>
  <c r="F53" i="6"/>
  <c r="R52" i="6"/>
  <c r="F52" i="6"/>
  <c r="R51" i="6"/>
  <c r="F51" i="6"/>
  <c r="R50" i="6"/>
  <c r="F50" i="6"/>
  <c r="R49" i="6"/>
  <c r="F49" i="6"/>
  <c r="R48" i="6"/>
  <c r="F48" i="6"/>
  <c r="R47" i="6"/>
  <c r="F47" i="6"/>
  <c r="R46" i="6"/>
  <c r="F46" i="6"/>
  <c r="R45" i="6"/>
  <c r="F45" i="6"/>
  <c r="F64" i="6" s="1"/>
  <c r="R44" i="6"/>
  <c r="F44" i="6"/>
  <c r="R43" i="6"/>
  <c r="R42" i="6"/>
  <c r="R41" i="6"/>
  <c r="R40" i="6"/>
  <c r="R39" i="6"/>
  <c r="R37" i="6"/>
  <c r="R36" i="6"/>
  <c r="R35" i="6"/>
  <c r="R34" i="6"/>
  <c r="R32" i="6"/>
  <c r="R31" i="6"/>
  <c r="R30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F13" i="6"/>
  <c r="R12" i="6"/>
  <c r="F12" i="6"/>
  <c r="R11" i="6"/>
  <c r="F11" i="6"/>
  <c r="R10" i="6"/>
  <c r="F10" i="6"/>
  <c r="R9" i="6"/>
  <c r="F9" i="6"/>
  <c r="R8" i="6"/>
  <c r="F8" i="6"/>
  <c r="R7" i="6"/>
  <c r="F7" i="6"/>
  <c r="R6" i="6"/>
  <c r="F6" i="6"/>
  <c r="R5" i="6"/>
  <c r="F5" i="6"/>
  <c r="R4" i="6"/>
  <c r="R64" i="6" s="1"/>
  <c r="R852" i="5"/>
  <c r="Q852" i="5"/>
  <c r="P852" i="5"/>
  <c r="O852" i="5"/>
  <c r="N852" i="5"/>
  <c r="M852" i="5"/>
  <c r="L852" i="5"/>
  <c r="K852" i="5"/>
  <c r="J852" i="5"/>
  <c r="I852" i="5"/>
  <c r="F852" i="5"/>
  <c r="R839" i="5"/>
  <c r="Q839" i="5"/>
  <c r="P839" i="5"/>
  <c r="O839" i="5"/>
  <c r="N839" i="5"/>
  <c r="M839" i="5"/>
  <c r="L839" i="5"/>
  <c r="K839" i="5"/>
  <c r="J839" i="5"/>
  <c r="I839" i="5"/>
  <c r="F839" i="5"/>
  <c r="R801" i="5"/>
  <c r="Q801" i="5"/>
  <c r="P801" i="5"/>
  <c r="O801" i="5"/>
  <c r="N801" i="5"/>
  <c r="M801" i="5"/>
  <c r="L801" i="5"/>
  <c r="K801" i="5"/>
  <c r="J801" i="5"/>
  <c r="I801" i="5"/>
  <c r="F801" i="5"/>
  <c r="S535" i="5"/>
  <c r="R535" i="5"/>
  <c r="Q535" i="5"/>
  <c r="P535" i="5"/>
  <c r="O535" i="5"/>
  <c r="N535" i="5"/>
  <c r="M535" i="5"/>
  <c r="I517" i="5" s="1"/>
  <c r="L535" i="5"/>
  <c r="K535" i="5"/>
  <c r="J535" i="5"/>
  <c r="I535" i="5"/>
  <c r="G535" i="5"/>
  <c r="F535" i="5"/>
  <c r="S517" i="5"/>
  <c r="R517" i="5"/>
  <c r="Q517" i="5"/>
  <c r="P517" i="5"/>
  <c r="O517" i="5"/>
  <c r="N517" i="5"/>
  <c r="M517" i="5"/>
  <c r="L517" i="5"/>
  <c r="K517" i="5"/>
  <c r="J517" i="5"/>
  <c r="G517" i="5"/>
  <c r="F517" i="5"/>
  <c r="S403" i="5"/>
  <c r="R403" i="5"/>
  <c r="Q403" i="5"/>
  <c r="P403" i="5"/>
  <c r="O403" i="5"/>
  <c r="N403" i="5"/>
  <c r="M403" i="5"/>
  <c r="L403" i="5"/>
  <c r="K403" i="5"/>
  <c r="J403" i="5"/>
  <c r="I403" i="5"/>
  <c r="F403" i="5"/>
  <c r="G403" i="5" s="1"/>
  <c r="R296" i="5"/>
  <c r="Q296" i="5"/>
  <c r="P296" i="5"/>
  <c r="O296" i="5"/>
  <c r="N296" i="5"/>
  <c r="M296" i="5"/>
  <c r="L296" i="5"/>
  <c r="K296" i="5"/>
  <c r="J296" i="5"/>
  <c r="I296" i="5"/>
  <c r="F296" i="5"/>
  <c r="G296" i="5" s="1"/>
  <c r="Q253" i="5"/>
  <c r="P253" i="5"/>
  <c r="O253" i="5"/>
  <c r="N253" i="5"/>
  <c r="M253" i="5"/>
  <c r="L253" i="5"/>
  <c r="K253" i="5"/>
  <c r="J253" i="5"/>
  <c r="I253" i="5"/>
  <c r="F253" i="5"/>
  <c r="G253" i="5" s="1"/>
  <c r="Q177" i="5"/>
  <c r="P177" i="5"/>
  <c r="O177" i="5"/>
  <c r="N177" i="5"/>
  <c r="M177" i="5"/>
  <c r="L177" i="5"/>
  <c r="K177" i="5"/>
  <c r="J177" i="5"/>
  <c r="I177" i="5"/>
  <c r="G177" i="5"/>
  <c r="F177" i="5"/>
  <c r="Q144" i="5"/>
  <c r="P144" i="5"/>
  <c r="O144" i="5"/>
  <c r="N144" i="5"/>
  <c r="M144" i="5"/>
  <c r="L144" i="5"/>
  <c r="K144" i="5"/>
  <c r="J144" i="5"/>
  <c r="I144" i="5"/>
  <c r="F144" i="5"/>
  <c r="G144" i="5" s="1"/>
  <c r="Q128" i="5"/>
  <c r="P128" i="5"/>
  <c r="O128" i="5"/>
  <c r="N128" i="5"/>
  <c r="M128" i="5"/>
  <c r="L128" i="5"/>
  <c r="K128" i="5"/>
  <c r="J128" i="5"/>
  <c r="I128" i="5"/>
  <c r="F128" i="5"/>
  <c r="G128" i="5" s="1"/>
  <c r="Q116" i="5"/>
  <c r="P116" i="5"/>
  <c r="O116" i="5"/>
  <c r="N116" i="5"/>
  <c r="M116" i="5"/>
  <c r="L116" i="5"/>
  <c r="K116" i="5"/>
  <c r="J116" i="5"/>
  <c r="I116" i="5"/>
  <c r="G116" i="5"/>
  <c r="F116" i="5"/>
  <c r="Q105" i="5"/>
  <c r="P105" i="5"/>
  <c r="O105" i="5"/>
  <c r="N105" i="5"/>
  <c r="M105" i="5"/>
  <c r="L105" i="5"/>
  <c r="K105" i="5"/>
  <c r="J105" i="5"/>
  <c r="I105" i="5"/>
  <c r="G105" i="5"/>
  <c r="F105" i="5"/>
  <c r="Q94" i="5"/>
  <c r="P94" i="5"/>
  <c r="O94" i="5"/>
  <c r="N94" i="5"/>
  <c r="M94" i="5"/>
  <c r="L94" i="5"/>
  <c r="K94" i="5"/>
  <c r="J94" i="5"/>
  <c r="I94" i="5"/>
  <c r="F94" i="5"/>
  <c r="G94" i="5" s="1"/>
  <c r="Q83" i="5"/>
  <c r="P83" i="5"/>
  <c r="O83" i="5"/>
  <c r="N83" i="5"/>
  <c r="M83" i="5"/>
  <c r="L83" i="5"/>
  <c r="K83" i="5"/>
  <c r="J83" i="5"/>
  <c r="I83" i="5"/>
  <c r="F83" i="5"/>
  <c r="G83" i="5" s="1"/>
  <c r="Q66" i="5"/>
  <c r="P66" i="5"/>
  <c r="O66" i="5"/>
  <c r="N66" i="5"/>
  <c r="M66" i="5"/>
  <c r="L66" i="5"/>
  <c r="K66" i="5"/>
  <c r="J66" i="5"/>
  <c r="I66" i="5"/>
  <c r="F66" i="5"/>
  <c r="G66" i="5" s="1"/>
  <c r="Q37" i="5"/>
  <c r="P37" i="5"/>
  <c r="O37" i="5"/>
  <c r="N37" i="5"/>
  <c r="M37" i="5"/>
  <c r="L37" i="5"/>
  <c r="K37" i="5"/>
  <c r="J37" i="5"/>
  <c r="I37" i="5"/>
  <c r="G37" i="5"/>
  <c r="F37" i="5"/>
  <c r="Q17" i="5"/>
  <c r="P17" i="5"/>
  <c r="O17" i="5"/>
  <c r="N17" i="5"/>
  <c r="M17" i="5"/>
  <c r="L17" i="5"/>
  <c r="J17" i="5"/>
  <c r="I17" i="5"/>
  <c r="H17" i="5"/>
  <c r="F17" i="5"/>
  <c r="G17" i="5" s="1"/>
  <c r="F8" i="5"/>
  <c r="F62" i="4"/>
  <c r="E62" i="4"/>
  <c r="C62" i="4"/>
  <c r="B62" i="4"/>
  <c r="F61" i="4"/>
  <c r="E61" i="4"/>
  <c r="C61" i="4"/>
  <c r="B61" i="4"/>
  <c r="F60" i="4"/>
  <c r="E60" i="4"/>
  <c r="C60" i="4"/>
  <c r="B60" i="4"/>
  <c r="F59" i="4"/>
  <c r="E59" i="4"/>
  <c r="C59" i="4"/>
  <c r="B59" i="4"/>
  <c r="F58" i="4"/>
  <c r="E58" i="4"/>
  <c r="C58" i="4"/>
  <c r="B58" i="4"/>
  <c r="F57" i="4"/>
  <c r="E57" i="4"/>
  <c r="C57" i="4"/>
  <c r="B57" i="4"/>
  <c r="F56" i="4"/>
  <c r="E56" i="4"/>
  <c r="C56" i="4"/>
  <c r="B56" i="4"/>
  <c r="F55" i="4"/>
  <c r="E55" i="4"/>
  <c r="C55" i="4"/>
  <c r="B55" i="4"/>
  <c r="F54" i="4"/>
  <c r="E54" i="4"/>
  <c r="C54" i="4"/>
  <c r="B54" i="4"/>
  <c r="F53" i="4"/>
  <c r="E53" i="4"/>
  <c r="C53" i="4"/>
  <c r="B53" i="4"/>
  <c r="F52" i="4"/>
  <c r="E52" i="4"/>
  <c r="C52" i="4"/>
  <c r="B52" i="4"/>
  <c r="F51" i="4"/>
  <c r="E51" i="4"/>
  <c r="C51" i="4"/>
  <c r="B51" i="4"/>
  <c r="F50" i="4"/>
  <c r="E50" i="4"/>
  <c r="C50" i="4"/>
  <c r="B50" i="4"/>
  <c r="F49" i="4"/>
  <c r="E49" i="4"/>
  <c r="C49" i="4"/>
  <c r="B49" i="4"/>
  <c r="F48" i="4"/>
  <c r="E48" i="4"/>
  <c r="C48" i="4"/>
  <c r="B48" i="4"/>
  <c r="I47" i="4"/>
  <c r="F47" i="4"/>
  <c r="E47" i="4"/>
  <c r="C47" i="4"/>
  <c r="B47" i="4"/>
  <c r="I46" i="4"/>
  <c r="F46" i="4"/>
  <c r="E46" i="4"/>
  <c r="C46" i="4"/>
  <c r="B46" i="4"/>
  <c r="I19" i="4"/>
  <c r="F19" i="4"/>
  <c r="E19" i="4"/>
  <c r="C19" i="4"/>
  <c r="B19" i="4"/>
  <c r="I18" i="4"/>
  <c r="F18" i="4"/>
  <c r="E18" i="4"/>
  <c r="C18" i="4"/>
  <c r="B18" i="4"/>
  <c r="I17" i="4"/>
  <c r="F17" i="4"/>
  <c r="E17" i="4"/>
  <c r="C17" i="4"/>
  <c r="B17" i="4"/>
  <c r="I16" i="4"/>
  <c r="F16" i="4"/>
  <c r="E16" i="4"/>
  <c r="C16" i="4"/>
  <c r="B16" i="4"/>
  <c r="I15" i="4"/>
  <c r="F15" i="4"/>
  <c r="E15" i="4"/>
  <c r="C15" i="4"/>
  <c r="B15" i="4"/>
  <c r="I14" i="4"/>
  <c r="F14" i="4"/>
  <c r="E14" i="4"/>
  <c r="C14" i="4"/>
  <c r="B14" i="4"/>
  <c r="I13" i="4"/>
  <c r="F13" i="4"/>
  <c r="E13" i="4"/>
  <c r="C13" i="4"/>
  <c r="B13" i="4"/>
  <c r="I12" i="4"/>
  <c r="F12" i="4"/>
  <c r="E12" i="4"/>
  <c r="C12" i="4"/>
  <c r="B12" i="4"/>
  <c r="I11" i="4"/>
  <c r="F11" i="4"/>
  <c r="E11" i="4"/>
  <c r="C11" i="4"/>
  <c r="B11" i="4"/>
  <c r="I10" i="4"/>
  <c r="F10" i="4"/>
  <c r="E10" i="4"/>
  <c r="C10" i="4"/>
  <c r="B10" i="4"/>
  <c r="I9" i="4"/>
  <c r="F9" i="4"/>
  <c r="E9" i="4"/>
  <c r="C9" i="4"/>
  <c r="B9" i="4"/>
  <c r="I8" i="4"/>
  <c r="F8" i="4"/>
  <c r="E8" i="4"/>
  <c r="C8" i="4"/>
  <c r="B8" i="4"/>
  <c r="I7" i="4"/>
  <c r="F7" i="4"/>
  <c r="E7" i="4"/>
  <c r="C7" i="4"/>
  <c r="B7" i="4"/>
  <c r="I6" i="4"/>
  <c r="F6" i="4"/>
  <c r="E6" i="4"/>
  <c r="C6" i="4"/>
  <c r="B6" i="4"/>
  <c r="I5" i="4"/>
  <c r="F5" i="4"/>
  <c r="E5" i="4"/>
  <c r="C5" i="4"/>
  <c r="B5" i="4"/>
  <c r="I4" i="4"/>
  <c r="F4" i="4"/>
  <c r="E4" i="4"/>
  <c r="C4" i="4"/>
  <c r="B4" i="4"/>
  <c r="I3" i="4"/>
  <c r="F3" i="4"/>
  <c r="E3" i="4"/>
  <c r="C3" i="4"/>
  <c r="B3" i="4"/>
  <c r="I2" i="4"/>
  <c r="F2" i="4"/>
  <c r="E2" i="4"/>
  <c r="C2" i="4"/>
  <c r="B2" i="4"/>
  <c r="C87" i="3"/>
  <c r="AE77" i="3"/>
  <c r="AD77" i="3"/>
  <c r="AC77" i="3"/>
  <c r="AB77" i="3"/>
  <c r="AA77" i="3"/>
  <c r="Z77" i="3"/>
  <c r="Y77" i="3"/>
  <c r="X77" i="3"/>
  <c r="W77" i="3"/>
  <c r="V77" i="3"/>
  <c r="U77" i="3"/>
  <c r="S77" i="3"/>
  <c r="R77" i="3"/>
  <c r="Q77" i="3"/>
  <c r="AF76" i="3"/>
  <c r="T76" i="3"/>
  <c r="AF75" i="3"/>
  <c r="T75" i="3"/>
  <c r="AF74" i="3"/>
  <c r="T74" i="3"/>
  <c r="G74" i="3"/>
  <c r="AF73" i="3"/>
  <c r="T73" i="3"/>
  <c r="AF72" i="3"/>
  <c r="T72" i="3"/>
  <c r="AF71" i="3"/>
  <c r="AF70" i="3"/>
  <c r="AF69" i="3"/>
  <c r="AF68" i="3"/>
  <c r="AF67" i="3"/>
  <c r="AF66" i="3"/>
  <c r="T66" i="3"/>
  <c r="AF65" i="3"/>
  <c r="T65" i="3"/>
  <c r="AF64" i="3"/>
  <c r="T64" i="3"/>
  <c r="AF63" i="3"/>
  <c r="T63" i="3"/>
  <c r="AF62" i="3"/>
  <c r="T62" i="3"/>
  <c r="AF61" i="3"/>
  <c r="T61" i="3"/>
  <c r="I61" i="3"/>
  <c r="AF60" i="3"/>
  <c r="T60" i="3"/>
  <c r="AF59" i="3"/>
  <c r="T59" i="3"/>
  <c r="E59" i="3"/>
  <c r="AF58" i="3"/>
  <c r="T58" i="3"/>
  <c r="AF57" i="3"/>
  <c r="T57" i="3"/>
  <c r="AF56" i="3"/>
  <c r="AF55" i="3"/>
  <c r="AF54" i="3"/>
  <c r="AF53" i="3"/>
  <c r="AF52" i="3"/>
  <c r="AF51" i="3"/>
  <c r="AF50" i="3"/>
  <c r="AF49" i="3"/>
  <c r="AF48" i="3"/>
  <c r="AF46" i="3"/>
  <c r="AF45" i="3"/>
  <c r="AF44" i="3"/>
  <c r="C44" i="3"/>
  <c r="AF43" i="3"/>
  <c r="AF41" i="3"/>
  <c r="AF40" i="3"/>
  <c r="AF39" i="3"/>
  <c r="G39" i="3"/>
  <c r="AF38" i="3"/>
  <c r="AF37" i="3"/>
  <c r="AF36" i="3"/>
  <c r="AF35" i="3"/>
  <c r="AF34" i="3"/>
  <c r="AF33" i="3"/>
  <c r="AF32" i="3"/>
  <c r="AF31" i="3"/>
  <c r="AF30" i="3"/>
  <c r="E30" i="3"/>
  <c r="C30" i="3"/>
  <c r="AF29" i="3"/>
  <c r="F29" i="3"/>
  <c r="F30" i="3" s="1"/>
  <c r="AF28" i="3"/>
  <c r="F28" i="3"/>
  <c r="AF27" i="3"/>
  <c r="T27" i="3"/>
  <c r="AF26" i="3"/>
  <c r="T26" i="3"/>
  <c r="AF25" i="3"/>
  <c r="T25" i="3"/>
  <c r="AF24" i="3"/>
  <c r="T24" i="3"/>
  <c r="AF23" i="3"/>
  <c r="T23" i="3"/>
  <c r="AF22" i="3"/>
  <c r="T22" i="3"/>
  <c r="AF21" i="3"/>
  <c r="AF77" i="3" s="1"/>
  <c r="T21" i="3"/>
  <c r="F21" i="3"/>
  <c r="E21" i="3"/>
  <c r="C21" i="3"/>
  <c r="AF20" i="3"/>
  <c r="T20" i="3"/>
  <c r="AF19" i="3"/>
  <c r="T19" i="3"/>
  <c r="T77" i="3" s="1"/>
  <c r="AF18" i="3"/>
  <c r="F63" i="2"/>
  <c r="E63" i="2"/>
  <c r="C63" i="2"/>
  <c r="B63" i="2"/>
  <c r="F62" i="2"/>
  <c r="E62" i="2"/>
  <c r="C62" i="2"/>
  <c r="B62" i="2"/>
  <c r="F61" i="2"/>
  <c r="E61" i="2"/>
  <c r="C61" i="2"/>
  <c r="B61" i="2"/>
  <c r="F60" i="2"/>
  <c r="E60" i="2"/>
  <c r="C60" i="2"/>
  <c r="B60" i="2"/>
  <c r="F59" i="2"/>
  <c r="E59" i="2"/>
  <c r="C59" i="2"/>
  <c r="B59" i="2"/>
  <c r="F58" i="2"/>
  <c r="E58" i="2"/>
  <c r="C58" i="2"/>
  <c r="B58" i="2"/>
  <c r="F57" i="2"/>
  <c r="E57" i="2"/>
  <c r="C57" i="2"/>
  <c r="B57" i="2"/>
  <c r="F56" i="2"/>
  <c r="E56" i="2"/>
  <c r="C56" i="2"/>
  <c r="B56" i="2"/>
  <c r="F55" i="2"/>
  <c r="E55" i="2"/>
  <c r="C55" i="2"/>
  <c r="B55" i="2"/>
  <c r="F54" i="2"/>
  <c r="E54" i="2"/>
  <c r="C54" i="2"/>
  <c r="B54" i="2"/>
  <c r="F53" i="2"/>
  <c r="E53" i="2"/>
  <c r="C53" i="2"/>
  <c r="B53" i="2"/>
  <c r="F52" i="2"/>
  <c r="E52" i="2"/>
  <c r="C52" i="2"/>
  <c r="B52" i="2"/>
  <c r="F51" i="2"/>
  <c r="E51" i="2"/>
  <c r="C51" i="2"/>
  <c r="B51" i="2"/>
  <c r="F50" i="2"/>
  <c r="E50" i="2"/>
  <c r="C50" i="2"/>
  <c r="B50" i="2"/>
  <c r="I49" i="2"/>
  <c r="E49" i="2"/>
  <c r="C49" i="2"/>
  <c r="B49" i="2"/>
  <c r="I48" i="2"/>
  <c r="F48" i="2"/>
  <c r="E48" i="2"/>
  <c r="C48" i="2"/>
  <c r="I47" i="2"/>
  <c r="E47" i="2"/>
  <c r="C47" i="2"/>
  <c r="I46" i="2"/>
  <c r="E46" i="2"/>
  <c r="C46" i="2"/>
  <c r="I45" i="2"/>
  <c r="E45" i="2"/>
  <c r="C45" i="2"/>
  <c r="B45" i="2"/>
  <c r="I44" i="2"/>
  <c r="E44" i="2"/>
  <c r="C44" i="2"/>
  <c r="I43" i="2"/>
  <c r="E43" i="2"/>
  <c r="I42" i="2"/>
  <c r="F42" i="2"/>
  <c r="E42" i="2"/>
  <c r="C42" i="2"/>
  <c r="B42" i="2"/>
  <c r="I41" i="2"/>
  <c r="F41" i="2"/>
  <c r="E41" i="2"/>
  <c r="C41" i="2"/>
  <c r="B41" i="2"/>
  <c r="I40" i="2"/>
  <c r="F40" i="2"/>
  <c r="E40" i="2"/>
  <c r="C40" i="2"/>
  <c r="B40" i="2"/>
  <c r="I39" i="2"/>
  <c r="F39" i="2"/>
  <c r="E39" i="2"/>
  <c r="C39" i="2"/>
  <c r="B39" i="2"/>
  <c r="I38" i="2"/>
  <c r="F38" i="2"/>
  <c r="E38" i="2"/>
  <c r="C38" i="2"/>
  <c r="B38" i="2"/>
  <c r="I37" i="2"/>
  <c r="F37" i="2"/>
  <c r="E37" i="2"/>
  <c r="C37" i="2"/>
  <c r="B37" i="2"/>
  <c r="I36" i="2"/>
  <c r="F36" i="2"/>
  <c r="E36" i="2"/>
  <c r="C36" i="2"/>
  <c r="B36" i="2"/>
  <c r="I35" i="2"/>
  <c r="F35" i="2"/>
  <c r="E35" i="2"/>
  <c r="C35" i="2"/>
  <c r="B35" i="2"/>
  <c r="I34" i="2"/>
  <c r="F34" i="2"/>
  <c r="E34" i="2"/>
  <c r="C34" i="2"/>
  <c r="B34" i="2"/>
  <c r="I33" i="2"/>
  <c r="F33" i="2"/>
  <c r="E33" i="2"/>
  <c r="C33" i="2"/>
  <c r="I32" i="2"/>
  <c r="F32" i="2"/>
  <c r="E32" i="2"/>
  <c r="C32" i="2"/>
  <c r="B32" i="2"/>
  <c r="I31" i="2"/>
  <c r="F31" i="2"/>
  <c r="E31" i="2"/>
  <c r="C31" i="2"/>
  <c r="B31" i="2"/>
  <c r="I30" i="2"/>
  <c r="F30" i="2"/>
  <c r="E30" i="2"/>
  <c r="C30" i="2"/>
  <c r="B30" i="2"/>
  <c r="I29" i="2"/>
  <c r="F29" i="2"/>
  <c r="E29" i="2"/>
  <c r="C29" i="2"/>
  <c r="B29" i="2"/>
  <c r="I28" i="2"/>
  <c r="F28" i="2"/>
  <c r="E28" i="2"/>
  <c r="C28" i="2"/>
  <c r="B28" i="2"/>
  <c r="I27" i="2"/>
  <c r="F27" i="2"/>
  <c r="E27" i="2"/>
  <c r="C27" i="2"/>
  <c r="B27" i="2"/>
  <c r="I26" i="2"/>
  <c r="F26" i="2"/>
  <c r="E26" i="2"/>
  <c r="C26" i="2"/>
  <c r="B26" i="2"/>
  <c r="I25" i="2"/>
  <c r="F25" i="2"/>
  <c r="E25" i="2"/>
  <c r="C25" i="2"/>
  <c r="B25" i="2"/>
  <c r="I24" i="2"/>
  <c r="F24" i="2"/>
  <c r="E24" i="2"/>
  <c r="C24" i="2"/>
  <c r="B24" i="2"/>
  <c r="I23" i="2"/>
  <c r="F23" i="2"/>
  <c r="E23" i="2"/>
  <c r="C23" i="2"/>
  <c r="B23" i="2"/>
  <c r="I22" i="2"/>
  <c r="F22" i="2"/>
  <c r="E22" i="2"/>
  <c r="C22" i="2"/>
  <c r="B22" i="2"/>
  <c r="I21" i="2"/>
  <c r="F21" i="2"/>
  <c r="E21" i="2"/>
  <c r="C21" i="2"/>
  <c r="B21" i="2"/>
  <c r="I20" i="2"/>
  <c r="F20" i="2"/>
  <c r="E20" i="2"/>
  <c r="C20" i="2"/>
  <c r="B20" i="2"/>
  <c r="I19" i="2"/>
  <c r="F19" i="2"/>
  <c r="E19" i="2"/>
  <c r="C19" i="2"/>
  <c r="B19" i="2"/>
  <c r="I18" i="2"/>
  <c r="F18" i="2"/>
  <c r="E18" i="2"/>
  <c r="C18" i="2"/>
  <c r="B18" i="2"/>
  <c r="I17" i="2"/>
  <c r="F17" i="2"/>
  <c r="E17" i="2"/>
  <c r="C17" i="2"/>
  <c r="B17" i="2"/>
  <c r="I16" i="2"/>
  <c r="F16" i="2"/>
  <c r="E16" i="2"/>
  <c r="C16" i="2"/>
  <c r="B16" i="2"/>
  <c r="I15" i="2"/>
  <c r="F15" i="2"/>
  <c r="E15" i="2"/>
  <c r="C15" i="2"/>
  <c r="B15" i="2"/>
  <c r="I14" i="2"/>
  <c r="F14" i="2"/>
  <c r="E14" i="2"/>
  <c r="C14" i="2"/>
  <c r="B14" i="2"/>
  <c r="I13" i="2"/>
  <c r="F13" i="2"/>
  <c r="E13" i="2"/>
  <c r="C13" i="2"/>
  <c r="B13" i="2"/>
  <c r="I12" i="2"/>
  <c r="F12" i="2"/>
  <c r="E12" i="2"/>
  <c r="C12" i="2"/>
  <c r="B12" i="2"/>
  <c r="I11" i="2"/>
  <c r="F11" i="2"/>
  <c r="E11" i="2"/>
  <c r="C11" i="2"/>
  <c r="B11" i="2"/>
  <c r="I10" i="2"/>
  <c r="F10" i="2"/>
  <c r="E10" i="2"/>
  <c r="C10" i="2"/>
  <c r="B10" i="2"/>
  <c r="I9" i="2"/>
  <c r="F9" i="2"/>
  <c r="E9" i="2"/>
  <c r="C9" i="2"/>
  <c r="B9" i="2"/>
  <c r="I8" i="2"/>
  <c r="F8" i="2"/>
  <c r="E8" i="2"/>
  <c r="C8" i="2"/>
  <c r="B8" i="2"/>
  <c r="I7" i="2"/>
  <c r="F7" i="2"/>
  <c r="E7" i="2"/>
  <c r="C7" i="2"/>
  <c r="B7" i="2"/>
  <c r="I6" i="2"/>
  <c r="F6" i="2"/>
  <c r="E6" i="2"/>
  <c r="C6" i="2"/>
  <c r="B6" i="2"/>
  <c r="I5" i="2"/>
  <c r="F5" i="2"/>
  <c r="E5" i="2"/>
  <c r="C5" i="2"/>
  <c r="B5" i="2"/>
  <c r="I4" i="2"/>
  <c r="F4" i="2"/>
  <c r="E4" i="2"/>
  <c r="C4" i="2"/>
  <c r="B4" i="2"/>
  <c r="I3" i="2"/>
  <c r="F3" i="2"/>
  <c r="E3" i="2"/>
  <c r="C3" i="2"/>
  <c r="B3" i="2"/>
  <c r="I2" i="2"/>
  <c r="F2" i="2"/>
  <c r="E2" i="2"/>
  <c r="C2" i="2"/>
  <c r="B2" i="2"/>
  <c r="AP971" i="1"/>
  <c r="AO971" i="1"/>
  <c r="AN971" i="1"/>
  <c r="AM971" i="1"/>
  <c r="AK971" i="1"/>
  <c r="AJ971" i="1"/>
  <c r="AG971" i="1"/>
  <c r="AP367" i="1"/>
  <c r="AO367" i="1"/>
  <c r="AN367" i="1"/>
  <c r="AM367" i="1"/>
  <c r="AK367" i="1"/>
  <c r="AJ367" i="1"/>
  <c r="AG367" i="1"/>
  <c r="AP346" i="1"/>
  <c r="AO346" i="1"/>
  <c r="AN346" i="1"/>
  <c r="AM346" i="1"/>
  <c r="AK346" i="1"/>
  <c r="AJ346" i="1"/>
  <c r="AG346" i="1"/>
  <c r="AP311" i="1"/>
  <c r="AO311" i="1"/>
  <c r="AN311" i="1"/>
  <c r="AM311" i="1"/>
  <c r="AK311" i="1"/>
  <c r="AJ311" i="1"/>
  <c r="AG311" i="1"/>
  <c r="AP310" i="1"/>
  <c r="AO310" i="1"/>
  <c r="AN310" i="1"/>
  <c r="AM310" i="1"/>
  <c r="AK310" i="1"/>
  <c r="AJ310" i="1"/>
  <c r="AG310" i="1"/>
  <c r="AP309" i="1"/>
  <c r="AO309" i="1"/>
  <c r="AN309" i="1"/>
  <c r="AM309" i="1"/>
  <c r="AK309" i="1"/>
  <c r="AJ309" i="1"/>
  <c r="AG309" i="1"/>
  <c r="AP308" i="1"/>
  <c r="AO308" i="1"/>
  <c r="AN308" i="1"/>
  <c r="AM308" i="1"/>
  <c r="AK308" i="1"/>
  <c r="AJ308" i="1"/>
  <c r="AG308" i="1"/>
  <c r="AP307" i="1"/>
  <c r="AO307" i="1"/>
  <c r="AN307" i="1"/>
  <c r="AM307" i="1"/>
  <c r="AK307" i="1"/>
  <c r="AJ307" i="1"/>
  <c r="AG307" i="1"/>
  <c r="AG1328" i="1"/>
  <c r="AG1325" i="1"/>
  <c r="AP1301" i="1"/>
  <c r="AO1301" i="1"/>
  <c r="AN1301" i="1"/>
  <c r="AM1301" i="1"/>
  <c r="AK1301" i="1"/>
  <c r="AJ1301" i="1"/>
  <c r="AG1301" i="1"/>
  <c r="AP1300" i="1"/>
  <c r="AO1300" i="1"/>
  <c r="AN1300" i="1"/>
  <c r="AM1300" i="1"/>
  <c r="AK1300" i="1"/>
  <c r="AJ1300" i="1"/>
  <c r="AG1300" i="1"/>
  <c r="AP1299" i="1"/>
  <c r="AO1299" i="1"/>
  <c r="AN1299" i="1"/>
  <c r="AM1299" i="1"/>
  <c r="AK1299" i="1"/>
  <c r="AJ1299" i="1"/>
  <c r="AG1299" i="1"/>
  <c r="AP1298" i="1"/>
  <c r="AO1298" i="1"/>
  <c r="AN1298" i="1"/>
  <c r="AM1298" i="1"/>
  <c r="AK1298" i="1"/>
  <c r="AJ1298" i="1"/>
  <c r="AG1298" i="1"/>
  <c r="AP1297" i="1"/>
  <c r="AO1297" i="1"/>
  <c r="AN1297" i="1"/>
  <c r="AM1297" i="1"/>
  <c r="AK1297" i="1"/>
  <c r="AJ1297" i="1"/>
  <c r="AG1297" i="1"/>
  <c r="AP1296" i="1"/>
  <c r="AO1296" i="1"/>
  <c r="AN1296" i="1"/>
  <c r="AM1296" i="1"/>
  <c r="AK1296" i="1"/>
  <c r="AJ1296" i="1"/>
  <c r="AG1296" i="1"/>
  <c r="AP1295" i="1"/>
  <c r="AO1295" i="1"/>
  <c r="AN1295" i="1"/>
  <c r="AM1295" i="1"/>
  <c r="AK1295" i="1"/>
  <c r="AJ1295" i="1"/>
  <c r="AG1295" i="1"/>
  <c r="AP1294" i="1"/>
  <c r="AO1294" i="1"/>
  <c r="AN1294" i="1"/>
  <c r="AM1294" i="1"/>
  <c r="AK1294" i="1"/>
  <c r="AJ1294" i="1"/>
  <c r="AG1294" i="1"/>
  <c r="AP1293" i="1"/>
  <c r="AO1293" i="1"/>
  <c r="AN1293" i="1"/>
  <c r="AM1293" i="1"/>
  <c r="AK1293" i="1"/>
  <c r="AJ1293" i="1"/>
  <c r="AG1293" i="1"/>
  <c r="AP1292" i="1"/>
  <c r="AO1292" i="1"/>
  <c r="AN1292" i="1"/>
  <c r="AM1292" i="1"/>
  <c r="AK1292" i="1"/>
  <c r="AJ1292" i="1"/>
  <c r="AG1292" i="1"/>
  <c r="AP1291" i="1"/>
  <c r="AO1291" i="1"/>
  <c r="AN1291" i="1"/>
  <c r="AM1291" i="1"/>
  <c r="AK1291" i="1"/>
  <c r="AJ1291" i="1"/>
  <c r="AG1291" i="1"/>
  <c r="AP1290" i="1"/>
  <c r="AO1290" i="1"/>
  <c r="AN1290" i="1"/>
  <c r="AM1290" i="1"/>
  <c r="AK1290" i="1"/>
  <c r="AJ1290" i="1"/>
  <c r="AG1290" i="1"/>
  <c r="AP1289" i="1"/>
  <c r="AO1289" i="1"/>
  <c r="AN1289" i="1"/>
  <c r="AM1289" i="1"/>
  <c r="AK1289" i="1"/>
  <c r="AJ1289" i="1"/>
  <c r="AG1289" i="1"/>
  <c r="AP1288" i="1"/>
  <c r="AO1288" i="1"/>
  <c r="AN1288" i="1"/>
  <c r="AM1288" i="1"/>
  <c r="AK1288" i="1"/>
  <c r="AJ1288" i="1"/>
  <c r="AG1288" i="1"/>
  <c r="AP1287" i="1"/>
  <c r="AO1287" i="1"/>
  <c r="AN1287" i="1"/>
  <c r="AM1287" i="1"/>
  <c r="AK1287" i="1"/>
  <c r="AJ1287" i="1"/>
  <c r="AG1287" i="1"/>
  <c r="AP1286" i="1"/>
  <c r="AO1286" i="1"/>
  <c r="AN1286" i="1"/>
  <c r="AM1286" i="1"/>
  <c r="AK1286" i="1"/>
  <c r="AJ1286" i="1"/>
  <c r="AG1286" i="1"/>
  <c r="AP1285" i="1"/>
  <c r="AO1285" i="1"/>
  <c r="AN1285" i="1"/>
  <c r="AM1285" i="1"/>
  <c r="AK1285" i="1"/>
  <c r="AJ1285" i="1"/>
  <c r="AG1285" i="1"/>
  <c r="AP1284" i="1"/>
  <c r="AO1284" i="1"/>
  <c r="AN1284" i="1"/>
  <c r="AM1284" i="1"/>
  <c r="AK1284" i="1"/>
  <c r="AJ1284" i="1"/>
  <c r="AG1284" i="1"/>
  <c r="AP1283" i="1"/>
  <c r="AO1283" i="1"/>
  <c r="AN1283" i="1"/>
  <c r="AM1283" i="1"/>
  <c r="AK1283" i="1"/>
  <c r="AJ1283" i="1"/>
  <c r="AG1283" i="1"/>
  <c r="AP1282" i="1"/>
  <c r="AO1282" i="1"/>
  <c r="AN1282" i="1"/>
  <c r="AM1282" i="1"/>
  <c r="AK1282" i="1"/>
  <c r="AJ1282" i="1"/>
  <c r="AG1282" i="1"/>
  <c r="AP1281" i="1"/>
  <c r="AO1281" i="1"/>
  <c r="AN1281" i="1"/>
  <c r="AM1281" i="1"/>
  <c r="AK1281" i="1"/>
  <c r="AJ1281" i="1"/>
  <c r="AG1281" i="1"/>
  <c r="AP1280" i="1"/>
  <c r="AO1280" i="1"/>
  <c r="AN1280" i="1"/>
  <c r="AM1280" i="1"/>
  <c r="AK1280" i="1"/>
  <c r="AJ1280" i="1"/>
  <c r="AG1280" i="1"/>
  <c r="AP1279" i="1"/>
  <c r="AO1279" i="1"/>
  <c r="AN1279" i="1"/>
  <c r="AM1279" i="1"/>
  <c r="AK1279" i="1"/>
  <c r="AJ1279" i="1"/>
  <c r="AG1279" i="1"/>
  <c r="AP1278" i="1"/>
  <c r="AO1278" i="1"/>
  <c r="AN1278" i="1"/>
  <c r="AM1278" i="1"/>
  <c r="AK1278" i="1"/>
  <c r="AJ1278" i="1"/>
  <c r="AG1278" i="1"/>
  <c r="AP1277" i="1"/>
  <c r="AO1277" i="1"/>
  <c r="AN1277" i="1"/>
  <c r="AM1277" i="1"/>
  <c r="AK1277" i="1"/>
  <c r="AJ1277" i="1"/>
  <c r="AG1277" i="1"/>
  <c r="AP1276" i="1"/>
  <c r="AO1276" i="1"/>
  <c r="AN1276" i="1"/>
  <c r="AM1276" i="1"/>
  <c r="AK1276" i="1"/>
  <c r="AJ1276" i="1"/>
  <c r="AG1276" i="1"/>
  <c r="AG1275" i="1"/>
  <c r="AP1274" i="1"/>
  <c r="AO1274" i="1"/>
  <c r="AN1274" i="1"/>
  <c r="AM1274" i="1"/>
  <c r="AK1274" i="1"/>
  <c r="AJ1274" i="1"/>
  <c r="AG1274" i="1"/>
  <c r="AP1273" i="1"/>
  <c r="AO1273" i="1"/>
  <c r="AN1273" i="1"/>
  <c r="AM1273" i="1"/>
  <c r="AK1273" i="1"/>
  <c r="AJ1273" i="1"/>
  <c r="AG1273" i="1"/>
  <c r="AP1272" i="1"/>
  <c r="AO1272" i="1"/>
  <c r="AN1272" i="1"/>
  <c r="AM1272" i="1"/>
  <c r="AK1272" i="1"/>
  <c r="AJ1272" i="1"/>
  <c r="AG1272" i="1"/>
  <c r="AG1271" i="1"/>
  <c r="AP1270" i="1"/>
  <c r="AO1270" i="1"/>
  <c r="AN1270" i="1"/>
  <c r="AM1270" i="1"/>
  <c r="AK1270" i="1"/>
  <c r="AJ1270" i="1"/>
  <c r="AG1270" i="1"/>
  <c r="AP1269" i="1"/>
  <c r="AO1269" i="1"/>
  <c r="AN1269" i="1"/>
  <c r="AM1269" i="1"/>
  <c r="AK1269" i="1"/>
  <c r="AJ1269" i="1"/>
  <c r="AG1269" i="1"/>
  <c r="AP1268" i="1"/>
  <c r="AO1268" i="1"/>
  <c r="AN1268" i="1"/>
  <c r="AM1268" i="1"/>
  <c r="AK1268" i="1"/>
  <c r="AJ1268" i="1"/>
  <c r="AG1268" i="1"/>
  <c r="AP1267" i="1"/>
  <c r="AO1267" i="1"/>
  <c r="AN1267" i="1"/>
  <c r="AM1267" i="1"/>
  <c r="AK1267" i="1"/>
  <c r="AJ1267" i="1"/>
  <c r="AP1266" i="1"/>
  <c r="AO1266" i="1"/>
  <c r="AN1266" i="1"/>
  <c r="AM1266" i="1"/>
  <c r="AK1266" i="1"/>
  <c r="AJ1266" i="1"/>
  <c r="AG1266" i="1"/>
  <c r="AP1265" i="1"/>
  <c r="AO1265" i="1"/>
  <c r="AN1265" i="1"/>
  <c r="AM1265" i="1"/>
  <c r="AK1265" i="1"/>
  <c r="AJ1265" i="1"/>
  <c r="AG1265" i="1"/>
  <c r="AP1264" i="1"/>
  <c r="AO1264" i="1"/>
  <c r="AN1264" i="1"/>
  <c r="AM1264" i="1"/>
  <c r="AK1264" i="1"/>
  <c r="AJ1264" i="1"/>
  <c r="AG1264" i="1"/>
  <c r="AP1263" i="1"/>
  <c r="AO1263" i="1"/>
  <c r="AN1263" i="1"/>
  <c r="AM1263" i="1"/>
  <c r="AK1263" i="1"/>
  <c r="AJ1263" i="1"/>
  <c r="AG1263" i="1"/>
  <c r="AP1262" i="1"/>
  <c r="AO1262" i="1"/>
  <c r="AN1262" i="1"/>
  <c r="AM1262" i="1"/>
  <c r="AK1262" i="1"/>
  <c r="AJ1262" i="1"/>
  <c r="AG1262" i="1"/>
  <c r="AP1261" i="1"/>
  <c r="AO1261" i="1"/>
  <c r="AN1261" i="1"/>
  <c r="AM1261" i="1"/>
  <c r="AK1261" i="1"/>
  <c r="AJ1261" i="1"/>
  <c r="AG1261" i="1"/>
  <c r="AG1260" i="1"/>
  <c r="AP1259" i="1"/>
  <c r="AO1259" i="1"/>
  <c r="AN1259" i="1"/>
  <c r="AM1259" i="1"/>
  <c r="AK1259" i="1"/>
  <c r="AJ1259" i="1"/>
  <c r="AG1259" i="1"/>
  <c r="AP1258" i="1"/>
  <c r="AO1258" i="1"/>
  <c r="AN1258" i="1"/>
  <c r="AM1258" i="1"/>
  <c r="AK1258" i="1"/>
  <c r="AJ1258" i="1"/>
  <c r="AG1258" i="1"/>
  <c r="AP1257" i="1"/>
  <c r="AO1257" i="1"/>
  <c r="AN1257" i="1"/>
  <c r="AM1257" i="1"/>
  <c r="AK1257" i="1"/>
  <c r="AJ1257" i="1"/>
  <c r="AG1257" i="1"/>
  <c r="AP1256" i="1"/>
  <c r="AO1256" i="1"/>
  <c r="AN1256" i="1"/>
  <c r="AM1256" i="1"/>
  <c r="AK1256" i="1"/>
  <c r="AJ1256" i="1"/>
  <c r="AG1256" i="1"/>
  <c r="AP1255" i="1"/>
  <c r="AO1255" i="1"/>
  <c r="AN1255" i="1"/>
  <c r="AM1255" i="1"/>
  <c r="AK1255" i="1"/>
  <c r="AJ1255" i="1"/>
  <c r="AG1255" i="1"/>
  <c r="AP1254" i="1"/>
  <c r="AO1254" i="1"/>
  <c r="AN1254" i="1"/>
  <c r="AM1254" i="1"/>
  <c r="AK1254" i="1"/>
  <c r="AJ1254" i="1"/>
  <c r="AG1254" i="1"/>
  <c r="AP1253" i="1"/>
  <c r="AO1253" i="1"/>
  <c r="AN1253" i="1"/>
  <c r="AM1253" i="1"/>
  <c r="AK1253" i="1"/>
  <c r="AJ1253" i="1"/>
  <c r="AG1253" i="1"/>
  <c r="AP1252" i="1"/>
  <c r="AO1252" i="1"/>
  <c r="AN1252" i="1"/>
  <c r="AM1252" i="1"/>
  <c r="AK1252" i="1"/>
  <c r="AJ1252" i="1"/>
  <c r="AG1252" i="1"/>
  <c r="AP1251" i="1"/>
  <c r="AO1251" i="1"/>
  <c r="AN1251" i="1"/>
  <c r="AM1251" i="1"/>
  <c r="AK1251" i="1"/>
  <c r="AJ1251" i="1"/>
  <c r="AG1251" i="1"/>
  <c r="AP1250" i="1"/>
  <c r="AO1250" i="1"/>
  <c r="AN1250" i="1"/>
  <c r="AM1250" i="1"/>
  <c r="AK1250" i="1"/>
  <c r="AJ1250" i="1"/>
  <c r="AG1250" i="1"/>
  <c r="AP1249" i="1"/>
  <c r="AO1249" i="1"/>
  <c r="AN1249" i="1"/>
  <c r="AM1249" i="1"/>
  <c r="AK1249" i="1"/>
  <c r="AJ1249" i="1"/>
  <c r="AG1249" i="1"/>
  <c r="AP1248" i="1"/>
  <c r="AO1248" i="1"/>
  <c r="AN1248" i="1"/>
  <c r="AM1248" i="1"/>
  <c r="AK1248" i="1"/>
  <c r="AJ1248" i="1"/>
  <c r="AG1248" i="1"/>
  <c r="AG1247" i="1"/>
  <c r="AP1246" i="1"/>
  <c r="AO1246" i="1"/>
  <c r="AN1246" i="1"/>
  <c r="AM1246" i="1"/>
  <c r="AK1246" i="1"/>
  <c r="AJ1246" i="1"/>
  <c r="AG1246" i="1"/>
  <c r="AP1245" i="1"/>
  <c r="AO1245" i="1"/>
  <c r="AN1245" i="1"/>
  <c r="AM1245" i="1"/>
  <c r="AK1245" i="1"/>
  <c r="AJ1245" i="1"/>
  <c r="AG1245" i="1"/>
  <c r="AP1244" i="1"/>
  <c r="AO1244" i="1"/>
  <c r="AN1244" i="1"/>
  <c r="AM1244" i="1"/>
  <c r="AK1244" i="1"/>
  <c r="AJ1244" i="1"/>
  <c r="AG1244" i="1"/>
  <c r="AP1243" i="1"/>
  <c r="AO1243" i="1"/>
  <c r="AN1243" i="1"/>
  <c r="AM1243" i="1"/>
  <c r="AK1243" i="1"/>
  <c r="AJ1243" i="1"/>
  <c r="AG1243" i="1"/>
  <c r="AP1242" i="1"/>
  <c r="AO1242" i="1"/>
  <c r="AN1242" i="1"/>
  <c r="AM1242" i="1"/>
  <c r="AK1242" i="1"/>
  <c r="AJ1242" i="1"/>
  <c r="AG1242" i="1"/>
  <c r="AG1241" i="1"/>
  <c r="AP360" i="1"/>
  <c r="AO360" i="1"/>
  <c r="AN360" i="1"/>
  <c r="AM360" i="1"/>
  <c r="AK360" i="1"/>
  <c r="AJ360" i="1"/>
  <c r="AG360" i="1"/>
  <c r="AG359" i="1"/>
  <c r="AG351" i="1"/>
  <c r="AG349" i="1"/>
  <c r="AG344" i="1"/>
  <c r="AP341" i="1"/>
  <c r="AO341" i="1"/>
  <c r="AN341" i="1"/>
  <c r="AM341" i="1"/>
  <c r="AK341" i="1"/>
  <c r="AJ341" i="1"/>
  <c r="AG341" i="1"/>
  <c r="AP340" i="1"/>
  <c r="AO340" i="1"/>
  <c r="AN340" i="1"/>
  <c r="AM340" i="1"/>
  <c r="AK340" i="1"/>
  <c r="AJ340" i="1"/>
  <c r="AG340" i="1"/>
  <c r="AG336" i="1"/>
  <c r="AP1160" i="1"/>
  <c r="AO1160" i="1"/>
  <c r="AN1160" i="1"/>
  <c r="AM1160" i="1"/>
  <c r="AK1160" i="1"/>
  <c r="AJ1160" i="1"/>
  <c r="AG1160" i="1"/>
  <c r="AP1240" i="1"/>
  <c r="AO1240" i="1"/>
  <c r="AN1240" i="1"/>
  <c r="AM1240" i="1"/>
  <c r="AK1240" i="1"/>
  <c r="AJ1240" i="1"/>
  <c r="AG1240" i="1"/>
  <c r="AP1239" i="1"/>
  <c r="AO1239" i="1"/>
  <c r="AN1239" i="1"/>
  <c r="AM1239" i="1"/>
  <c r="AK1239" i="1"/>
  <c r="AJ1239" i="1"/>
  <c r="AG1239" i="1"/>
  <c r="AP1238" i="1"/>
  <c r="AO1238" i="1"/>
  <c r="AN1238" i="1"/>
  <c r="AM1238" i="1"/>
  <c r="AK1238" i="1"/>
  <c r="AJ1238" i="1"/>
  <c r="AG1238" i="1"/>
  <c r="AP1237" i="1"/>
  <c r="AO1237" i="1"/>
  <c r="AN1237" i="1"/>
  <c r="AM1237" i="1"/>
  <c r="AK1237" i="1"/>
  <c r="AJ1237" i="1"/>
  <c r="AG1237" i="1"/>
  <c r="AP1236" i="1"/>
  <c r="AO1236" i="1"/>
  <c r="AN1236" i="1"/>
  <c r="AM1236" i="1"/>
  <c r="AK1236" i="1"/>
  <c r="AJ1236" i="1"/>
  <c r="AG1236" i="1"/>
  <c r="AP1235" i="1"/>
  <c r="AO1235" i="1"/>
  <c r="AN1235" i="1"/>
  <c r="AM1235" i="1"/>
  <c r="AK1235" i="1"/>
  <c r="AJ1235" i="1"/>
  <c r="AG1235" i="1"/>
  <c r="AP1234" i="1"/>
  <c r="AO1234" i="1"/>
  <c r="AN1234" i="1"/>
  <c r="AM1234" i="1"/>
  <c r="AK1234" i="1"/>
  <c r="AJ1234" i="1"/>
  <c r="AP1233" i="1"/>
  <c r="AO1233" i="1"/>
  <c r="AN1233" i="1"/>
  <c r="AM1233" i="1"/>
  <c r="AK1233" i="1"/>
  <c r="AJ1233" i="1"/>
  <c r="AG1233" i="1"/>
  <c r="AP1232" i="1"/>
  <c r="AO1232" i="1"/>
  <c r="AN1232" i="1"/>
  <c r="AM1232" i="1"/>
  <c r="AK1232" i="1"/>
  <c r="AJ1232" i="1"/>
  <c r="AG1232" i="1"/>
  <c r="AG1231" i="1"/>
  <c r="AP1230" i="1"/>
  <c r="AO1230" i="1"/>
  <c r="AN1230" i="1"/>
  <c r="AM1230" i="1"/>
  <c r="AK1230" i="1"/>
  <c r="AJ1230" i="1"/>
  <c r="AG1230" i="1"/>
  <c r="AP1229" i="1"/>
  <c r="AO1229" i="1"/>
  <c r="AN1229" i="1"/>
  <c r="AM1229" i="1"/>
  <c r="AK1229" i="1"/>
  <c r="AJ1229" i="1"/>
  <c r="AG1229" i="1"/>
  <c r="AP1228" i="1"/>
  <c r="AO1228" i="1"/>
  <c r="AN1228" i="1"/>
  <c r="AM1228" i="1"/>
  <c r="AK1228" i="1"/>
  <c r="AJ1228" i="1"/>
  <c r="AG1228" i="1"/>
  <c r="AP1227" i="1"/>
  <c r="AO1227" i="1"/>
  <c r="AN1227" i="1"/>
  <c r="AM1227" i="1"/>
  <c r="AK1227" i="1"/>
  <c r="AJ1227" i="1"/>
  <c r="AG1227" i="1"/>
  <c r="AP1226" i="1"/>
  <c r="AO1226" i="1"/>
  <c r="AN1226" i="1"/>
  <c r="AM1226" i="1"/>
  <c r="AK1226" i="1"/>
  <c r="AJ1226" i="1"/>
  <c r="AG1226" i="1"/>
  <c r="AP1225" i="1"/>
  <c r="AO1225" i="1"/>
  <c r="AN1225" i="1"/>
  <c r="AM1225" i="1"/>
  <c r="AK1225" i="1"/>
  <c r="AJ1225" i="1"/>
  <c r="AG1225" i="1"/>
  <c r="AP1224" i="1"/>
  <c r="AO1224" i="1"/>
  <c r="AN1224" i="1"/>
  <c r="AM1224" i="1"/>
  <c r="AK1224" i="1"/>
  <c r="AJ1224" i="1"/>
  <c r="AG1224" i="1"/>
  <c r="AP1223" i="1"/>
  <c r="AO1223" i="1"/>
  <c r="AN1223" i="1"/>
  <c r="AM1223" i="1"/>
  <c r="AK1223" i="1"/>
  <c r="AJ1223" i="1"/>
  <c r="AG1223" i="1"/>
  <c r="AP1222" i="1"/>
  <c r="AO1222" i="1"/>
  <c r="AN1222" i="1"/>
  <c r="AM1222" i="1"/>
  <c r="AK1222" i="1"/>
  <c r="AJ1222" i="1"/>
  <c r="AG1222" i="1"/>
  <c r="AP1221" i="1"/>
  <c r="AO1221" i="1"/>
  <c r="AN1221" i="1"/>
  <c r="AM1221" i="1"/>
  <c r="AK1221" i="1"/>
  <c r="AJ1221" i="1"/>
  <c r="AG1221" i="1"/>
  <c r="AP1220" i="1"/>
  <c r="AO1220" i="1"/>
  <c r="AN1220" i="1"/>
  <c r="AM1220" i="1"/>
  <c r="AK1220" i="1"/>
  <c r="AJ1220" i="1"/>
  <c r="AG1220" i="1"/>
  <c r="AP1219" i="1"/>
  <c r="AO1219" i="1"/>
  <c r="AN1219" i="1"/>
  <c r="AM1219" i="1"/>
  <c r="AK1219" i="1"/>
  <c r="AJ1219" i="1"/>
  <c r="AG1219" i="1"/>
  <c r="AP1218" i="1"/>
  <c r="AO1218" i="1"/>
  <c r="AN1218" i="1"/>
  <c r="AM1218" i="1"/>
  <c r="AK1218" i="1"/>
  <c r="AJ1218" i="1"/>
  <c r="AG1218" i="1"/>
  <c r="AP1217" i="1"/>
  <c r="AO1217" i="1"/>
  <c r="AN1217" i="1"/>
  <c r="AM1217" i="1"/>
  <c r="AK1217" i="1"/>
  <c r="AJ1217" i="1"/>
  <c r="AG1217" i="1"/>
  <c r="AP1216" i="1"/>
  <c r="AO1216" i="1"/>
  <c r="AN1216" i="1"/>
  <c r="AM1216" i="1"/>
  <c r="AK1216" i="1"/>
  <c r="AJ1216" i="1"/>
  <c r="AG1216" i="1"/>
  <c r="AP1215" i="1"/>
  <c r="AO1215" i="1"/>
  <c r="AN1215" i="1"/>
  <c r="AM1215" i="1"/>
  <c r="AK1215" i="1"/>
  <c r="AJ1215" i="1"/>
  <c r="AG1215" i="1"/>
  <c r="AP1214" i="1"/>
  <c r="AO1214" i="1"/>
  <c r="AN1214" i="1"/>
  <c r="AM1214" i="1"/>
  <c r="AK1214" i="1"/>
  <c r="AJ1214" i="1"/>
  <c r="AG1214" i="1"/>
  <c r="AP1213" i="1"/>
  <c r="AO1213" i="1"/>
  <c r="AN1213" i="1"/>
  <c r="AM1213" i="1"/>
  <c r="AK1213" i="1"/>
  <c r="AJ1213" i="1"/>
  <c r="AG1213" i="1"/>
  <c r="AP1212" i="1"/>
  <c r="AO1212" i="1"/>
  <c r="AN1212" i="1"/>
  <c r="AM1212" i="1"/>
  <c r="AK1212" i="1"/>
  <c r="AJ1212" i="1"/>
  <c r="AG1212" i="1"/>
  <c r="AP1211" i="1"/>
  <c r="AO1211" i="1"/>
  <c r="AN1211" i="1"/>
  <c r="AM1211" i="1"/>
  <c r="AK1211" i="1"/>
  <c r="AJ1211" i="1"/>
  <c r="AG1211" i="1"/>
  <c r="AP1210" i="1"/>
  <c r="AO1210" i="1"/>
  <c r="AN1210" i="1"/>
  <c r="AM1210" i="1"/>
  <c r="AK1210" i="1"/>
  <c r="AJ1210" i="1"/>
  <c r="AG1210" i="1"/>
  <c r="AP1209" i="1"/>
  <c r="AO1209" i="1"/>
  <c r="AN1209" i="1"/>
  <c r="AM1209" i="1"/>
  <c r="AK1209" i="1"/>
  <c r="AJ1209" i="1"/>
  <c r="AG1209" i="1"/>
  <c r="AP1208" i="1"/>
  <c r="AO1208" i="1"/>
  <c r="AN1208" i="1"/>
  <c r="AM1208" i="1"/>
  <c r="AK1208" i="1"/>
  <c r="AJ1208" i="1"/>
  <c r="AG1208" i="1"/>
  <c r="AP1207" i="1"/>
  <c r="AO1207" i="1"/>
  <c r="AN1207" i="1"/>
  <c r="AM1207" i="1"/>
  <c r="AK1207" i="1"/>
  <c r="AJ1207" i="1"/>
  <c r="AG1207" i="1"/>
  <c r="AP1206" i="1"/>
  <c r="AO1206" i="1"/>
  <c r="AN1206" i="1"/>
  <c r="AM1206" i="1"/>
  <c r="AK1206" i="1"/>
  <c r="AJ1206" i="1"/>
  <c r="AG1206" i="1"/>
  <c r="AP1205" i="1"/>
  <c r="AO1205" i="1"/>
  <c r="AN1205" i="1"/>
  <c r="AM1205" i="1"/>
  <c r="AK1205" i="1"/>
  <c r="AJ1205" i="1"/>
  <c r="AG1205" i="1"/>
  <c r="AP1204" i="1"/>
  <c r="AO1204" i="1"/>
  <c r="AN1204" i="1"/>
  <c r="AM1204" i="1"/>
  <c r="AK1204" i="1"/>
  <c r="AJ1204" i="1"/>
  <c r="AG1204" i="1"/>
  <c r="AP1203" i="1"/>
  <c r="AO1203" i="1"/>
  <c r="AN1203" i="1"/>
  <c r="AM1203" i="1"/>
  <c r="AK1203" i="1"/>
  <c r="AJ1203" i="1"/>
  <c r="AG1203" i="1"/>
  <c r="AP1202" i="1"/>
  <c r="AO1202" i="1"/>
  <c r="AN1202" i="1"/>
  <c r="AM1202" i="1"/>
  <c r="AK1202" i="1"/>
  <c r="AJ1202" i="1"/>
  <c r="AG1202" i="1"/>
  <c r="AP1201" i="1"/>
  <c r="AO1201" i="1"/>
  <c r="AN1201" i="1"/>
  <c r="AM1201" i="1"/>
  <c r="AK1201" i="1"/>
  <c r="AJ1201" i="1"/>
  <c r="AG1201" i="1"/>
  <c r="AP1200" i="1"/>
  <c r="AO1200" i="1"/>
  <c r="AN1200" i="1"/>
  <c r="AM1200" i="1"/>
  <c r="AK1200" i="1"/>
  <c r="AJ1200" i="1"/>
  <c r="AG1200" i="1"/>
  <c r="AP1199" i="1"/>
  <c r="AO1199" i="1"/>
  <c r="AN1199" i="1"/>
  <c r="AM1199" i="1"/>
  <c r="AK1199" i="1"/>
  <c r="AJ1199" i="1"/>
  <c r="AG1199" i="1"/>
  <c r="AP1198" i="1"/>
  <c r="AO1198" i="1"/>
  <c r="AN1198" i="1"/>
  <c r="AM1198" i="1"/>
  <c r="AK1198" i="1"/>
  <c r="AJ1198" i="1"/>
  <c r="AG1198" i="1"/>
  <c r="AP1197" i="1"/>
  <c r="AO1197" i="1"/>
  <c r="AN1197" i="1"/>
  <c r="AM1197" i="1"/>
  <c r="AK1197" i="1"/>
  <c r="AJ1197" i="1"/>
  <c r="AG1197" i="1"/>
  <c r="AP1196" i="1"/>
  <c r="AO1196" i="1"/>
  <c r="AN1196" i="1"/>
  <c r="AM1196" i="1"/>
  <c r="AK1196" i="1"/>
  <c r="AJ1196" i="1"/>
  <c r="AG1196" i="1"/>
  <c r="AP1195" i="1"/>
  <c r="AO1195" i="1"/>
  <c r="AN1195" i="1"/>
  <c r="AM1195" i="1"/>
  <c r="AK1195" i="1"/>
  <c r="AJ1195" i="1"/>
  <c r="AG1195" i="1"/>
  <c r="AP1194" i="1"/>
  <c r="AO1194" i="1"/>
  <c r="AN1194" i="1"/>
  <c r="AM1194" i="1"/>
  <c r="AK1194" i="1"/>
  <c r="AJ1194" i="1"/>
  <c r="AG1194" i="1"/>
  <c r="AP1193" i="1"/>
  <c r="AO1193" i="1"/>
  <c r="AN1193" i="1"/>
  <c r="AM1193" i="1"/>
  <c r="AK1193" i="1"/>
  <c r="AJ1193" i="1"/>
  <c r="AG1193" i="1"/>
  <c r="AP1192" i="1"/>
  <c r="AO1192" i="1"/>
  <c r="AN1192" i="1"/>
  <c r="AM1192" i="1"/>
  <c r="AK1192" i="1"/>
  <c r="AJ1192" i="1"/>
  <c r="AG1192" i="1"/>
  <c r="AP1191" i="1"/>
  <c r="AO1191" i="1"/>
  <c r="AN1191" i="1"/>
  <c r="AM1191" i="1"/>
  <c r="AK1191" i="1"/>
  <c r="AJ1191" i="1"/>
  <c r="AG1191" i="1"/>
  <c r="AP1190" i="1"/>
  <c r="AO1190" i="1"/>
  <c r="AN1190" i="1"/>
  <c r="AM1190" i="1"/>
  <c r="AK1190" i="1"/>
  <c r="AJ1190" i="1"/>
  <c r="AG1190" i="1"/>
  <c r="AP1189" i="1"/>
  <c r="AO1189" i="1"/>
  <c r="AN1189" i="1"/>
  <c r="AM1189" i="1"/>
  <c r="AK1189" i="1"/>
  <c r="AJ1189" i="1"/>
  <c r="AG1189" i="1"/>
  <c r="AP1188" i="1"/>
  <c r="AO1188" i="1"/>
  <c r="AN1188" i="1"/>
  <c r="AM1188" i="1"/>
  <c r="AK1188" i="1"/>
  <c r="AJ1188" i="1"/>
  <c r="AG1188" i="1"/>
  <c r="AP1187" i="1"/>
  <c r="AO1187" i="1"/>
  <c r="AN1187" i="1"/>
  <c r="AM1187" i="1"/>
  <c r="AK1187" i="1"/>
  <c r="AJ1187" i="1"/>
  <c r="AG1187" i="1"/>
  <c r="AP1186" i="1"/>
  <c r="AO1186" i="1"/>
  <c r="AN1186" i="1"/>
  <c r="AM1186" i="1"/>
  <c r="AK1186" i="1"/>
  <c r="AJ1186" i="1"/>
  <c r="AG1186" i="1"/>
  <c r="AP1185" i="1"/>
  <c r="AO1185" i="1"/>
  <c r="AN1185" i="1"/>
  <c r="AM1185" i="1"/>
  <c r="AK1185" i="1"/>
  <c r="AJ1185" i="1"/>
  <c r="AG1185" i="1"/>
  <c r="AP1184" i="1"/>
  <c r="AO1184" i="1"/>
  <c r="AN1184" i="1"/>
  <c r="AM1184" i="1"/>
  <c r="AK1184" i="1"/>
  <c r="AJ1184" i="1"/>
  <c r="AG1184" i="1"/>
  <c r="AP1183" i="1"/>
  <c r="AO1183" i="1"/>
  <c r="AN1183" i="1"/>
  <c r="AM1183" i="1"/>
  <c r="AK1183" i="1"/>
  <c r="AJ1183" i="1"/>
  <c r="AG1183" i="1"/>
  <c r="AP1182" i="1"/>
  <c r="AO1182" i="1"/>
  <c r="AN1182" i="1"/>
  <c r="AM1182" i="1"/>
  <c r="AK1182" i="1"/>
  <c r="AJ1182" i="1"/>
  <c r="AG1182" i="1"/>
  <c r="AP1181" i="1"/>
  <c r="AO1181" i="1"/>
  <c r="AN1181" i="1"/>
  <c r="AM1181" i="1"/>
  <c r="AK1181" i="1"/>
  <c r="AJ1181" i="1"/>
  <c r="AG1181" i="1"/>
  <c r="AP1180" i="1"/>
  <c r="AO1180" i="1"/>
  <c r="AN1180" i="1"/>
  <c r="AM1180" i="1"/>
  <c r="AK1180" i="1"/>
  <c r="AJ1180" i="1"/>
  <c r="AG1180" i="1"/>
  <c r="AP1179" i="1"/>
  <c r="AO1179" i="1"/>
  <c r="AN1179" i="1"/>
  <c r="AM1179" i="1"/>
  <c r="AK1179" i="1"/>
  <c r="AJ1179" i="1"/>
  <c r="AG1179" i="1"/>
  <c r="AP1178" i="1"/>
  <c r="AO1178" i="1"/>
  <c r="AN1178" i="1"/>
  <c r="AM1178" i="1"/>
  <c r="AK1178" i="1"/>
  <c r="AJ1178" i="1"/>
  <c r="AG1178" i="1"/>
  <c r="AP1177" i="1"/>
  <c r="AO1177" i="1"/>
  <c r="AN1177" i="1"/>
  <c r="AM1177" i="1"/>
  <c r="AK1177" i="1"/>
  <c r="AJ1177" i="1"/>
  <c r="AG1177" i="1"/>
  <c r="AP1176" i="1"/>
  <c r="AO1176" i="1"/>
  <c r="AN1176" i="1"/>
  <c r="AM1176" i="1"/>
  <c r="AK1176" i="1"/>
  <c r="AJ1176" i="1"/>
  <c r="AG1176" i="1"/>
  <c r="AP1175" i="1"/>
  <c r="AO1175" i="1"/>
  <c r="AN1175" i="1"/>
  <c r="AM1175" i="1"/>
  <c r="AK1175" i="1"/>
  <c r="AJ1175" i="1"/>
  <c r="AG1175" i="1"/>
  <c r="AP1174" i="1"/>
  <c r="AO1174" i="1"/>
  <c r="AN1174" i="1"/>
  <c r="AM1174" i="1"/>
  <c r="AK1174" i="1"/>
  <c r="AJ1174" i="1"/>
  <c r="AG1174" i="1"/>
  <c r="AP1173" i="1"/>
  <c r="AO1173" i="1"/>
  <c r="AN1173" i="1"/>
  <c r="AM1173" i="1"/>
  <c r="AK1173" i="1"/>
  <c r="AJ1173" i="1"/>
  <c r="AG1173" i="1"/>
  <c r="AP1172" i="1"/>
  <c r="AO1172" i="1"/>
  <c r="AN1172" i="1"/>
  <c r="AM1172" i="1"/>
  <c r="AK1172" i="1"/>
  <c r="AJ1172" i="1"/>
  <c r="AG1172" i="1"/>
  <c r="AP1171" i="1"/>
  <c r="AO1171" i="1"/>
  <c r="AN1171" i="1"/>
  <c r="AM1171" i="1"/>
  <c r="AK1171" i="1"/>
  <c r="AJ1171" i="1"/>
  <c r="AG1171" i="1"/>
  <c r="AP1170" i="1"/>
  <c r="AO1170" i="1"/>
  <c r="AN1170" i="1"/>
  <c r="AM1170" i="1"/>
  <c r="AK1170" i="1"/>
  <c r="AJ1170" i="1"/>
  <c r="AG1170" i="1"/>
  <c r="AP1169" i="1"/>
  <c r="AO1169" i="1"/>
  <c r="AN1169" i="1"/>
  <c r="AM1169" i="1"/>
  <c r="AK1169" i="1"/>
  <c r="AJ1169" i="1"/>
  <c r="AG1169" i="1"/>
  <c r="AP1168" i="1"/>
  <c r="AO1168" i="1"/>
  <c r="AN1168" i="1"/>
  <c r="AM1168" i="1"/>
  <c r="AK1168" i="1"/>
  <c r="AJ1168" i="1"/>
  <c r="AG1168" i="1"/>
  <c r="AP1167" i="1"/>
  <c r="AO1167" i="1"/>
  <c r="AN1167" i="1"/>
  <c r="AM1167" i="1"/>
  <c r="AK1167" i="1"/>
  <c r="AJ1167" i="1"/>
  <c r="AG1167" i="1"/>
  <c r="AP1166" i="1"/>
  <c r="AO1166" i="1"/>
  <c r="AN1166" i="1"/>
  <c r="AM1166" i="1"/>
  <c r="AK1166" i="1"/>
  <c r="AJ1166" i="1"/>
  <c r="AG1166" i="1"/>
  <c r="AP1165" i="1"/>
  <c r="AO1165" i="1"/>
  <c r="AN1165" i="1"/>
  <c r="AM1165" i="1"/>
  <c r="AK1165" i="1"/>
  <c r="AJ1165" i="1"/>
  <c r="AG1165" i="1"/>
  <c r="AP1164" i="1"/>
  <c r="AO1164" i="1"/>
  <c r="AN1164" i="1"/>
  <c r="AM1164" i="1"/>
  <c r="AK1164" i="1"/>
  <c r="AJ1164" i="1"/>
  <c r="AG1164" i="1"/>
  <c r="AG1163" i="1"/>
  <c r="AP1162" i="1"/>
  <c r="AO1162" i="1"/>
  <c r="AN1162" i="1"/>
  <c r="AM1162" i="1"/>
  <c r="AK1162" i="1"/>
  <c r="AJ1162" i="1"/>
  <c r="AP1161" i="1"/>
  <c r="AO1161" i="1"/>
  <c r="AN1161" i="1"/>
  <c r="AM1161" i="1"/>
  <c r="AK1161" i="1"/>
  <c r="AJ1161" i="1"/>
  <c r="AG1161" i="1"/>
  <c r="AP1159" i="1"/>
  <c r="AO1159" i="1"/>
  <c r="AN1159" i="1"/>
  <c r="AM1159" i="1"/>
  <c r="AK1159" i="1"/>
  <c r="AJ1159" i="1"/>
  <c r="AG1159" i="1"/>
  <c r="AP1158" i="1"/>
  <c r="AO1158" i="1"/>
  <c r="AN1158" i="1"/>
  <c r="AM1158" i="1"/>
  <c r="AK1158" i="1"/>
  <c r="AJ1158" i="1"/>
  <c r="AG1158" i="1"/>
  <c r="AP1157" i="1"/>
  <c r="AO1157" i="1"/>
  <c r="AN1157" i="1"/>
  <c r="AM1157" i="1"/>
  <c r="AK1157" i="1"/>
  <c r="AJ1157" i="1"/>
  <c r="AG1157" i="1"/>
  <c r="AP1156" i="1"/>
  <c r="AO1156" i="1"/>
  <c r="AN1156" i="1"/>
  <c r="AM1156" i="1"/>
  <c r="AK1156" i="1"/>
  <c r="AJ1156" i="1"/>
  <c r="AG1156" i="1"/>
  <c r="AP1155" i="1"/>
  <c r="AO1155" i="1"/>
  <c r="AN1155" i="1"/>
  <c r="AM1155" i="1"/>
  <c r="AK1155" i="1"/>
  <c r="AJ1155" i="1"/>
  <c r="AG1155" i="1"/>
  <c r="AP1154" i="1"/>
  <c r="AO1154" i="1"/>
  <c r="AN1154" i="1"/>
  <c r="AM1154" i="1"/>
  <c r="AK1154" i="1"/>
  <c r="AJ1154" i="1"/>
  <c r="AG1154" i="1"/>
  <c r="AP1153" i="1"/>
  <c r="AO1153" i="1"/>
  <c r="AN1153" i="1"/>
  <c r="AM1153" i="1"/>
  <c r="AK1153" i="1"/>
  <c r="AJ1153" i="1"/>
  <c r="AG1153" i="1"/>
  <c r="AP1152" i="1"/>
  <c r="AO1152" i="1"/>
  <c r="AN1152" i="1"/>
  <c r="AM1152" i="1"/>
  <c r="AK1152" i="1"/>
  <c r="AJ1152" i="1"/>
  <c r="AG1152" i="1"/>
  <c r="AP1151" i="1"/>
  <c r="AO1151" i="1"/>
  <c r="AN1151" i="1"/>
  <c r="AM1151" i="1"/>
  <c r="AK1151" i="1"/>
  <c r="AJ1151" i="1"/>
  <c r="AP1150" i="1"/>
  <c r="AO1150" i="1"/>
  <c r="AN1150" i="1"/>
  <c r="AM1150" i="1"/>
  <c r="AK1150" i="1"/>
  <c r="AJ1150" i="1"/>
  <c r="AG1150" i="1"/>
  <c r="AP1149" i="1"/>
  <c r="AO1149" i="1"/>
  <c r="AN1149" i="1"/>
  <c r="AM1149" i="1"/>
  <c r="AK1149" i="1"/>
  <c r="AJ1149" i="1"/>
  <c r="AG1149" i="1"/>
  <c r="AP1148" i="1"/>
  <c r="AO1148" i="1"/>
  <c r="AN1148" i="1"/>
  <c r="AM1148" i="1"/>
  <c r="AK1148" i="1"/>
  <c r="AJ1148" i="1"/>
  <c r="AG1148" i="1"/>
  <c r="AP1147" i="1"/>
  <c r="AO1147" i="1"/>
  <c r="AN1147" i="1"/>
  <c r="AM1147" i="1"/>
  <c r="AK1147" i="1"/>
  <c r="AJ1147" i="1"/>
  <c r="AG1147" i="1"/>
  <c r="AP1146" i="1"/>
  <c r="AO1146" i="1"/>
  <c r="AN1146" i="1"/>
  <c r="AM1146" i="1"/>
  <c r="AK1146" i="1"/>
  <c r="AJ1146" i="1"/>
  <c r="AG1146" i="1"/>
  <c r="AP1145" i="1"/>
  <c r="AO1145" i="1"/>
  <c r="AN1145" i="1"/>
  <c r="AM1145" i="1"/>
  <c r="AK1145" i="1"/>
  <c r="AJ1145" i="1"/>
  <c r="AG1145" i="1"/>
  <c r="AP1144" i="1"/>
  <c r="AO1144" i="1"/>
  <c r="AN1144" i="1"/>
  <c r="AM1144" i="1"/>
  <c r="AK1144" i="1"/>
  <c r="AJ1144" i="1"/>
  <c r="AG1144" i="1"/>
  <c r="AP1143" i="1"/>
  <c r="AO1143" i="1"/>
  <c r="AN1143" i="1"/>
  <c r="AM1143" i="1"/>
  <c r="AK1143" i="1"/>
  <c r="AJ1143" i="1"/>
  <c r="AG1143" i="1"/>
  <c r="AP1142" i="1"/>
  <c r="AO1142" i="1"/>
  <c r="AN1142" i="1"/>
  <c r="AM1142" i="1"/>
  <c r="AK1142" i="1"/>
  <c r="AJ1142" i="1"/>
  <c r="AG1142" i="1"/>
  <c r="AP1141" i="1"/>
  <c r="AO1141" i="1"/>
  <c r="AN1141" i="1"/>
  <c r="AM1141" i="1"/>
  <c r="AK1141" i="1"/>
  <c r="AJ1141" i="1"/>
  <c r="AG1141" i="1"/>
  <c r="AP1140" i="1"/>
  <c r="AO1140" i="1"/>
  <c r="AN1140" i="1"/>
  <c r="AM1140" i="1"/>
  <c r="AK1140" i="1"/>
  <c r="AJ1140" i="1"/>
  <c r="AG1140" i="1"/>
  <c r="AP1139" i="1"/>
  <c r="AO1139" i="1"/>
  <c r="AN1139" i="1"/>
  <c r="AM1139" i="1"/>
  <c r="AK1139" i="1"/>
  <c r="AJ1139" i="1"/>
  <c r="AG1139" i="1"/>
  <c r="AP1138" i="1"/>
  <c r="AO1138" i="1"/>
  <c r="AN1138" i="1"/>
  <c r="AM1138" i="1"/>
  <c r="AK1138" i="1"/>
  <c r="AJ1138" i="1"/>
  <c r="AG1138" i="1"/>
  <c r="AP1137" i="1"/>
  <c r="AO1137" i="1"/>
  <c r="AN1137" i="1"/>
  <c r="AM1137" i="1"/>
  <c r="AK1137" i="1"/>
  <c r="AJ1137" i="1"/>
  <c r="AG1137" i="1"/>
  <c r="AP1136" i="1"/>
  <c r="AO1136" i="1"/>
  <c r="AN1136" i="1"/>
  <c r="AM1136" i="1"/>
  <c r="AK1136" i="1"/>
  <c r="AJ1136" i="1"/>
  <c r="AG1136" i="1"/>
  <c r="AP1135" i="1"/>
  <c r="AO1135" i="1"/>
  <c r="AN1135" i="1"/>
  <c r="AM1135" i="1"/>
  <c r="AK1135" i="1"/>
  <c r="AJ1135" i="1"/>
  <c r="AG1135" i="1"/>
  <c r="AP1134" i="1"/>
  <c r="AO1134" i="1"/>
  <c r="AN1134" i="1"/>
  <c r="AM1134" i="1"/>
  <c r="AK1134" i="1"/>
  <c r="AJ1134" i="1"/>
  <c r="AG1134" i="1"/>
  <c r="AP1133" i="1"/>
  <c r="AO1133" i="1"/>
  <c r="AN1133" i="1"/>
  <c r="AM1133" i="1"/>
  <c r="AK1133" i="1"/>
  <c r="AJ1133" i="1"/>
  <c r="AG1133" i="1"/>
  <c r="AP1132" i="1"/>
  <c r="AO1132" i="1"/>
  <c r="AN1132" i="1"/>
  <c r="AM1132" i="1"/>
  <c r="AK1132" i="1"/>
  <c r="AJ1132" i="1"/>
  <c r="AG1132" i="1"/>
  <c r="AP1131" i="1"/>
  <c r="AO1131" i="1"/>
  <c r="AN1131" i="1"/>
  <c r="AM1131" i="1"/>
  <c r="AK1131" i="1"/>
  <c r="AJ1131" i="1"/>
  <c r="AG1131" i="1"/>
  <c r="AP1130" i="1"/>
  <c r="AO1130" i="1"/>
  <c r="AN1130" i="1"/>
  <c r="AM1130" i="1"/>
  <c r="AK1130" i="1"/>
  <c r="AJ1130" i="1"/>
  <c r="AG1130" i="1"/>
  <c r="AP1129" i="1"/>
  <c r="AO1129" i="1"/>
  <c r="AN1129" i="1"/>
  <c r="AM1129" i="1"/>
  <c r="AK1129" i="1"/>
  <c r="AJ1129" i="1"/>
  <c r="AG1129" i="1"/>
  <c r="AP1128" i="1"/>
  <c r="AO1128" i="1"/>
  <c r="AN1128" i="1"/>
  <c r="AM1128" i="1"/>
  <c r="AK1128" i="1"/>
  <c r="AJ1128" i="1"/>
  <c r="AG1128" i="1"/>
  <c r="AP1127" i="1"/>
  <c r="AO1127" i="1"/>
  <c r="AN1127" i="1"/>
  <c r="AM1127" i="1"/>
  <c r="AK1127" i="1"/>
  <c r="AJ1127" i="1"/>
  <c r="AG1127" i="1"/>
  <c r="AP1125" i="1"/>
  <c r="AO1125" i="1"/>
  <c r="AN1125" i="1"/>
  <c r="AM1125" i="1"/>
  <c r="AK1125" i="1"/>
  <c r="AJ1125" i="1"/>
  <c r="AG1125" i="1"/>
  <c r="AP1124" i="1"/>
  <c r="AO1124" i="1"/>
  <c r="AN1124" i="1"/>
  <c r="AM1124" i="1"/>
  <c r="AK1124" i="1"/>
  <c r="AJ1124" i="1"/>
  <c r="AG1124" i="1"/>
  <c r="AP1123" i="1"/>
  <c r="AO1123" i="1"/>
  <c r="AN1123" i="1"/>
  <c r="AM1123" i="1"/>
  <c r="AK1123" i="1"/>
  <c r="AJ1123" i="1"/>
  <c r="AG1123" i="1"/>
  <c r="AP1122" i="1"/>
  <c r="AO1122" i="1"/>
  <c r="AN1122" i="1"/>
  <c r="AM1122" i="1"/>
  <c r="AK1122" i="1"/>
  <c r="AJ1122" i="1"/>
  <c r="AG1122" i="1"/>
  <c r="AP1121" i="1"/>
  <c r="AO1121" i="1"/>
  <c r="AN1121" i="1"/>
  <c r="AM1121" i="1"/>
  <c r="AK1121" i="1"/>
  <c r="AJ1121" i="1"/>
  <c r="AG1121" i="1"/>
  <c r="AP1120" i="1"/>
  <c r="AO1120" i="1"/>
  <c r="AN1120" i="1"/>
  <c r="AM1120" i="1"/>
  <c r="AK1120" i="1"/>
  <c r="AJ1120" i="1"/>
  <c r="AG1120" i="1"/>
  <c r="AP1119" i="1"/>
  <c r="AO1119" i="1"/>
  <c r="AN1119" i="1"/>
  <c r="AM1119" i="1"/>
  <c r="AK1119" i="1"/>
  <c r="AJ1119" i="1"/>
  <c r="AG1119" i="1"/>
  <c r="AP1118" i="1"/>
  <c r="AO1118" i="1"/>
  <c r="AN1118" i="1"/>
  <c r="AM1118" i="1"/>
  <c r="AK1118" i="1"/>
  <c r="AJ1118" i="1"/>
  <c r="AG1118" i="1"/>
  <c r="AP1117" i="1"/>
  <c r="AO1117" i="1"/>
  <c r="AN1117" i="1"/>
  <c r="AM1117" i="1"/>
  <c r="AK1117" i="1"/>
  <c r="AJ1117" i="1"/>
  <c r="AG1117" i="1"/>
  <c r="AP1116" i="1"/>
  <c r="AO1116" i="1"/>
  <c r="AN1116" i="1"/>
  <c r="AM1116" i="1"/>
  <c r="AK1116" i="1"/>
  <c r="AJ1116" i="1"/>
  <c r="AG1116" i="1"/>
  <c r="AP1115" i="1"/>
  <c r="AO1115" i="1"/>
  <c r="AN1115" i="1"/>
  <c r="AM1115" i="1"/>
  <c r="AK1115" i="1"/>
  <c r="AJ1115" i="1"/>
  <c r="AG1115" i="1"/>
  <c r="AP1114" i="1"/>
  <c r="AO1114" i="1"/>
  <c r="AN1114" i="1"/>
  <c r="AM1114" i="1"/>
  <c r="AK1114" i="1"/>
  <c r="AJ1114" i="1"/>
  <c r="AG1114" i="1"/>
  <c r="AP1113" i="1"/>
  <c r="AO1113" i="1"/>
  <c r="AN1113" i="1"/>
  <c r="AM1113" i="1"/>
  <c r="AK1113" i="1"/>
  <c r="AJ1113" i="1"/>
  <c r="AG1113" i="1"/>
  <c r="AP1112" i="1"/>
  <c r="AO1112" i="1"/>
  <c r="AN1112" i="1"/>
  <c r="AM1112" i="1"/>
  <c r="AK1112" i="1"/>
  <c r="AJ1112" i="1"/>
  <c r="AG1112" i="1"/>
  <c r="AP1111" i="1"/>
  <c r="AO1111" i="1"/>
  <c r="AN1111" i="1"/>
  <c r="AM1111" i="1"/>
  <c r="AK1111" i="1"/>
  <c r="AJ1111" i="1"/>
  <c r="AG1111" i="1"/>
  <c r="AP1110" i="1"/>
  <c r="AO1110" i="1"/>
  <c r="AN1110" i="1"/>
  <c r="AM1110" i="1"/>
  <c r="AK1110" i="1"/>
  <c r="AJ1110" i="1"/>
  <c r="AG1110" i="1"/>
  <c r="AP1109" i="1"/>
  <c r="AO1109" i="1"/>
  <c r="AN1109" i="1"/>
  <c r="AM1109" i="1"/>
  <c r="AK1109" i="1"/>
  <c r="AJ1109" i="1"/>
  <c r="AG1109" i="1"/>
  <c r="AP1108" i="1"/>
  <c r="AO1108" i="1"/>
  <c r="AN1108" i="1"/>
  <c r="AM1108" i="1"/>
  <c r="AK1108" i="1"/>
  <c r="AJ1108" i="1"/>
  <c r="AG1108" i="1"/>
  <c r="AP1107" i="1"/>
  <c r="AO1107" i="1"/>
  <c r="AN1107" i="1"/>
  <c r="AM1107" i="1"/>
  <c r="AK1107" i="1"/>
  <c r="AJ1107" i="1"/>
  <c r="AG1107" i="1"/>
  <c r="AP1106" i="1"/>
  <c r="AO1106" i="1"/>
  <c r="AN1106" i="1"/>
  <c r="AM1106" i="1"/>
  <c r="AK1106" i="1"/>
  <c r="AJ1106" i="1"/>
  <c r="AG1106" i="1"/>
  <c r="AP1105" i="1"/>
  <c r="AO1105" i="1"/>
  <c r="AN1105" i="1"/>
  <c r="AM1105" i="1"/>
  <c r="AK1105" i="1"/>
  <c r="AJ1105" i="1"/>
  <c r="AG1105" i="1"/>
  <c r="AP1104" i="1"/>
  <c r="AO1104" i="1"/>
  <c r="AN1104" i="1"/>
  <c r="AM1104" i="1"/>
  <c r="AK1104" i="1"/>
  <c r="AJ1104" i="1"/>
  <c r="AG1104" i="1"/>
  <c r="AP1103" i="1"/>
  <c r="AO1103" i="1"/>
  <c r="AN1103" i="1"/>
  <c r="AM1103" i="1"/>
  <c r="AK1103" i="1"/>
  <c r="AJ1103" i="1"/>
  <c r="AG1103" i="1"/>
  <c r="AP1102" i="1"/>
  <c r="AO1102" i="1"/>
  <c r="AN1102" i="1"/>
  <c r="AM1102" i="1"/>
  <c r="AK1102" i="1"/>
  <c r="AJ1102" i="1"/>
  <c r="AG1102" i="1"/>
  <c r="AP1101" i="1"/>
  <c r="AO1101" i="1"/>
  <c r="AN1101" i="1"/>
  <c r="AM1101" i="1"/>
  <c r="AK1101" i="1"/>
  <c r="AJ1101" i="1"/>
  <c r="AG1101" i="1"/>
  <c r="AP1100" i="1"/>
  <c r="AO1100" i="1"/>
  <c r="AN1100" i="1"/>
  <c r="AM1100" i="1"/>
  <c r="AK1100" i="1"/>
  <c r="AJ1100" i="1"/>
  <c r="AG1100" i="1"/>
  <c r="AP1099" i="1"/>
  <c r="AO1099" i="1"/>
  <c r="AN1099" i="1"/>
  <c r="AM1099" i="1"/>
  <c r="AK1099" i="1"/>
  <c r="AJ1099" i="1"/>
  <c r="AG1099" i="1"/>
  <c r="AP1098" i="1"/>
  <c r="AO1098" i="1"/>
  <c r="AN1098" i="1"/>
  <c r="AM1098" i="1"/>
  <c r="AK1098" i="1"/>
  <c r="AJ1098" i="1"/>
  <c r="AG1098" i="1"/>
  <c r="AP1097" i="1"/>
  <c r="AO1097" i="1"/>
  <c r="AN1097" i="1"/>
  <c r="AM1097" i="1"/>
  <c r="AK1097" i="1"/>
  <c r="AJ1097" i="1"/>
  <c r="AG1097" i="1"/>
  <c r="AP1096" i="1"/>
  <c r="AO1096" i="1"/>
  <c r="AN1096" i="1"/>
  <c r="AM1096" i="1"/>
  <c r="AK1096" i="1"/>
  <c r="AJ1096" i="1"/>
  <c r="AG1096" i="1"/>
  <c r="AP1095" i="1"/>
  <c r="AO1095" i="1"/>
  <c r="AN1095" i="1"/>
  <c r="AM1095" i="1"/>
  <c r="AK1095" i="1"/>
  <c r="AJ1095" i="1"/>
  <c r="AG1095" i="1"/>
  <c r="AP1094" i="1"/>
  <c r="AO1094" i="1"/>
  <c r="AN1094" i="1"/>
  <c r="AM1094" i="1"/>
  <c r="AK1094" i="1"/>
  <c r="AJ1094" i="1"/>
  <c r="AG1094" i="1"/>
  <c r="AP1093" i="1"/>
  <c r="AO1093" i="1"/>
  <c r="AN1093" i="1"/>
  <c r="AM1093" i="1"/>
  <c r="AK1093" i="1"/>
  <c r="AJ1093" i="1"/>
  <c r="AG1093" i="1"/>
  <c r="AP1092" i="1"/>
  <c r="AO1092" i="1"/>
  <c r="AN1092" i="1"/>
  <c r="AM1092" i="1"/>
  <c r="AK1092" i="1"/>
  <c r="AJ1092" i="1"/>
  <c r="AP1091" i="1"/>
  <c r="AO1091" i="1"/>
  <c r="AN1091" i="1"/>
  <c r="AM1091" i="1"/>
  <c r="AK1091" i="1"/>
  <c r="AJ1091" i="1"/>
  <c r="AG1091" i="1"/>
  <c r="AP1090" i="1"/>
  <c r="AO1090" i="1"/>
  <c r="AN1090" i="1"/>
  <c r="AM1090" i="1"/>
  <c r="AK1090" i="1"/>
  <c r="AJ1090" i="1"/>
  <c r="AP1089" i="1"/>
  <c r="AO1089" i="1"/>
  <c r="AN1089" i="1"/>
  <c r="AM1089" i="1"/>
  <c r="AK1089" i="1"/>
  <c r="AJ1089" i="1"/>
  <c r="AG1089" i="1"/>
  <c r="AP1088" i="1"/>
  <c r="AO1088" i="1"/>
  <c r="AN1088" i="1"/>
  <c r="AM1088" i="1"/>
  <c r="AK1088" i="1"/>
  <c r="AJ1088" i="1"/>
  <c r="AG1088" i="1"/>
  <c r="AP1087" i="1"/>
  <c r="AO1087" i="1"/>
  <c r="AN1087" i="1"/>
  <c r="AM1087" i="1"/>
  <c r="AK1087" i="1"/>
  <c r="AJ1087" i="1"/>
  <c r="AG1087" i="1"/>
  <c r="AP1086" i="1"/>
  <c r="AO1086" i="1"/>
  <c r="AN1086" i="1"/>
  <c r="AM1086" i="1"/>
  <c r="AK1086" i="1"/>
  <c r="AJ1086" i="1"/>
  <c r="AG1086" i="1"/>
  <c r="AP1085" i="1"/>
  <c r="AO1085" i="1"/>
  <c r="AN1085" i="1"/>
  <c r="AM1085" i="1"/>
  <c r="AK1085" i="1"/>
  <c r="AJ1085" i="1"/>
  <c r="AG1085" i="1"/>
  <c r="AP1084" i="1"/>
  <c r="AO1084" i="1"/>
  <c r="AN1084" i="1"/>
  <c r="AM1084" i="1"/>
  <c r="AK1084" i="1"/>
  <c r="AJ1084" i="1"/>
  <c r="AG1084" i="1"/>
  <c r="AP1083" i="1"/>
  <c r="AO1083" i="1"/>
  <c r="AN1083" i="1"/>
  <c r="AM1083" i="1"/>
  <c r="AK1083" i="1"/>
  <c r="AJ1083" i="1"/>
  <c r="AG1083" i="1"/>
  <c r="AP1082" i="1"/>
  <c r="AO1082" i="1"/>
  <c r="AN1082" i="1"/>
  <c r="AM1082" i="1"/>
  <c r="AK1082" i="1"/>
  <c r="AJ1082" i="1"/>
  <c r="AG1081" i="1"/>
  <c r="AP1080" i="1"/>
  <c r="AO1080" i="1"/>
  <c r="AN1080" i="1"/>
  <c r="AM1080" i="1"/>
  <c r="AK1080" i="1"/>
  <c r="AJ1080" i="1"/>
  <c r="AG1080" i="1"/>
  <c r="AP1079" i="1"/>
  <c r="AO1079" i="1"/>
  <c r="AN1079" i="1"/>
  <c r="AM1079" i="1"/>
  <c r="AK1079" i="1"/>
  <c r="AJ1079" i="1"/>
  <c r="AG1079" i="1"/>
  <c r="AP1078" i="1"/>
  <c r="AO1078" i="1"/>
  <c r="AN1078" i="1"/>
  <c r="AM1078" i="1"/>
  <c r="AK1078" i="1"/>
  <c r="AJ1078" i="1"/>
  <c r="AG1078" i="1"/>
  <c r="AP1077" i="1"/>
  <c r="AO1077" i="1"/>
  <c r="AN1077" i="1"/>
  <c r="AM1077" i="1"/>
  <c r="AK1077" i="1"/>
  <c r="AJ1077" i="1"/>
  <c r="AG1077" i="1"/>
  <c r="AP1076" i="1"/>
  <c r="AO1076" i="1"/>
  <c r="AN1076" i="1"/>
  <c r="AM1076" i="1"/>
  <c r="AK1076" i="1"/>
  <c r="AJ1076" i="1"/>
  <c r="AG1076" i="1"/>
  <c r="AP1075" i="1"/>
  <c r="AO1075" i="1"/>
  <c r="AN1075" i="1"/>
  <c r="AM1075" i="1"/>
  <c r="AK1075" i="1"/>
  <c r="AJ1075" i="1"/>
  <c r="AP1074" i="1"/>
  <c r="AO1074" i="1"/>
  <c r="AN1074" i="1"/>
  <c r="AM1074" i="1"/>
  <c r="AK1074" i="1"/>
  <c r="AJ1074" i="1"/>
  <c r="AG1074" i="1"/>
  <c r="AP1073" i="1"/>
  <c r="AO1073" i="1"/>
  <c r="AN1073" i="1"/>
  <c r="AM1073" i="1"/>
  <c r="AK1073" i="1"/>
  <c r="AJ1073" i="1"/>
  <c r="AG1073" i="1"/>
  <c r="AP1126" i="1"/>
  <c r="AO1126" i="1"/>
  <c r="AN1126" i="1"/>
  <c r="AM1126" i="1"/>
  <c r="AK1126" i="1"/>
  <c r="AJ1126" i="1"/>
  <c r="AG1126" i="1"/>
  <c r="AP1070" i="1"/>
  <c r="AO1070" i="1"/>
  <c r="AN1070" i="1"/>
  <c r="AM1070" i="1"/>
  <c r="AK1070" i="1"/>
  <c r="AJ1070" i="1"/>
  <c r="AG1070" i="1"/>
  <c r="AP1069" i="1"/>
  <c r="AO1069" i="1"/>
  <c r="AN1069" i="1"/>
  <c r="AM1069" i="1"/>
  <c r="AK1069" i="1"/>
  <c r="AJ1069" i="1"/>
  <c r="AG1069" i="1"/>
  <c r="AP1068" i="1"/>
  <c r="AO1068" i="1"/>
  <c r="AN1068" i="1"/>
  <c r="AM1068" i="1"/>
  <c r="AK1068" i="1"/>
  <c r="AJ1068" i="1"/>
  <c r="AG1068" i="1"/>
  <c r="AP1066" i="1"/>
  <c r="AO1066" i="1"/>
  <c r="AN1066" i="1"/>
  <c r="AM1066" i="1"/>
  <c r="AK1066" i="1"/>
  <c r="AJ1066" i="1"/>
  <c r="AG1066" i="1"/>
  <c r="AP1065" i="1"/>
  <c r="AO1065" i="1"/>
  <c r="AN1065" i="1"/>
  <c r="AM1065" i="1"/>
  <c r="AK1065" i="1"/>
  <c r="AJ1065" i="1"/>
  <c r="AG1065" i="1"/>
  <c r="AP1064" i="1"/>
  <c r="AO1064" i="1"/>
  <c r="AN1064" i="1"/>
  <c r="AM1064" i="1"/>
  <c r="AK1064" i="1"/>
  <c r="AJ1064" i="1"/>
  <c r="AG1064" i="1"/>
  <c r="AP1063" i="1"/>
  <c r="AO1063" i="1"/>
  <c r="AN1063" i="1"/>
  <c r="AM1063" i="1"/>
  <c r="AK1063" i="1"/>
  <c r="AJ1063" i="1"/>
  <c r="AG1063" i="1"/>
  <c r="AP1062" i="1"/>
  <c r="AO1062" i="1"/>
  <c r="AN1062" i="1"/>
  <c r="AM1062" i="1"/>
  <c r="AK1062" i="1"/>
  <c r="AJ1062" i="1"/>
  <c r="AG1062" i="1"/>
  <c r="AP1061" i="1"/>
  <c r="AO1061" i="1"/>
  <c r="AN1061" i="1"/>
  <c r="AM1061" i="1"/>
  <c r="AK1061" i="1"/>
  <c r="AJ1061" i="1"/>
  <c r="AG1061" i="1"/>
  <c r="AP1060" i="1"/>
  <c r="AO1060" i="1"/>
  <c r="AN1060" i="1"/>
  <c r="AM1060" i="1"/>
  <c r="AK1060" i="1"/>
  <c r="AJ1060" i="1"/>
  <c r="AG1060" i="1"/>
  <c r="AP1059" i="1"/>
  <c r="AO1059" i="1"/>
  <c r="AN1059" i="1"/>
  <c r="AM1059" i="1"/>
  <c r="AK1059" i="1"/>
  <c r="AJ1059" i="1"/>
  <c r="AG1059" i="1"/>
  <c r="AP1057" i="1"/>
  <c r="AO1057" i="1"/>
  <c r="AN1057" i="1"/>
  <c r="AM1057" i="1"/>
  <c r="AK1057" i="1"/>
  <c r="AJ1057" i="1"/>
  <c r="AG1057" i="1"/>
  <c r="AP1056" i="1"/>
  <c r="AO1056" i="1"/>
  <c r="AN1056" i="1"/>
  <c r="AM1056" i="1"/>
  <c r="AK1056" i="1"/>
  <c r="AJ1056" i="1"/>
  <c r="AG1056" i="1"/>
  <c r="AP1055" i="1"/>
  <c r="AO1055" i="1"/>
  <c r="AN1055" i="1"/>
  <c r="AM1055" i="1"/>
  <c r="AK1055" i="1"/>
  <c r="AJ1055" i="1"/>
  <c r="AG1055" i="1"/>
  <c r="AP1054" i="1"/>
  <c r="AO1054" i="1"/>
  <c r="AN1054" i="1"/>
  <c r="AM1054" i="1"/>
  <c r="AK1054" i="1"/>
  <c r="AJ1054" i="1"/>
  <c r="AG1054" i="1"/>
  <c r="AP1053" i="1"/>
  <c r="AO1053" i="1"/>
  <c r="AN1053" i="1"/>
  <c r="AM1053" i="1"/>
  <c r="AK1053" i="1"/>
  <c r="AJ1053" i="1"/>
  <c r="AG1053" i="1"/>
  <c r="AP1052" i="1"/>
  <c r="AO1052" i="1"/>
  <c r="AN1052" i="1"/>
  <c r="AM1052" i="1"/>
  <c r="AK1052" i="1"/>
  <c r="AJ1052" i="1"/>
  <c r="AG1052" i="1"/>
  <c r="AG1051" i="1"/>
  <c r="AG1050" i="1"/>
  <c r="AP1049" i="1"/>
  <c r="AO1049" i="1"/>
  <c r="AN1049" i="1"/>
  <c r="AM1049" i="1"/>
  <c r="AK1049" i="1"/>
  <c r="AJ1049" i="1"/>
  <c r="AG1049" i="1"/>
  <c r="AP1048" i="1"/>
  <c r="AO1048" i="1"/>
  <c r="AN1048" i="1"/>
  <c r="AM1048" i="1"/>
  <c r="AK1048" i="1"/>
  <c r="AJ1048" i="1"/>
  <c r="AG1048" i="1"/>
  <c r="AP1047" i="1"/>
  <c r="AO1047" i="1"/>
  <c r="AN1047" i="1"/>
  <c r="AM1047" i="1"/>
  <c r="AK1047" i="1"/>
  <c r="AJ1047" i="1"/>
  <c r="AP1046" i="1"/>
  <c r="AO1046" i="1"/>
  <c r="AN1046" i="1"/>
  <c r="AM1046" i="1"/>
  <c r="AK1046" i="1"/>
  <c r="AJ1046" i="1"/>
  <c r="AP1045" i="1"/>
  <c r="AO1045" i="1"/>
  <c r="AN1045" i="1"/>
  <c r="AM1045" i="1"/>
  <c r="AK1045" i="1"/>
  <c r="AJ1045" i="1"/>
  <c r="AG1045" i="1"/>
  <c r="AG1044" i="1"/>
  <c r="AG1043" i="1"/>
  <c r="AP1042" i="1"/>
  <c r="AO1042" i="1"/>
  <c r="AN1042" i="1"/>
  <c r="AM1042" i="1"/>
  <c r="AK1042" i="1"/>
  <c r="AJ1042" i="1"/>
  <c r="AG1042" i="1"/>
  <c r="AP1041" i="1"/>
  <c r="AO1041" i="1"/>
  <c r="AN1041" i="1"/>
  <c r="AM1041" i="1"/>
  <c r="AK1041" i="1"/>
  <c r="AJ1041" i="1"/>
  <c r="AG1041" i="1"/>
  <c r="AP1040" i="1"/>
  <c r="AO1040" i="1"/>
  <c r="AN1040" i="1"/>
  <c r="AM1040" i="1"/>
  <c r="AK1040" i="1"/>
  <c r="AJ1040" i="1"/>
  <c r="AG1040" i="1"/>
  <c r="AP1039" i="1"/>
  <c r="AO1039" i="1"/>
  <c r="AN1039" i="1"/>
  <c r="AM1039" i="1"/>
  <c r="AK1039" i="1"/>
  <c r="AJ1039" i="1"/>
  <c r="AG1039" i="1"/>
  <c r="AP1038" i="1"/>
  <c r="AO1038" i="1"/>
  <c r="AN1038" i="1"/>
  <c r="AM1038" i="1"/>
  <c r="AK1038" i="1"/>
  <c r="AJ1038" i="1"/>
  <c r="AG1038" i="1"/>
  <c r="AG1037" i="1"/>
  <c r="AP1036" i="1"/>
  <c r="AO1036" i="1"/>
  <c r="AN1036" i="1"/>
  <c r="AM1036" i="1"/>
  <c r="AK1036" i="1"/>
  <c r="AJ1036" i="1"/>
  <c r="AG1036" i="1"/>
  <c r="AP1035" i="1"/>
  <c r="AO1035" i="1"/>
  <c r="AN1035" i="1"/>
  <c r="AM1035" i="1"/>
  <c r="AK1035" i="1"/>
  <c r="AJ1035" i="1"/>
  <c r="AG1035" i="1"/>
  <c r="AP1034" i="1"/>
  <c r="AO1034" i="1"/>
  <c r="AN1034" i="1"/>
  <c r="AM1034" i="1"/>
  <c r="AK1034" i="1"/>
  <c r="AJ1034" i="1"/>
  <c r="AG1034" i="1"/>
  <c r="AG1033" i="1"/>
  <c r="AP1032" i="1"/>
  <c r="AO1032" i="1"/>
  <c r="AN1032" i="1"/>
  <c r="AM1032" i="1"/>
  <c r="AK1032" i="1"/>
  <c r="AJ1032" i="1"/>
  <c r="AP1031" i="1"/>
  <c r="AO1031" i="1"/>
  <c r="AN1031" i="1"/>
  <c r="AM1031" i="1"/>
  <c r="AK1031" i="1"/>
  <c r="AJ1031" i="1"/>
  <c r="AG1031" i="1"/>
  <c r="AP1030" i="1"/>
  <c r="AO1030" i="1"/>
  <c r="AN1030" i="1"/>
  <c r="AM1030" i="1"/>
  <c r="AK1030" i="1"/>
  <c r="AJ1030" i="1"/>
  <c r="AG1030" i="1"/>
  <c r="AG1029" i="1"/>
  <c r="AP1028" i="1"/>
  <c r="AO1028" i="1"/>
  <c r="AN1028" i="1"/>
  <c r="AM1028" i="1"/>
  <c r="AK1028" i="1"/>
  <c r="AJ1028" i="1"/>
  <c r="AG1028" i="1"/>
  <c r="AP1027" i="1"/>
  <c r="AO1027" i="1"/>
  <c r="AN1027" i="1"/>
  <c r="AM1027" i="1"/>
  <c r="AK1027" i="1"/>
  <c r="AJ1027" i="1"/>
  <c r="AG1027" i="1"/>
  <c r="AP1026" i="1"/>
  <c r="AO1026" i="1"/>
  <c r="AN1026" i="1"/>
  <c r="AM1026" i="1"/>
  <c r="AK1026" i="1"/>
  <c r="AJ1026" i="1"/>
  <c r="AP1025" i="1"/>
  <c r="AO1025" i="1"/>
  <c r="AN1025" i="1"/>
  <c r="AM1025" i="1"/>
  <c r="AK1025" i="1"/>
  <c r="AJ1025" i="1"/>
  <c r="AG1025" i="1"/>
  <c r="AP1024" i="1"/>
  <c r="AO1024" i="1"/>
  <c r="AN1024" i="1"/>
  <c r="AM1024" i="1"/>
  <c r="AK1024" i="1"/>
  <c r="AJ1024" i="1"/>
  <c r="AG1024" i="1"/>
  <c r="AG1023" i="1"/>
  <c r="AP1022" i="1"/>
  <c r="AO1022" i="1"/>
  <c r="AN1022" i="1"/>
  <c r="AM1022" i="1"/>
  <c r="AK1022" i="1"/>
  <c r="AJ1022" i="1"/>
  <c r="AG1022" i="1"/>
  <c r="AP1021" i="1"/>
  <c r="AO1021" i="1"/>
  <c r="AN1021" i="1"/>
  <c r="AM1021" i="1"/>
  <c r="AK1021" i="1"/>
  <c r="AJ1021" i="1"/>
  <c r="AG1021" i="1"/>
  <c r="AP1020" i="1"/>
  <c r="AO1020" i="1"/>
  <c r="AN1020" i="1"/>
  <c r="AM1020" i="1"/>
  <c r="AK1020" i="1"/>
  <c r="AJ1020" i="1"/>
  <c r="AG1020" i="1"/>
  <c r="AP1019" i="1"/>
  <c r="AO1019" i="1"/>
  <c r="AN1019" i="1"/>
  <c r="AM1019" i="1"/>
  <c r="AK1019" i="1"/>
  <c r="AJ1019" i="1"/>
  <c r="AP1018" i="1"/>
  <c r="AO1018" i="1"/>
  <c r="AN1018" i="1"/>
  <c r="AM1018" i="1"/>
  <c r="AK1018" i="1"/>
  <c r="AJ1018" i="1"/>
  <c r="AG1018" i="1"/>
  <c r="AP1017" i="1"/>
  <c r="AO1017" i="1"/>
  <c r="AN1017" i="1"/>
  <c r="AM1017" i="1"/>
  <c r="AK1017" i="1"/>
  <c r="AJ1017" i="1"/>
  <c r="AG1017" i="1"/>
  <c r="AP1016" i="1"/>
  <c r="AO1016" i="1"/>
  <c r="AN1016" i="1"/>
  <c r="AM1016" i="1"/>
  <c r="AK1016" i="1"/>
  <c r="AJ1016" i="1"/>
  <c r="AG1016" i="1"/>
  <c r="AG1015" i="1"/>
  <c r="AP1014" i="1"/>
  <c r="AO1014" i="1"/>
  <c r="AN1014" i="1"/>
  <c r="AM1014" i="1"/>
  <c r="AK1014" i="1"/>
  <c r="AJ1014" i="1"/>
  <c r="AP1013" i="1"/>
  <c r="AO1013" i="1"/>
  <c r="AN1013" i="1"/>
  <c r="AM1013" i="1"/>
  <c r="AK1013" i="1"/>
  <c r="AJ1013" i="1"/>
  <c r="AG1013" i="1"/>
  <c r="AP1012" i="1"/>
  <c r="AO1012" i="1"/>
  <c r="AN1012" i="1"/>
  <c r="AM1012" i="1"/>
  <c r="AK1012" i="1"/>
  <c r="AJ1012" i="1"/>
  <c r="AG1012" i="1"/>
  <c r="AP1011" i="1"/>
  <c r="AO1011" i="1"/>
  <c r="AN1011" i="1"/>
  <c r="AM1011" i="1"/>
  <c r="AK1011" i="1"/>
  <c r="AJ1011" i="1"/>
  <c r="AG1011" i="1"/>
  <c r="AP1010" i="1"/>
  <c r="AO1010" i="1"/>
  <c r="AN1010" i="1"/>
  <c r="AM1010" i="1"/>
  <c r="AK1010" i="1"/>
  <c r="AJ1010" i="1"/>
  <c r="AG1010" i="1"/>
  <c r="AP1009" i="1"/>
  <c r="AO1009" i="1"/>
  <c r="AN1009" i="1"/>
  <c r="AM1009" i="1"/>
  <c r="AK1009" i="1"/>
  <c r="AJ1009" i="1"/>
  <c r="AG1009" i="1"/>
  <c r="AP1008" i="1"/>
  <c r="AO1008" i="1"/>
  <c r="AN1008" i="1"/>
  <c r="AM1008" i="1"/>
  <c r="AK1008" i="1"/>
  <c r="AJ1008" i="1"/>
  <c r="AG1008" i="1"/>
  <c r="AP1007" i="1"/>
  <c r="AO1007" i="1"/>
  <c r="AN1007" i="1"/>
  <c r="AM1007" i="1"/>
  <c r="AK1007" i="1"/>
  <c r="AJ1007" i="1"/>
  <c r="AG1007" i="1"/>
  <c r="AP1006" i="1"/>
  <c r="AO1006" i="1"/>
  <c r="AN1006" i="1"/>
  <c r="AM1006" i="1"/>
  <c r="AK1006" i="1"/>
  <c r="AJ1006" i="1"/>
  <c r="AG1006" i="1"/>
  <c r="AP1005" i="1"/>
  <c r="AO1005" i="1"/>
  <c r="AN1005" i="1"/>
  <c r="AM1005" i="1"/>
  <c r="AK1005" i="1"/>
  <c r="AJ1005" i="1"/>
  <c r="AG1005" i="1"/>
  <c r="AP1004" i="1"/>
  <c r="AO1004" i="1"/>
  <c r="AN1004" i="1"/>
  <c r="AM1004" i="1"/>
  <c r="AK1004" i="1"/>
  <c r="AJ1004" i="1"/>
  <c r="AG1004" i="1"/>
  <c r="AP1003" i="1"/>
  <c r="AO1003" i="1"/>
  <c r="AN1003" i="1"/>
  <c r="AM1003" i="1"/>
  <c r="AK1003" i="1"/>
  <c r="AJ1003" i="1"/>
  <c r="AG1003" i="1"/>
  <c r="AP1002" i="1"/>
  <c r="AO1002" i="1"/>
  <c r="AN1002" i="1"/>
  <c r="AM1002" i="1"/>
  <c r="AK1002" i="1"/>
  <c r="AJ1002" i="1"/>
  <c r="AG1002" i="1"/>
  <c r="AP1001" i="1"/>
  <c r="AO1001" i="1"/>
  <c r="AN1001" i="1"/>
  <c r="AM1001" i="1"/>
  <c r="AK1001" i="1"/>
  <c r="AJ1001" i="1"/>
  <c r="AG1001" i="1"/>
  <c r="AP1000" i="1"/>
  <c r="AO1000" i="1"/>
  <c r="AN1000" i="1"/>
  <c r="AM1000" i="1"/>
  <c r="AK1000" i="1"/>
  <c r="AJ1000" i="1"/>
  <c r="AG1000" i="1"/>
  <c r="AP999" i="1"/>
  <c r="AO999" i="1"/>
  <c r="AN999" i="1"/>
  <c r="AM999" i="1"/>
  <c r="AK999" i="1"/>
  <c r="AJ999" i="1"/>
  <c r="AG999" i="1"/>
  <c r="AP998" i="1"/>
  <c r="AO998" i="1"/>
  <c r="AN998" i="1"/>
  <c r="AM998" i="1"/>
  <c r="AK998" i="1"/>
  <c r="AJ998" i="1"/>
  <c r="AG998" i="1"/>
  <c r="AP997" i="1"/>
  <c r="AO997" i="1"/>
  <c r="AN997" i="1"/>
  <c r="AM997" i="1"/>
  <c r="AK997" i="1"/>
  <c r="AJ997" i="1"/>
  <c r="AG997" i="1"/>
  <c r="AP996" i="1"/>
  <c r="AO996" i="1"/>
  <c r="AN996" i="1"/>
  <c r="AM996" i="1"/>
  <c r="AK996" i="1"/>
  <c r="AJ996" i="1"/>
  <c r="AP995" i="1"/>
  <c r="AO995" i="1"/>
  <c r="AN995" i="1"/>
  <c r="AM995" i="1"/>
  <c r="AK995" i="1"/>
  <c r="AJ995" i="1"/>
  <c r="AP994" i="1"/>
  <c r="AO994" i="1"/>
  <c r="AN994" i="1"/>
  <c r="AM994" i="1"/>
  <c r="AK994" i="1"/>
  <c r="AJ994" i="1"/>
  <c r="AG994" i="1"/>
  <c r="AP993" i="1"/>
  <c r="AO993" i="1"/>
  <c r="AN993" i="1"/>
  <c r="AM993" i="1"/>
  <c r="AK993" i="1"/>
  <c r="AJ993" i="1"/>
  <c r="AG993" i="1"/>
  <c r="AP992" i="1"/>
  <c r="AO992" i="1"/>
  <c r="AN992" i="1"/>
  <c r="AM992" i="1"/>
  <c r="AK992" i="1"/>
  <c r="AJ992" i="1"/>
  <c r="AG992" i="1"/>
  <c r="AP991" i="1"/>
  <c r="AO991" i="1"/>
  <c r="AN991" i="1"/>
  <c r="AM991" i="1"/>
  <c r="AK991" i="1"/>
  <c r="AJ991" i="1"/>
  <c r="AG991" i="1"/>
  <c r="AP990" i="1"/>
  <c r="AO990" i="1"/>
  <c r="AN990" i="1"/>
  <c r="AM990" i="1"/>
  <c r="AK990" i="1"/>
  <c r="AJ990" i="1"/>
  <c r="AG990" i="1"/>
  <c r="AP989" i="1"/>
  <c r="AO989" i="1"/>
  <c r="AN989" i="1"/>
  <c r="AM989" i="1"/>
  <c r="AK989" i="1"/>
  <c r="AJ989" i="1"/>
  <c r="AG989" i="1"/>
  <c r="AP988" i="1"/>
  <c r="AO988" i="1"/>
  <c r="AN988" i="1"/>
  <c r="AM988" i="1"/>
  <c r="AK988" i="1"/>
  <c r="AJ988" i="1"/>
  <c r="AG988" i="1"/>
  <c r="AP987" i="1"/>
  <c r="AO987" i="1"/>
  <c r="AN987" i="1"/>
  <c r="AM987" i="1"/>
  <c r="AK987" i="1"/>
  <c r="AJ987" i="1"/>
  <c r="AG987" i="1"/>
  <c r="AP986" i="1"/>
  <c r="AO986" i="1"/>
  <c r="AN986" i="1"/>
  <c r="AM986" i="1"/>
  <c r="AK986" i="1"/>
  <c r="AJ986" i="1"/>
  <c r="AG986" i="1"/>
  <c r="AP985" i="1"/>
  <c r="AO985" i="1"/>
  <c r="AN985" i="1"/>
  <c r="AM985" i="1"/>
  <c r="AK985" i="1"/>
  <c r="AJ985" i="1"/>
  <c r="AG985" i="1"/>
  <c r="AP984" i="1"/>
  <c r="AO984" i="1"/>
  <c r="AN984" i="1"/>
  <c r="AM984" i="1"/>
  <c r="AK984" i="1"/>
  <c r="AJ984" i="1"/>
  <c r="AG984" i="1"/>
  <c r="AP983" i="1"/>
  <c r="AO983" i="1"/>
  <c r="AN983" i="1"/>
  <c r="AM983" i="1"/>
  <c r="AK983" i="1"/>
  <c r="AJ983" i="1"/>
  <c r="AG983" i="1"/>
  <c r="AP982" i="1"/>
  <c r="AO982" i="1"/>
  <c r="AN982" i="1"/>
  <c r="AM982" i="1"/>
  <c r="AK982" i="1"/>
  <c r="AJ982" i="1"/>
  <c r="AG982" i="1"/>
  <c r="AP981" i="1"/>
  <c r="AO981" i="1"/>
  <c r="AN981" i="1"/>
  <c r="AM981" i="1"/>
  <c r="AK981" i="1"/>
  <c r="AJ981" i="1"/>
  <c r="AG981" i="1"/>
  <c r="AP980" i="1"/>
  <c r="AO980" i="1"/>
  <c r="AN980" i="1"/>
  <c r="AM980" i="1"/>
  <c r="AK980" i="1"/>
  <c r="AJ980" i="1"/>
  <c r="AG980" i="1"/>
  <c r="AP979" i="1"/>
  <c r="AO979" i="1"/>
  <c r="AN979" i="1"/>
  <c r="AM979" i="1"/>
  <c r="AK979" i="1"/>
  <c r="AJ979" i="1"/>
  <c r="AG979" i="1"/>
  <c r="AP978" i="1"/>
  <c r="AO978" i="1"/>
  <c r="AN978" i="1"/>
  <c r="AM978" i="1"/>
  <c r="AK978" i="1"/>
  <c r="AJ978" i="1"/>
  <c r="AG978" i="1"/>
  <c r="AP1330" i="1"/>
  <c r="AO1330" i="1"/>
  <c r="AN1330" i="1"/>
  <c r="AM1330" i="1"/>
  <c r="AK1330" i="1"/>
  <c r="AJ1330" i="1"/>
  <c r="AG1330" i="1"/>
  <c r="AP977" i="1"/>
  <c r="AO977" i="1"/>
  <c r="AN977" i="1"/>
  <c r="AM977" i="1"/>
  <c r="AK977" i="1"/>
  <c r="AJ977" i="1"/>
  <c r="AG977" i="1"/>
  <c r="AP976" i="1"/>
  <c r="AO976" i="1"/>
  <c r="AN976" i="1"/>
  <c r="AM976" i="1"/>
  <c r="AK976" i="1"/>
  <c r="AJ976" i="1"/>
  <c r="AG976" i="1"/>
  <c r="AP975" i="1"/>
  <c r="AO975" i="1"/>
  <c r="AN975" i="1"/>
  <c r="AM975" i="1"/>
  <c r="AK975" i="1"/>
  <c r="AJ975" i="1"/>
  <c r="AG975" i="1"/>
  <c r="AP974" i="1"/>
  <c r="AO974" i="1"/>
  <c r="AN974" i="1"/>
  <c r="AM974" i="1"/>
  <c r="AK974" i="1"/>
  <c r="AJ974" i="1"/>
  <c r="AP973" i="1"/>
  <c r="AO973" i="1"/>
  <c r="AN973" i="1"/>
  <c r="AM973" i="1"/>
  <c r="AK973" i="1"/>
  <c r="AJ973" i="1"/>
  <c r="AG973" i="1"/>
  <c r="AP972" i="1"/>
  <c r="AO972" i="1"/>
  <c r="AN972" i="1"/>
  <c r="AM972" i="1"/>
  <c r="AK972" i="1"/>
  <c r="AJ972" i="1"/>
  <c r="AG972" i="1"/>
  <c r="AP970" i="1"/>
  <c r="AO970" i="1"/>
  <c r="AN970" i="1"/>
  <c r="AM970" i="1"/>
  <c r="AK970" i="1"/>
  <c r="AJ970" i="1"/>
  <c r="AG970" i="1"/>
  <c r="AP969" i="1"/>
  <c r="AO969" i="1"/>
  <c r="AN969" i="1"/>
  <c r="AM969" i="1"/>
  <c r="AK969" i="1"/>
  <c r="AJ969" i="1"/>
  <c r="AG969" i="1"/>
  <c r="AP968" i="1"/>
  <c r="AO968" i="1"/>
  <c r="AN968" i="1"/>
  <c r="AM968" i="1"/>
  <c r="AK968" i="1"/>
  <c r="AJ968" i="1"/>
  <c r="AG968" i="1"/>
  <c r="AP967" i="1"/>
  <c r="AO967" i="1"/>
  <c r="AN967" i="1"/>
  <c r="AM967" i="1"/>
  <c r="AK967" i="1"/>
  <c r="AJ967" i="1"/>
  <c r="AG967" i="1"/>
  <c r="AP965" i="1"/>
  <c r="AO965" i="1"/>
  <c r="AN965" i="1"/>
  <c r="AM965" i="1"/>
  <c r="AK965" i="1"/>
  <c r="AJ965" i="1"/>
  <c r="AG965" i="1"/>
  <c r="AP963" i="1"/>
  <c r="AO963" i="1"/>
  <c r="AN963" i="1"/>
  <c r="AM963" i="1"/>
  <c r="AK963" i="1"/>
  <c r="AJ963" i="1"/>
  <c r="AG963" i="1"/>
  <c r="AP962" i="1"/>
  <c r="AO962" i="1"/>
  <c r="AN962" i="1"/>
  <c r="AM962" i="1"/>
  <c r="AK962" i="1"/>
  <c r="AJ962" i="1"/>
  <c r="AG962" i="1"/>
  <c r="AP961" i="1"/>
  <c r="AO961" i="1"/>
  <c r="AN961" i="1"/>
  <c r="AM961" i="1"/>
  <c r="AK961" i="1"/>
  <c r="AJ961" i="1"/>
  <c r="AG961" i="1"/>
  <c r="AP1322" i="1"/>
  <c r="AO1322" i="1"/>
  <c r="AN1322" i="1"/>
  <c r="AM1322" i="1"/>
  <c r="AK1322" i="1"/>
  <c r="AJ1322" i="1"/>
  <c r="AG1322" i="1"/>
  <c r="AP953" i="1"/>
  <c r="AO953" i="1"/>
  <c r="AN953" i="1"/>
  <c r="AM953" i="1"/>
  <c r="AK953" i="1"/>
  <c r="AJ953" i="1"/>
  <c r="AG953" i="1"/>
  <c r="AP957" i="1"/>
  <c r="AO957" i="1"/>
  <c r="AN957" i="1"/>
  <c r="AM957" i="1"/>
  <c r="AK957" i="1"/>
  <c r="AJ957" i="1"/>
  <c r="AG957" i="1"/>
  <c r="AP956" i="1"/>
  <c r="AO956" i="1"/>
  <c r="AN956" i="1"/>
  <c r="AM956" i="1"/>
  <c r="AK956" i="1"/>
  <c r="AJ956" i="1"/>
  <c r="AG956" i="1"/>
  <c r="AP955" i="1"/>
  <c r="AO955" i="1"/>
  <c r="AN955" i="1"/>
  <c r="AM955" i="1"/>
  <c r="AK955" i="1"/>
  <c r="AJ955" i="1"/>
  <c r="AP954" i="1"/>
  <c r="AO954" i="1"/>
  <c r="AN954" i="1"/>
  <c r="AM954" i="1"/>
  <c r="AK954" i="1"/>
  <c r="AJ954" i="1"/>
  <c r="AG954" i="1"/>
  <c r="AP952" i="1"/>
  <c r="AO952" i="1"/>
  <c r="AN952" i="1"/>
  <c r="AM952" i="1"/>
  <c r="AK952" i="1"/>
  <c r="AJ952" i="1"/>
  <c r="AG952" i="1"/>
  <c r="AP951" i="1"/>
  <c r="AO951" i="1"/>
  <c r="AN951" i="1"/>
  <c r="AM951" i="1"/>
  <c r="AK951" i="1"/>
  <c r="AJ951" i="1"/>
  <c r="AG951" i="1"/>
  <c r="AG1331" i="1"/>
  <c r="AP945" i="1"/>
  <c r="AO945" i="1"/>
  <c r="AN945" i="1"/>
  <c r="AM945" i="1"/>
  <c r="AK945" i="1"/>
  <c r="AJ945" i="1"/>
  <c r="AG945" i="1"/>
  <c r="AP940" i="1"/>
  <c r="AO940" i="1"/>
  <c r="AN940" i="1"/>
  <c r="AM940" i="1"/>
  <c r="AK940" i="1"/>
  <c r="AJ940" i="1"/>
  <c r="AG940" i="1"/>
  <c r="AP919" i="1"/>
  <c r="AO919" i="1"/>
  <c r="AN919" i="1"/>
  <c r="AM919" i="1"/>
  <c r="AK919" i="1"/>
  <c r="AJ919" i="1"/>
  <c r="AG919" i="1"/>
  <c r="AP913" i="1"/>
  <c r="AO913" i="1"/>
  <c r="AN913" i="1"/>
  <c r="AM913" i="1"/>
  <c r="AK913" i="1"/>
  <c r="AJ913" i="1"/>
  <c r="AG913" i="1"/>
  <c r="AP892" i="1"/>
  <c r="AO892" i="1"/>
  <c r="AN892" i="1"/>
  <c r="AM892" i="1"/>
  <c r="AK892" i="1"/>
  <c r="AJ892" i="1"/>
  <c r="AG892" i="1"/>
  <c r="AP1072" i="1"/>
  <c r="AO1072" i="1"/>
  <c r="AN1072" i="1"/>
  <c r="AM1072" i="1"/>
  <c r="AK1072" i="1"/>
  <c r="AJ1072" i="1"/>
  <c r="AG1072" i="1"/>
  <c r="AP1071" i="1"/>
  <c r="AO1071" i="1"/>
  <c r="AN1071" i="1"/>
  <c r="AM1071" i="1"/>
  <c r="AK1071" i="1"/>
  <c r="AJ1071" i="1"/>
  <c r="AG1071" i="1"/>
  <c r="AP960" i="1"/>
  <c r="AO960" i="1"/>
  <c r="AN960" i="1"/>
  <c r="AM960" i="1"/>
  <c r="AK960" i="1"/>
  <c r="AJ960" i="1"/>
  <c r="AG960" i="1"/>
  <c r="AP959" i="1"/>
  <c r="AO959" i="1"/>
  <c r="AN959" i="1"/>
  <c r="AM959" i="1"/>
  <c r="AK959" i="1"/>
  <c r="AJ959" i="1"/>
  <c r="AG959" i="1"/>
  <c r="AP958" i="1"/>
  <c r="AO958" i="1"/>
  <c r="AN958" i="1"/>
  <c r="AM958" i="1"/>
  <c r="AK958" i="1"/>
  <c r="AJ958" i="1"/>
  <c r="AP950" i="1"/>
  <c r="AO950" i="1"/>
  <c r="AN950" i="1"/>
  <c r="AM950" i="1"/>
  <c r="AK950" i="1"/>
  <c r="AJ950" i="1"/>
  <c r="AG950" i="1"/>
  <c r="AP949" i="1"/>
  <c r="AO949" i="1"/>
  <c r="AN949" i="1"/>
  <c r="AM949" i="1"/>
  <c r="AK949" i="1"/>
  <c r="AJ949" i="1"/>
  <c r="AG949" i="1"/>
  <c r="AP948" i="1"/>
  <c r="AO948" i="1"/>
  <c r="AN948" i="1"/>
  <c r="AM948" i="1"/>
  <c r="AK948" i="1"/>
  <c r="AJ948" i="1"/>
  <c r="AG948" i="1"/>
  <c r="AP947" i="1"/>
  <c r="AO947" i="1"/>
  <c r="AN947" i="1"/>
  <c r="AM947" i="1"/>
  <c r="AK947" i="1"/>
  <c r="AJ947" i="1"/>
  <c r="AG947" i="1"/>
  <c r="AP946" i="1"/>
  <c r="AO946" i="1"/>
  <c r="AN946" i="1"/>
  <c r="AM946" i="1"/>
  <c r="AK946" i="1"/>
  <c r="AJ946" i="1"/>
  <c r="AG946" i="1"/>
  <c r="AP944" i="1"/>
  <c r="AO944" i="1"/>
  <c r="AN944" i="1"/>
  <c r="AM944" i="1"/>
  <c r="AK944" i="1"/>
  <c r="AJ944" i="1"/>
  <c r="AG944" i="1"/>
  <c r="AP943" i="1"/>
  <c r="AO943" i="1"/>
  <c r="AN943" i="1"/>
  <c r="AM943" i="1"/>
  <c r="AK943" i="1"/>
  <c r="AJ943" i="1"/>
  <c r="AG943" i="1"/>
  <c r="AP942" i="1"/>
  <c r="AO942" i="1"/>
  <c r="AN942" i="1"/>
  <c r="AM942" i="1"/>
  <c r="AK942" i="1"/>
  <c r="AJ942" i="1"/>
  <c r="AG942" i="1"/>
  <c r="AP941" i="1"/>
  <c r="AO941" i="1"/>
  <c r="AN941" i="1"/>
  <c r="AM941" i="1"/>
  <c r="AK941" i="1"/>
  <c r="AJ941" i="1"/>
  <c r="AG941" i="1"/>
  <c r="AP939" i="1"/>
  <c r="AO939" i="1"/>
  <c r="AN939" i="1"/>
  <c r="AM939" i="1"/>
  <c r="AK939" i="1"/>
  <c r="AJ939" i="1"/>
  <c r="AG939" i="1"/>
  <c r="AP938" i="1"/>
  <c r="AO938" i="1"/>
  <c r="AN938" i="1"/>
  <c r="AM938" i="1"/>
  <c r="AK938" i="1"/>
  <c r="AJ938" i="1"/>
  <c r="AG938" i="1"/>
  <c r="AP937" i="1"/>
  <c r="AO937" i="1"/>
  <c r="AN937" i="1"/>
  <c r="AM937" i="1"/>
  <c r="AK937" i="1"/>
  <c r="AJ937" i="1"/>
  <c r="AG937" i="1"/>
  <c r="AP936" i="1"/>
  <c r="AO936" i="1"/>
  <c r="AN936" i="1"/>
  <c r="AM936" i="1"/>
  <c r="AK936" i="1"/>
  <c r="AJ936" i="1"/>
  <c r="AG936" i="1"/>
  <c r="AP935" i="1"/>
  <c r="AO935" i="1"/>
  <c r="AN935" i="1"/>
  <c r="AM935" i="1"/>
  <c r="AK935" i="1"/>
  <c r="AJ935" i="1"/>
  <c r="AG935" i="1"/>
  <c r="AP934" i="1"/>
  <c r="AO934" i="1"/>
  <c r="AN934" i="1"/>
  <c r="AM934" i="1"/>
  <c r="AK934" i="1"/>
  <c r="AJ934" i="1"/>
  <c r="AP933" i="1"/>
  <c r="AO933" i="1"/>
  <c r="AN933" i="1"/>
  <c r="AM933" i="1"/>
  <c r="AK933" i="1"/>
  <c r="AJ933" i="1"/>
  <c r="AG933" i="1"/>
  <c r="AP932" i="1"/>
  <c r="AO932" i="1"/>
  <c r="AN932" i="1"/>
  <c r="AM932" i="1"/>
  <c r="AK932" i="1"/>
  <c r="AJ932" i="1"/>
  <c r="AG932" i="1"/>
  <c r="AP931" i="1"/>
  <c r="AO931" i="1"/>
  <c r="AN931" i="1"/>
  <c r="AM931" i="1"/>
  <c r="AK931" i="1"/>
  <c r="AJ931" i="1"/>
  <c r="AG931" i="1"/>
  <c r="AP930" i="1"/>
  <c r="AO930" i="1"/>
  <c r="AN930" i="1"/>
  <c r="AM930" i="1"/>
  <c r="AK930" i="1"/>
  <c r="AJ930" i="1"/>
  <c r="AG930" i="1"/>
  <c r="AP929" i="1"/>
  <c r="AO929" i="1"/>
  <c r="AN929" i="1"/>
  <c r="AM929" i="1"/>
  <c r="AK929" i="1"/>
  <c r="AJ929" i="1"/>
  <c r="AG929" i="1"/>
  <c r="AP928" i="1"/>
  <c r="AO928" i="1"/>
  <c r="AN928" i="1"/>
  <c r="AM928" i="1"/>
  <c r="AK928" i="1"/>
  <c r="AJ928" i="1"/>
  <c r="AG928" i="1"/>
  <c r="AP927" i="1"/>
  <c r="AO927" i="1"/>
  <c r="AN927" i="1"/>
  <c r="AM927" i="1"/>
  <c r="AK927" i="1"/>
  <c r="AJ927" i="1"/>
  <c r="AG927" i="1"/>
  <c r="AP926" i="1"/>
  <c r="AO926" i="1"/>
  <c r="AN926" i="1"/>
  <c r="AM926" i="1"/>
  <c r="AK926" i="1"/>
  <c r="AJ926" i="1"/>
  <c r="AG926" i="1"/>
  <c r="AP925" i="1"/>
  <c r="AO925" i="1"/>
  <c r="AN925" i="1"/>
  <c r="AM925" i="1"/>
  <c r="AK925" i="1"/>
  <c r="AJ925" i="1"/>
  <c r="AG925" i="1"/>
  <c r="AP924" i="1"/>
  <c r="AO924" i="1"/>
  <c r="AN924" i="1"/>
  <c r="AM924" i="1"/>
  <c r="AK924" i="1"/>
  <c r="AJ924" i="1"/>
  <c r="AG924" i="1"/>
  <c r="AP923" i="1"/>
  <c r="AO923" i="1"/>
  <c r="AN923" i="1"/>
  <c r="AM923" i="1"/>
  <c r="AK923" i="1"/>
  <c r="AJ923" i="1"/>
  <c r="AG923" i="1"/>
  <c r="AP922" i="1"/>
  <c r="AO922" i="1"/>
  <c r="AN922" i="1"/>
  <c r="AM922" i="1"/>
  <c r="AK922" i="1"/>
  <c r="AJ922" i="1"/>
  <c r="AG922" i="1"/>
  <c r="AP921" i="1"/>
  <c r="AO921" i="1"/>
  <c r="AN921" i="1"/>
  <c r="AM921" i="1"/>
  <c r="AK921" i="1"/>
  <c r="AJ921" i="1"/>
  <c r="AP920" i="1"/>
  <c r="AO920" i="1"/>
  <c r="AN920" i="1"/>
  <c r="AM920" i="1"/>
  <c r="AK920" i="1"/>
  <c r="AJ920" i="1"/>
  <c r="AP918" i="1"/>
  <c r="AO918" i="1"/>
  <c r="AN918" i="1"/>
  <c r="AM918" i="1"/>
  <c r="AK918" i="1"/>
  <c r="AJ918" i="1"/>
  <c r="AG918" i="1"/>
  <c r="AP917" i="1"/>
  <c r="AO917" i="1"/>
  <c r="AN917" i="1"/>
  <c r="AM917" i="1"/>
  <c r="AK917" i="1"/>
  <c r="AJ917" i="1"/>
  <c r="AG917" i="1"/>
  <c r="AP916" i="1"/>
  <c r="AO916" i="1"/>
  <c r="AN916" i="1"/>
  <c r="AM916" i="1"/>
  <c r="AK916" i="1"/>
  <c r="AJ916" i="1"/>
  <c r="AG916" i="1"/>
  <c r="AP915" i="1"/>
  <c r="AO915" i="1"/>
  <c r="AN915" i="1"/>
  <c r="AM915" i="1"/>
  <c r="AK915" i="1"/>
  <c r="AJ915" i="1"/>
  <c r="AG915" i="1"/>
  <c r="AP914" i="1"/>
  <c r="AO914" i="1"/>
  <c r="AN914" i="1"/>
  <c r="AM914" i="1"/>
  <c r="AK914" i="1"/>
  <c r="AJ914" i="1"/>
  <c r="AG914" i="1"/>
  <c r="AP912" i="1"/>
  <c r="AO912" i="1"/>
  <c r="AN912" i="1"/>
  <c r="AM912" i="1"/>
  <c r="AK912" i="1"/>
  <c r="AJ912" i="1"/>
  <c r="AG912" i="1"/>
  <c r="AP911" i="1"/>
  <c r="AO911" i="1"/>
  <c r="AN911" i="1"/>
  <c r="AM911" i="1"/>
  <c r="AK911" i="1"/>
  <c r="AJ911" i="1"/>
  <c r="AG911" i="1"/>
  <c r="AP910" i="1"/>
  <c r="AO910" i="1"/>
  <c r="AN910" i="1"/>
  <c r="AM910" i="1"/>
  <c r="AK910" i="1"/>
  <c r="AJ910" i="1"/>
  <c r="AG910" i="1"/>
  <c r="AP909" i="1"/>
  <c r="AO909" i="1"/>
  <c r="AN909" i="1"/>
  <c r="AM909" i="1"/>
  <c r="AK909" i="1"/>
  <c r="AJ909" i="1"/>
  <c r="AG909" i="1"/>
  <c r="AP908" i="1"/>
  <c r="AO908" i="1"/>
  <c r="AN908" i="1"/>
  <c r="AM908" i="1"/>
  <c r="AK908" i="1"/>
  <c r="AJ908" i="1"/>
  <c r="AG908" i="1"/>
  <c r="AP907" i="1"/>
  <c r="AO907" i="1"/>
  <c r="AN907" i="1"/>
  <c r="AM907" i="1"/>
  <c r="AK907" i="1"/>
  <c r="AJ907" i="1"/>
  <c r="AG907" i="1"/>
  <c r="AP906" i="1"/>
  <c r="AO906" i="1"/>
  <c r="AN906" i="1"/>
  <c r="AM906" i="1"/>
  <c r="AK906" i="1"/>
  <c r="AJ906" i="1"/>
  <c r="AG906" i="1"/>
  <c r="AP905" i="1"/>
  <c r="AO905" i="1"/>
  <c r="AN905" i="1"/>
  <c r="AM905" i="1"/>
  <c r="AK905" i="1"/>
  <c r="AJ905" i="1"/>
  <c r="AG905" i="1"/>
  <c r="AP904" i="1"/>
  <c r="AO904" i="1"/>
  <c r="AN904" i="1"/>
  <c r="AM904" i="1"/>
  <c r="AK904" i="1"/>
  <c r="AJ904" i="1"/>
  <c r="AG904" i="1"/>
  <c r="AP903" i="1"/>
  <c r="AO903" i="1"/>
  <c r="AN903" i="1"/>
  <c r="AM903" i="1"/>
  <c r="AK903" i="1"/>
  <c r="AJ903" i="1"/>
  <c r="AG903" i="1"/>
  <c r="AP902" i="1"/>
  <c r="AO902" i="1"/>
  <c r="AN902" i="1"/>
  <c r="AM902" i="1"/>
  <c r="AK902" i="1"/>
  <c r="AJ902" i="1"/>
  <c r="AG902" i="1"/>
  <c r="AP901" i="1"/>
  <c r="AO901" i="1"/>
  <c r="AN901" i="1"/>
  <c r="AM901" i="1"/>
  <c r="AK901" i="1"/>
  <c r="AJ901" i="1"/>
  <c r="AG901" i="1"/>
  <c r="AP899" i="1"/>
  <c r="AO899" i="1"/>
  <c r="AN899" i="1"/>
  <c r="AM899" i="1"/>
  <c r="AK899" i="1"/>
  <c r="AJ899" i="1"/>
  <c r="AG899" i="1"/>
  <c r="AP898" i="1"/>
  <c r="AO898" i="1"/>
  <c r="AN898" i="1"/>
  <c r="AM898" i="1"/>
  <c r="AK898" i="1"/>
  <c r="AJ898" i="1"/>
  <c r="AG898" i="1"/>
  <c r="AP897" i="1"/>
  <c r="AO897" i="1"/>
  <c r="AN897" i="1"/>
  <c r="AM897" i="1"/>
  <c r="AK897" i="1"/>
  <c r="AJ897" i="1"/>
  <c r="AG897" i="1"/>
  <c r="AP896" i="1"/>
  <c r="AO896" i="1"/>
  <c r="AN896" i="1"/>
  <c r="AM896" i="1"/>
  <c r="AK896" i="1"/>
  <c r="AJ896" i="1"/>
  <c r="AG896" i="1"/>
  <c r="AP895" i="1"/>
  <c r="AO895" i="1"/>
  <c r="AN895" i="1"/>
  <c r="AM895" i="1"/>
  <c r="AK895" i="1"/>
  <c r="AJ895" i="1"/>
  <c r="AG895" i="1"/>
  <c r="AP894" i="1"/>
  <c r="AO894" i="1"/>
  <c r="AN894" i="1"/>
  <c r="AM894" i="1"/>
  <c r="AK894" i="1"/>
  <c r="AJ894" i="1"/>
  <c r="AG894" i="1"/>
  <c r="AP893" i="1"/>
  <c r="AO893" i="1"/>
  <c r="AN893" i="1"/>
  <c r="AM893" i="1"/>
  <c r="AK893" i="1"/>
  <c r="AJ893" i="1"/>
  <c r="AG893" i="1"/>
  <c r="AP891" i="1"/>
  <c r="AO891" i="1"/>
  <c r="AN891" i="1"/>
  <c r="AM891" i="1"/>
  <c r="AK891" i="1"/>
  <c r="AJ891" i="1"/>
  <c r="AG891" i="1"/>
  <c r="AP890" i="1"/>
  <c r="AO890" i="1"/>
  <c r="AN890" i="1"/>
  <c r="AM890" i="1"/>
  <c r="AK890" i="1"/>
  <c r="AJ890" i="1"/>
  <c r="AG890" i="1"/>
  <c r="AP889" i="1"/>
  <c r="AO889" i="1"/>
  <c r="AN889" i="1"/>
  <c r="AM889" i="1"/>
  <c r="AK889" i="1"/>
  <c r="AJ889" i="1"/>
  <c r="AG889" i="1"/>
  <c r="AP726" i="1"/>
  <c r="AO726" i="1"/>
  <c r="AN726" i="1"/>
  <c r="AM726" i="1"/>
  <c r="AK726" i="1"/>
  <c r="AJ726" i="1"/>
  <c r="AG726" i="1"/>
  <c r="AP725" i="1"/>
  <c r="AO725" i="1"/>
  <c r="AN725" i="1"/>
  <c r="AM725" i="1"/>
  <c r="AK725" i="1"/>
  <c r="AJ725" i="1"/>
  <c r="AG725" i="1"/>
  <c r="AP716" i="1"/>
  <c r="AO716" i="1"/>
  <c r="AN716" i="1"/>
  <c r="AM716" i="1"/>
  <c r="AK716" i="1"/>
  <c r="AJ716" i="1"/>
  <c r="AG716" i="1"/>
  <c r="AP715" i="1"/>
  <c r="AO715" i="1"/>
  <c r="AN715" i="1"/>
  <c r="AM715" i="1"/>
  <c r="AK715" i="1"/>
  <c r="AJ715" i="1"/>
  <c r="AG715" i="1"/>
  <c r="AP711" i="1"/>
  <c r="AO711" i="1"/>
  <c r="AN711" i="1"/>
  <c r="AM711" i="1"/>
  <c r="AK711" i="1"/>
  <c r="AJ711" i="1"/>
  <c r="AG711" i="1"/>
  <c r="AP888" i="1"/>
  <c r="AO888" i="1"/>
  <c r="AN888" i="1"/>
  <c r="AM888" i="1"/>
  <c r="AK888" i="1"/>
  <c r="AJ888" i="1"/>
  <c r="AG888" i="1"/>
  <c r="AP887" i="1"/>
  <c r="AO887" i="1"/>
  <c r="AN887" i="1"/>
  <c r="AM887" i="1"/>
  <c r="AK887" i="1"/>
  <c r="AJ887" i="1"/>
  <c r="AG887" i="1"/>
  <c r="AP886" i="1"/>
  <c r="AO886" i="1"/>
  <c r="AN886" i="1"/>
  <c r="AM886" i="1"/>
  <c r="AK886" i="1"/>
  <c r="AJ886" i="1"/>
  <c r="AG886" i="1"/>
  <c r="AP885" i="1"/>
  <c r="AO885" i="1"/>
  <c r="AN885" i="1"/>
  <c r="AM885" i="1"/>
  <c r="AK885" i="1"/>
  <c r="AJ885" i="1"/>
  <c r="AG885" i="1"/>
  <c r="AP884" i="1"/>
  <c r="AO884" i="1"/>
  <c r="AN884" i="1"/>
  <c r="AM884" i="1"/>
  <c r="AK884" i="1"/>
  <c r="AJ884" i="1"/>
  <c r="AG884" i="1"/>
  <c r="AP883" i="1"/>
  <c r="AO883" i="1"/>
  <c r="AN883" i="1"/>
  <c r="AM883" i="1"/>
  <c r="AK883" i="1"/>
  <c r="AJ883" i="1"/>
  <c r="AP882" i="1"/>
  <c r="AO882" i="1"/>
  <c r="AN882" i="1"/>
  <c r="AM882" i="1"/>
  <c r="AK882" i="1"/>
  <c r="AJ882" i="1"/>
  <c r="AG882" i="1"/>
  <c r="AP881" i="1"/>
  <c r="AO881" i="1"/>
  <c r="AN881" i="1"/>
  <c r="AM881" i="1"/>
  <c r="AK881" i="1"/>
  <c r="AJ881" i="1"/>
  <c r="AG881" i="1"/>
  <c r="AP880" i="1"/>
  <c r="AO880" i="1"/>
  <c r="AN880" i="1"/>
  <c r="AM880" i="1"/>
  <c r="AK880" i="1"/>
  <c r="AJ880" i="1"/>
  <c r="AG880" i="1"/>
  <c r="AP879" i="1"/>
  <c r="AO879" i="1"/>
  <c r="AN879" i="1"/>
  <c r="AM879" i="1"/>
  <c r="AK879" i="1"/>
  <c r="AJ879" i="1"/>
  <c r="AG879" i="1"/>
  <c r="AP878" i="1"/>
  <c r="AO878" i="1"/>
  <c r="AN878" i="1"/>
  <c r="AM878" i="1"/>
  <c r="AK878" i="1"/>
  <c r="AJ878" i="1"/>
  <c r="AG878" i="1"/>
  <c r="AP877" i="1"/>
  <c r="AO877" i="1"/>
  <c r="AN877" i="1"/>
  <c r="AM877" i="1"/>
  <c r="AK877" i="1"/>
  <c r="AJ877" i="1"/>
  <c r="AG877" i="1"/>
  <c r="AP875" i="1"/>
  <c r="AO875" i="1"/>
  <c r="AN875" i="1"/>
  <c r="AM875" i="1"/>
  <c r="AK875" i="1"/>
  <c r="AJ875" i="1"/>
  <c r="AG875" i="1"/>
  <c r="AP874" i="1"/>
  <c r="AO874" i="1"/>
  <c r="AN874" i="1"/>
  <c r="AM874" i="1"/>
  <c r="AK874" i="1"/>
  <c r="AJ874" i="1"/>
  <c r="AG874" i="1"/>
  <c r="AP873" i="1"/>
  <c r="AO873" i="1"/>
  <c r="AN873" i="1"/>
  <c r="AM873" i="1"/>
  <c r="AK873" i="1"/>
  <c r="AJ873" i="1"/>
  <c r="AG873" i="1"/>
  <c r="AP872" i="1"/>
  <c r="AO872" i="1"/>
  <c r="AN872" i="1"/>
  <c r="AM872" i="1"/>
  <c r="AK872" i="1"/>
  <c r="AJ872" i="1"/>
  <c r="AG872" i="1"/>
  <c r="AP871" i="1"/>
  <c r="AO871" i="1"/>
  <c r="AN871" i="1"/>
  <c r="AM871" i="1"/>
  <c r="AK871" i="1"/>
  <c r="AJ871" i="1"/>
  <c r="AG871" i="1"/>
  <c r="AP870" i="1"/>
  <c r="AO870" i="1"/>
  <c r="AN870" i="1"/>
  <c r="AM870" i="1"/>
  <c r="AK870" i="1"/>
  <c r="AJ870" i="1"/>
  <c r="AG870" i="1"/>
  <c r="AP869" i="1"/>
  <c r="AO869" i="1"/>
  <c r="AN869" i="1"/>
  <c r="AM869" i="1"/>
  <c r="AK869" i="1"/>
  <c r="AJ869" i="1"/>
  <c r="AG869" i="1"/>
  <c r="AP868" i="1"/>
  <c r="AO868" i="1"/>
  <c r="AN868" i="1"/>
  <c r="AM868" i="1"/>
  <c r="AK868" i="1"/>
  <c r="AJ868" i="1"/>
  <c r="AG868" i="1"/>
  <c r="AP867" i="1"/>
  <c r="AO867" i="1"/>
  <c r="AN867" i="1"/>
  <c r="AM867" i="1"/>
  <c r="AK867" i="1"/>
  <c r="AJ867" i="1"/>
  <c r="AG867" i="1"/>
  <c r="AP866" i="1"/>
  <c r="AO866" i="1"/>
  <c r="AN866" i="1"/>
  <c r="AM866" i="1"/>
  <c r="AK866" i="1"/>
  <c r="AJ866" i="1"/>
  <c r="AG866" i="1"/>
  <c r="AP865" i="1"/>
  <c r="AO865" i="1"/>
  <c r="AN865" i="1"/>
  <c r="AM865" i="1"/>
  <c r="AK865" i="1"/>
  <c r="AJ865" i="1"/>
  <c r="AG865" i="1"/>
  <c r="AP864" i="1"/>
  <c r="AO864" i="1"/>
  <c r="AN864" i="1"/>
  <c r="AM864" i="1"/>
  <c r="AK864" i="1"/>
  <c r="AJ864" i="1"/>
  <c r="AG864" i="1"/>
  <c r="AP863" i="1"/>
  <c r="AO863" i="1"/>
  <c r="AN863" i="1"/>
  <c r="AM863" i="1"/>
  <c r="AK863" i="1"/>
  <c r="AJ863" i="1"/>
  <c r="AG863" i="1"/>
  <c r="AP862" i="1"/>
  <c r="AO862" i="1"/>
  <c r="AN862" i="1"/>
  <c r="AM862" i="1"/>
  <c r="AK862" i="1"/>
  <c r="AJ862" i="1"/>
  <c r="AG862" i="1"/>
  <c r="AP861" i="1"/>
  <c r="AO861" i="1"/>
  <c r="AN861" i="1"/>
  <c r="AM861" i="1"/>
  <c r="AK861" i="1"/>
  <c r="AJ861" i="1"/>
  <c r="AG861" i="1"/>
  <c r="AP860" i="1"/>
  <c r="AO860" i="1"/>
  <c r="AN860" i="1"/>
  <c r="AM860" i="1"/>
  <c r="AK860" i="1"/>
  <c r="AJ860" i="1"/>
  <c r="AG860" i="1"/>
  <c r="AP859" i="1"/>
  <c r="AO859" i="1"/>
  <c r="AN859" i="1"/>
  <c r="AM859" i="1"/>
  <c r="AK859" i="1"/>
  <c r="AJ859" i="1"/>
  <c r="AG859" i="1"/>
  <c r="AP858" i="1"/>
  <c r="AO858" i="1"/>
  <c r="AN858" i="1"/>
  <c r="AM858" i="1"/>
  <c r="AK858" i="1"/>
  <c r="AJ858" i="1"/>
  <c r="AG858" i="1"/>
  <c r="AP857" i="1"/>
  <c r="AO857" i="1"/>
  <c r="AN857" i="1"/>
  <c r="AM857" i="1"/>
  <c r="AK857" i="1"/>
  <c r="AJ857" i="1"/>
  <c r="AG857" i="1"/>
  <c r="AP856" i="1"/>
  <c r="AO856" i="1"/>
  <c r="AN856" i="1"/>
  <c r="AM856" i="1"/>
  <c r="AK856" i="1"/>
  <c r="AJ856" i="1"/>
  <c r="AG856" i="1"/>
  <c r="AP854" i="1"/>
  <c r="AO854" i="1"/>
  <c r="AN854" i="1"/>
  <c r="AM854" i="1"/>
  <c r="AK854" i="1"/>
  <c r="AJ854" i="1"/>
  <c r="AG854" i="1"/>
  <c r="AP853" i="1"/>
  <c r="AO853" i="1"/>
  <c r="AN853" i="1"/>
  <c r="AM853" i="1"/>
  <c r="AK853" i="1"/>
  <c r="AJ853" i="1"/>
  <c r="AG853" i="1"/>
  <c r="AP852" i="1"/>
  <c r="AO852" i="1"/>
  <c r="AN852" i="1"/>
  <c r="AM852" i="1"/>
  <c r="AK852" i="1"/>
  <c r="AJ852" i="1"/>
  <c r="AG852" i="1"/>
  <c r="AP851" i="1"/>
  <c r="AO851" i="1"/>
  <c r="AN851" i="1"/>
  <c r="AM851" i="1"/>
  <c r="AK851" i="1"/>
  <c r="AJ851" i="1"/>
  <c r="AG851" i="1"/>
  <c r="AP850" i="1"/>
  <c r="AO850" i="1"/>
  <c r="AN850" i="1"/>
  <c r="AM850" i="1"/>
  <c r="AK850" i="1"/>
  <c r="AJ850" i="1"/>
  <c r="AG850" i="1"/>
  <c r="AP849" i="1"/>
  <c r="AO849" i="1"/>
  <c r="AN849" i="1"/>
  <c r="AM849" i="1"/>
  <c r="AK849" i="1"/>
  <c r="AJ849" i="1"/>
  <c r="AG849" i="1"/>
  <c r="AP848" i="1"/>
  <c r="AO848" i="1"/>
  <c r="AN848" i="1"/>
  <c r="AM848" i="1"/>
  <c r="AK848" i="1"/>
  <c r="AJ848" i="1"/>
  <c r="AG848" i="1"/>
  <c r="AP846" i="1"/>
  <c r="AO846" i="1"/>
  <c r="AN846" i="1"/>
  <c r="AM846" i="1"/>
  <c r="AK846" i="1"/>
  <c r="AJ846" i="1"/>
  <c r="AG846" i="1"/>
  <c r="AP845" i="1"/>
  <c r="AO845" i="1"/>
  <c r="AN845" i="1"/>
  <c r="AM845" i="1"/>
  <c r="AK845" i="1"/>
  <c r="AJ845" i="1"/>
  <c r="AG845" i="1"/>
  <c r="AP844" i="1"/>
  <c r="AO844" i="1"/>
  <c r="AN844" i="1"/>
  <c r="AM844" i="1"/>
  <c r="AK844" i="1"/>
  <c r="AJ844" i="1"/>
  <c r="AG844" i="1"/>
  <c r="AP843" i="1"/>
  <c r="AO843" i="1"/>
  <c r="AN843" i="1"/>
  <c r="AM843" i="1"/>
  <c r="AK843" i="1"/>
  <c r="AJ843" i="1"/>
  <c r="AG843" i="1"/>
  <c r="AP842" i="1"/>
  <c r="AO842" i="1"/>
  <c r="AN842" i="1"/>
  <c r="AM842" i="1"/>
  <c r="AK842" i="1"/>
  <c r="AJ842" i="1"/>
  <c r="AG842" i="1"/>
  <c r="AP840" i="1"/>
  <c r="AO840" i="1"/>
  <c r="AN840" i="1"/>
  <c r="AM840" i="1"/>
  <c r="AK840" i="1"/>
  <c r="AJ840" i="1"/>
  <c r="AG840" i="1"/>
  <c r="AP839" i="1"/>
  <c r="AO839" i="1"/>
  <c r="AN839" i="1"/>
  <c r="AM839" i="1"/>
  <c r="AK839" i="1"/>
  <c r="AJ839" i="1"/>
  <c r="AG839" i="1"/>
  <c r="AP838" i="1"/>
  <c r="AO838" i="1"/>
  <c r="AN838" i="1"/>
  <c r="AM838" i="1"/>
  <c r="AK838" i="1"/>
  <c r="AJ838" i="1"/>
  <c r="AG838" i="1"/>
  <c r="AP837" i="1"/>
  <c r="AO837" i="1"/>
  <c r="AN837" i="1"/>
  <c r="AM837" i="1"/>
  <c r="AK837" i="1"/>
  <c r="AJ837" i="1"/>
  <c r="AG837" i="1"/>
  <c r="AP835" i="1"/>
  <c r="AO835" i="1"/>
  <c r="AN835" i="1"/>
  <c r="AM835" i="1"/>
  <c r="AK835" i="1"/>
  <c r="AJ835" i="1"/>
  <c r="AG835" i="1"/>
  <c r="AP834" i="1"/>
  <c r="AO834" i="1"/>
  <c r="AN834" i="1"/>
  <c r="AM834" i="1"/>
  <c r="AK834" i="1"/>
  <c r="AJ834" i="1"/>
  <c r="AG834" i="1"/>
  <c r="AP833" i="1"/>
  <c r="AO833" i="1"/>
  <c r="AN833" i="1"/>
  <c r="AM833" i="1"/>
  <c r="AK833" i="1"/>
  <c r="AJ833" i="1"/>
  <c r="AG833" i="1"/>
  <c r="AP832" i="1"/>
  <c r="AO832" i="1"/>
  <c r="AN832" i="1"/>
  <c r="AM832" i="1"/>
  <c r="AK832" i="1"/>
  <c r="AJ832" i="1"/>
  <c r="AG832" i="1"/>
  <c r="AP831" i="1"/>
  <c r="AO831" i="1"/>
  <c r="AN831" i="1"/>
  <c r="AM831" i="1"/>
  <c r="AK831" i="1"/>
  <c r="AJ831" i="1"/>
  <c r="AG831" i="1"/>
  <c r="AP830" i="1"/>
  <c r="AO830" i="1"/>
  <c r="AN830" i="1"/>
  <c r="AM830" i="1"/>
  <c r="AK830" i="1"/>
  <c r="AJ830" i="1"/>
  <c r="AG830" i="1"/>
  <c r="AP829" i="1"/>
  <c r="AO829" i="1"/>
  <c r="AN829" i="1"/>
  <c r="AM829" i="1"/>
  <c r="AK829" i="1"/>
  <c r="AJ829" i="1"/>
  <c r="AG829" i="1"/>
  <c r="AP827" i="1"/>
  <c r="AO827" i="1"/>
  <c r="AN827" i="1"/>
  <c r="AM827" i="1"/>
  <c r="AK827" i="1"/>
  <c r="AJ827" i="1"/>
  <c r="AG827" i="1"/>
  <c r="AP826" i="1"/>
  <c r="AO826" i="1"/>
  <c r="AN826" i="1"/>
  <c r="AM826" i="1"/>
  <c r="AK826" i="1"/>
  <c r="AJ826" i="1"/>
  <c r="AG826" i="1"/>
  <c r="AP825" i="1"/>
  <c r="AO825" i="1"/>
  <c r="AN825" i="1"/>
  <c r="AM825" i="1"/>
  <c r="AK825" i="1"/>
  <c r="AJ825" i="1"/>
  <c r="AG825" i="1"/>
  <c r="AP824" i="1"/>
  <c r="AO824" i="1"/>
  <c r="AN824" i="1"/>
  <c r="AM824" i="1"/>
  <c r="AK824" i="1"/>
  <c r="AJ824" i="1"/>
  <c r="AG824" i="1"/>
  <c r="AP823" i="1"/>
  <c r="AO823" i="1"/>
  <c r="AN823" i="1"/>
  <c r="AM823" i="1"/>
  <c r="AK823" i="1"/>
  <c r="AJ823" i="1"/>
  <c r="AG823" i="1"/>
  <c r="AP822" i="1"/>
  <c r="AO822" i="1"/>
  <c r="AN822" i="1"/>
  <c r="AM822" i="1"/>
  <c r="AK822" i="1"/>
  <c r="AJ822" i="1"/>
  <c r="AG822" i="1"/>
  <c r="AP820" i="1"/>
  <c r="AO820" i="1"/>
  <c r="AN820" i="1"/>
  <c r="AM820" i="1"/>
  <c r="AK820" i="1"/>
  <c r="AJ820" i="1"/>
  <c r="AG820" i="1"/>
  <c r="AP819" i="1"/>
  <c r="AO819" i="1"/>
  <c r="AN819" i="1"/>
  <c r="AM819" i="1"/>
  <c r="AK819" i="1"/>
  <c r="AJ819" i="1"/>
  <c r="AG819" i="1"/>
  <c r="AP818" i="1"/>
  <c r="AO818" i="1"/>
  <c r="AN818" i="1"/>
  <c r="AM818" i="1"/>
  <c r="AK818" i="1"/>
  <c r="AJ818" i="1"/>
  <c r="AG818" i="1"/>
  <c r="AP816" i="1"/>
  <c r="AO816" i="1"/>
  <c r="AN816" i="1"/>
  <c r="AM816" i="1"/>
  <c r="AK816" i="1"/>
  <c r="AJ816" i="1"/>
  <c r="AG816" i="1"/>
  <c r="AP815" i="1"/>
  <c r="AO815" i="1"/>
  <c r="AN815" i="1"/>
  <c r="AM815" i="1"/>
  <c r="AK815" i="1"/>
  <c r="AJ815" i="1"/>
  <c r="AG815" i="1"/>
  <c r="AP814" i="1"/>
  <c r="AO814" i="1"/>
  <c r="AN814" i="1"/>
  <c r="AM814" i="1"/>
  <c r="AK814" i="1"/>
  <c r="AJ814" i="1"/>
  <c r="AG814" i="1"/>
  <c r="AP813" i="1"/>
  <c r="AO813" i="1"/>
  <c r="AN813" i="1"/>
  <c r="AM813" i="1"/>
  <c r="AK813" i="1"/>
  <c r="AJ813" i="1"/>
  <c r="AG813" i="1"/>
  <c r="AP812" i="1"/>
  <c r="AO812" i="1"/>
  <c r="AN812" i="1"/>
  <c r="AM812" i="1"/>
  <c r="AK812" i="1"/>
  <c r="AJ812" i="1"/>
  <c r="AG812" i="1"/>
  <c r="AP811" i="1"/>
  <c r="AO811" i="1"/>
  <c r="AN811" i="1"/>
  <c r="AM811" i="1"/>
  <c r="AK811" i="1"/>
  <c r="AJ811" i="1"/>
  <c r="AG811" i="1"/>
  <c r="AP810" i="1"/>
  <c r="AO810" i="1"/>
  <c r="AN810" i="1"/>
  <c r="AM810" i="1"/>
  <c r="AK810" i="1"/>
  <c r="AJ810" i="1"/>
  <c r="AG810" i="1"/>
  <c r="AP809" i="1"/>
  <c r="AO809" i="1"/>
  <c r="AN809" i="1"/>
  <c r="AM809" i="1"/>
  <c r="AK809" i="1"/>
  <c r="AJ809" i="1"/>
  <c r="AG809" i="1"/>
  <c r="AP808" i="1"/>
  <c r="AO808" i="1"/>
  <c r="AN808" i="1"/>
  <c r="AM808" i="1"/>
  <c r="AK808" i="1"/>
  <c r="AJ808" i="1"/>
  <c r="AG808" i="1"/>
  <c r="AP807" i="1"/>
  <c r="AO807" i="1"/>
  <c r="AN807" i="1"/>
  <c r="AM807" i="1"/>
  <c r="AK807" i="1"/>
  <c r="AJ807" i="1"/>
  <c r="AG807" i="1"/>
  <c r="AP806" i="1"/>
  <c r="AO806" i="1"/>
  <c r="AN806" i="1"/>
  <c r="AM806" i="1"/>
  <c r="AK806" i="1"/>
  <c r="AJ806" i="1"/>
  <c r="AG806" i="1"/>
  <c r="AP805" i="1"/>
  <c r="AO805" i="1"/>
  <c r="AN805" i="1"/>
  <c r="AM805" i="1"/>
  <c r="AK805" i="1"/>
  <c r="AJ805" i="1"/>
  <c r="AG805" i="1"/>
  <c r="AP803" i="1"/>
  <c r="AO803" i="1"/>
  <c r="AN803" i="1"/>
  <c r="AM803" i="1"/>
  <c r="AK803" i="1"/>
  <c r="AJ803" i="1"/>
  <c r="AG803" i="1"/>
  <c r="AP802" i="1"/>
  <c r="AO802" i="1"/>
  <c r="AN802" i="1"/>
  <c r="AM802" i="1"/>
  <c r="AK802" i="1"/>
  <c r="AJ802" i="1"/>
  <c r="AG802" i="1"/>
  <c r="AP801" i="1"/>
  <c r="AO801" i="1"/>
  <c r="AN801" i="1"/>
  <c r="AM801" i="1"/>
  <c r="AK801" i="1"/>
  <c r="AJ801" i="1"/>
  <c r="AG801" i="1"/>
  <c r="AP800" i="1"/>
  <c r="AO800" i="1"/>
  <c r="AN800" i="1"/>
  <c r="AM800" i="1"/>
  <c r="AK800" i="1"/>
  <c r="AJ800" i="1"/>
  <c r="AG800" i="1"/>
  <c r="AP799" i="1"/>
  <c r="AO799" i="1"/>
  <c r="AN799" i="1"/>
  <c r="AM799" i="1"/>
  <c r="AK799" i="1"/>
  <c r="AJ799" i="1"/>
  <c r="AG799" i="1"/>
  <c r="AP798" i="1"/>
  <c r="AO798" i="1"/>
  <c r="AN798" i="1"/>
  <c r="AM798" i="1"/>
  <c r="AK798" i="1"/>
  <c r="AJ798" i="1"/>
  <c r="AG798" i="1"/>
  <c r="AP797" i="1"/>
  <c r="AO797" i="1"/>
  <c r="AN797" i="1"/>
  <c r="AM797" i="1"/>
  <c r="AK797" i="1"/>
  <c r="AJ797" i="1"/>
  <c r="AG797" i="1"/>
  <c r="AP796" i="1"/>
  <c r="AO796" i="1"/>
  <c r="AN796" i="1"/>
  <c r="AM796" i="1"/>
  <c r="AK796" i="1"/>
  <c r="AJ796" i="1"/>
  <c r="AG796" i="1"/>
  <c r="AP795" i="1"/>
  <c r="AO795" i="1"/>
  <c r="AN795" i="1"/>
  <c r="AM795" i="1"/>
  <c r="AK795" i="1"/>
  <c r="AJ795" i="1"/>
  <c r="AG795" i="1"/>
  <c r="AG794" i="1"/>
  <c r="AP793" i="1"/>
  <c r="AO793" i="1"/>
  <c r="AN793" i="1"/>
  <c r="AM793" i="1"/>
  <c r="AK793" i="1"/>
  <c r="AJ793" i="1"/>
  <c r="AG793" i="1"/>
  <c r="AP792" i="1"/>
  <c r="AO792" i="1"/>
  <c r="AN792" i="1"/>
  <c r="AM792" i="1"/>
  <c r="AK792" i="1"/>
  <c r="AJ792" i="1"/>
  <c r="AG792" i="1"/>
  <c r="AP791" i="1"/>
  <c r="AO791" i="1"/>
  <c r="AN791" i="1"/>
  <c r="AM791" i="1"/>
  <c r="AK791" i="1"/>
  <c r="AJ791" i="1"/>
  <c r="AG791" i="1"/>
  <c r="AP789" i="1"/>
  <c r="AO789" i="1"/>
  <c r="AN789" i="1"/>
  <c r="AM789" i="1"/>
  <c r="AK789" i="1"/>
  <c r="AJ789" i="1"/>
  <c r="AG789" i="1"/>
  <c r="AP788" i="1"/>
  <c r="AO788" i="1"/>
  <c r="AN788" i="1"/>
  <c r="AM788" i="1"/>
  <c r="AK788" i="1"/>
  <c r="AJ788" i="1"/>
  <c r="AG788" i="1"/>
  <c r="AP787" i="1"/>
  <c r="AO787" i="1"/>
  <c r="AN787" i="1"/>
  <c r="AM787" i="1"/>
  <c r="AK787" i="1"/>
  <c r="AJ787" i="1"/>
  <c r="AG787" i="1"/>
  <c r="AP786" i="1"/>
  <c r="AO786" i="1"/>
  <c r="AN786" i="1"/>
  <c r="AM786" i="1"/>
  <c r="AK786" i="1"/>
  <c r="AJ786" i="1"/>
  <c r="AG786" i="1"/>
  <c r="AP785" i="1"/>
  <c r="AO785" i="1"/>
  <c r="AN785" i="1"/>
  <c r="AM785" i="1"/>
  <c r="AK785" i="1"/>
  <c r="AJ785" i="1"/>
  <c r="AG785" i="1"/>
  <c r="AP784" i="1"/>
  <c r="AO784" i="1"/>
  <c r="AN784" i="1"/>
  <c r="AM784" i="1"/>
  <c r="AK784" i="1"/>
  <c r="AJ784" i="1"/>
  <c r="AP783" i="1"/>
  <c r="AO783" i="1"/>
  <c r="AN783" i="1"/>
  <c r="AM783" i="1"/>
  <c r="AK783" i="1"/>
  <c r="AJ783" i="1"/>
  <c r="AG783" i="1"/>
  <c r="AP782" i="1"/>
  <c r="AO782" i="1"/>
  <c r="AN782" i="1"/>
  <c r="AM782" i="1"/>
  <c r="AK782" i="1"/>
  <c r="AJ782" i="1"/>
  <c r="AG782" i="1"/>
  <c r="AP781" i="1"/>
  <c r="AO781" i="1"/>
  <c r="AN781" i="1"/>
  <c r="AM781" i="1"/>
  <c r="AK781" i="1"/>
  <c r="AJ781" i="1"/>
  <c r="AG781" i="1"/>
  <c r="AP780" i="1"/>
  <c r="AO780" i="1"/>
  <c r="AN780" i="1"/>
  <c r="AM780" i="1"/>
  <c r="AK780" i="1"/>
  <c r="AJ780" i="1"/>
  <c r="AG780" i="1"/>
  <c r="AP779" i="1"/>
  <c r="AO779" i="1"/>
  <c r="AN779" i="1"/>
  <c r="AM779" i="1"/>
  <c r="AK779" i="1"/>
  <c r="AJ779" i="1"/>
  <c r="AG779" i="1"/>
  <c r="AP778" i="1"/>
  <c r="AO778" i="1"/>
  <c r="AN778" i="1"/>
  <c r="AM778" i="1"/>
  <c r="AK778" i="1"/>
  <c r="AJ778" i="1"/>
  <c r="AG778" i="1"/>
  <c r="AP777" i="1"/>
  <c r="AO777" i="1"/>
  <c r="AN777" i="1"/>
  <c r="AM777" i="1"/>
  <c r="AK777" i="1"/>
  <c r="AJ777" i="1"/>
  <c r="AG777" i="1"/>
  <c r="AP776" i="1"/>
  <c r="AO776" i="1"/>
  <c r="AN776" i="1"/>
  <c r="AM776" i="1"/>
  <c r="AK776" i="1"/>
  <c r="AJ776" i="1"/>
  <c r="AG776" i="1"/>
  <c r="AP775" i="1"/>
  <c r="AO775" i="1"/>
  <c r="AN775" i="1"/>
  <c r="AM775" i="1"/>
  <c r="AK775" i="1"/>
  <c r="AJ775" i="1"/>
  <c r="AG775" i="1"/>
  <c r="AP774" i="1"/>
  <c r="AO774" i="1"/>
  <c r="AN774" i="1"/>
  <c r="AM774" i="1"/>
  <c r="AK774" i="1"/>
  <c r="AJ774" i="1"/>
  <c r="AG774" i="1"/>
  <c r="AP773" i="1"/>
  <c r="AO773" i="1"/>
  <c r="AN773" i="1"/>
  <c r="AM773" i="1"/>
  <c r="AK773" i="1"/>
  <c r="AJ773" i="1"/>
  <c r="AG773" i="1"/>
  <c r="AP772" i="1"/>
  <c r="AO772" i="1"/>
  <c r="AN772" i="1"/>
  <c r="AM772" i="1"/>
  <c r="AK772" i="1"/>
  <c r="AJ772" i="1"/>
  <c r="AG772" i="1"/>
  <c r="AP771" i="1"/>
  <c r="AO771" i="1"/>
  <c r="AN771" i="1"/>
  <c r="AM771" i="1"/>
  <c r="AK771" i="1"/>
  <c r="AJ771" i="1"/>
  <c r="AG771" i="1"/>
  <c r="AP770" i="1"/>
  <c r="AO770" i="1"/>
  <c r="AN770" i="1"/>
  <c r="AM770" i="1"/>
  <c r="AK770" i="1"/>
  <c r="AJ770" i="1"/>
  <c r="AG770" i="1"/>
  <c r="AP769" i="1"/>
  <c r="AO769" i="1"/>
  <c r="AN769" i="1"/>
  <c r="AM769" i="1"/>
  <c r="AK769" i="1"/>
  <c r="AJ769" i="1"/>
  <c r="AG769" i="1"/>
  <c r="AP768" i="1"/>
  <c r="AO768" i="1"/>
  <c r="AN768" i="1"/>
  <c r="AM768" i="1"/>
  <c r="AK768" i="1"/>
  <c r="AJ768" i="1"/>
  <c r="AG768" i="1"/>
  <c r="AP767" i="1"/>
  <c r="AO767" i="1"/>
  <c r="AN767" i="1"/>
  <c r="AM767" i="1"/>
  <c r="AK767" i="1"/>
  <c r="AJ767" i="1"/>
  <c r="AG767" i="1"/>
  <c r="AP766" i="1"/>
  <c r="AO766" i="1"/>
  <c r="AN766" i="1"/>
  <c r="AM766" i="1"/>
  <c r="AK766" i="1"/>
  <c r="AJ766" i="1"/>
  <c r="AG766" i="1"/>
  <c r="AP764" i="1"/>
  <c r="AO764" i="1"/>
  <c r="AN764" i="1"/>
  <c r="AM764" i="1"/>
  <c r="AK764" i="1"/>
  <c r="AJ764" i="1"/>
  <c r="AG764" i="1"/>
  <c r="AP763" i="1"/>
  <c r="AO763" i="1"/>
  <c r="AN763" i="1"/>
  <c r="AM763" i="1"/>
  <c r="AK763" i="1"/>
  <c r="AJ763" i="1"/>
  <c r="AG763" i="1"/>
  <c r="AP759" i="1"/>
  <c r="AO759" i="1"/>
  <c r="AN759" i="1"/>
  <c r="AM759" i="1"/>
  <c r="AK759" i="1"/>
  <c r="AJ759" i="1"/>
  <c r="AG759" i="1"/>
  <c r="AP758" i="1"/>
  <c r="AO758" i="1"/>
  <c r="AN758" i="1"/>
  <c r="AM758" i="1"/>
  <c r="AK758" i="1"/>
  <c r="AJ758" i="1"/>
  <c r="AG758" i="1"/>
  <c r="AP757" i="1"/>
  <c r="AO757" i="1"/>
  <c r="AN757" i="1"/>
  <c r="AM757" i="1"/>
  <c r="AK757" i="1"/>
  <c r="AJ757" i="1"/>
  <c r="AG757" i="1"/>
  <c r="AP756" i="1"/>
  <c r="AO756" i="1"/>
  <c r="AN756" i="1"/>
  <c r="AM756" i="1"/>
  <c r="AK756" i="1"/>
  <c r="AJ756" i="1"/>
  <c r="AG756" i="1"/>
  <c r="AP753" i="1"/>
  <c r="AO753" i="1"/>
  <c r="AN753" i="1"/>
  <c r="AM753" i="1"/>
  <c r="AK753" i="1"/>
  <c r="AJ753" i="1"/>
  <c r="AG753" i="1"/>
  <c r="AP752" i="1"/>
  <c r="AO752" i="1"/>
  <c r="AN752" i="1"/>
  <c r="AM752" i="1"/>
  <c r="AK752" i="1"/>
  <c r="AJ752" i="1"/>
  <c r="AG752" i="1"/>
  <c r="AP751" i="1"/>
  <c r="AO751" i="1"/>
  <c r="AN751" i="1"/>
  <c r="AM751" i="1"/>
  <c r="AK751" i="1"/>
  <c r="AJ751" i="1"/>
  <c r="AG751" i="1"/>
  <c r="AP750" i="1"/>
  <c r="AO750" i="1"/>
  <c r="AN750" i="1"/>
  <c r="AM750" i="1"/>
  <c r="AK750" i="1"/>
  <c r="AJ750" i="1"/>
  <c r="AG750" i="1"/>
  <c r="AP749" i="1"/>
  <c r="AO749" i="1"/>
  <c r="AN749" i="1"/>
  <c r="AM749" i="1"/>
  <c r="AK749" i="1"/>
  <c r="AJ749" i="1"/>
  <c r="AG749" i="1"/>
  <c r="AP748" i="1"/>
  <c r="AO748" i="1"/>
  <c r="AN748" i="1"/>
  <c r="AM748" i="1"/>
  <c r="AK748" i="1"/>
  <c r="AJ748" i="1"/>
  <c r="AG748" i="1"/>
  <c r="AP747" i="1"/>
  <c r="AO747" i="1"/>
  <c r="AN747" i="1"/>
  <c r="AM747" i="1"/>
  <c r="AK747" i="1"/>
  <c r="AJ747" i="1"/>
  <c r="AG747" i="1"/>
  <c r="AP746" i="1"/>
  <c r="AO746" i="1"/>
  <c r="AN746" i="1"/>
  <c r="AM746" i="1"/>
  <c r="AK746" i="1"/>
  <c r="AJ746" i="1"/>
  <c r="AG746" i="1"/>
  <c r="AP745" i="1"/>
  <c r="AO745" i="1"/>
  <c r="AN745" i="1"/>
  <c r="AM745" i="1"/>
  <c r="AK745" i="1"/>
  <c r="AJ745" i="1"/>
  <c r="AG745" i="1"/>
  <c r="AP744" i="1"/>
  <c r="AO744" i="1"/>
  <c r="AN744" i="1"/>
  <c r="AM744" i="1"/>
  <c r="AK744" i="1"/>
  <c r="AJ744" i="1"/>
  <c r="AG744" i="1"/>
  <c r="AP743" i="1"/>
  <c r="AO743" i="1"/>
  <c r="AN743" i="1"/>
  <c r="AM743" i="1"/>
  <c r="AK743" i="1"/>
  <c r="AJ743" i="1"/>
  <c r="AG743" i="1"/>
  <c r="AP742" i="1"/>
  <c r="AO742" i="1"/>
  <c r="AN742" i="1"/>
  <c r="AM742" i="1"/>
  <c r="AK742" i="1"/>
  <c r="AJ742" i="1"/>
  <c r="AG742" i="1"/>
  <c r="AP741" i="1"/>
  <c r="AO741" i="1"/>
  <c r="AN741" i="1"/>
  <c r="AM741" i="1"/>
  <c r="AK741" i="1"/>
  <c r="AJ741" i="1"/>
  <c r="AG741" i="1"/>
  <c r="AP740" i="1"/>
  <c r="AO740" i="1"/>
  <c r="AN740" i="1"/>
  <c r="AM740" i="1"/>
  <c r="AK740" i="1"/>
  <c r="AJ740" i="1"/>
  <c r="AG740" i="1"/>
  <c r="AP739" i="1"/>
  <c r="AO739" i="1"/>
  <c r="AN739" i="1"/>
  <c r="AM739" i="1"/>
  <c r="AK739" i="1"/>
  <c r="AJ739" i="1"/>
  <c r="AG739" i="1"/>
  <c r="AP738" i="1"/>
  <c r="AO738" i="1"/>
  <c r="AN738" i="1"/>
  <c r="AM738" i="1"/>
  <c r="AK738" i="1"/>
  <c r="AJ738" i="1"/>
  <c r="AG738" i="1"/>
  <c r="AP737" i="1"/>
  <c r="AO737" i="1"/>
  <c r="AN737" i="1"/>
  <c r="AM737" i="1"/>
  <c r="AK737" i="1"/>
  <c r="AJ737" i="1"/>
  <c r="AG737" i="1"/>
  <c r="AP736" i="1"/>
  <c r="AO736" i="1"/>
  <c r="AN736" i="1"/>
  <c r="AM736" i="1"/>
  <c r="AK736" i="1"/>
  <c r="AJ736" i="1"/>
  <c r="AG736" i="1"/>
  <c r="AP735" i="1"/>
  <c r="AO735" i="1"/>
  <c r="AN735" i="1"/>
  <c r="AM735" i="1"/>
  <c r="AK735" i="1"/>
  <c r="AJ735" i="1"/>
  <c r="AG735" i="1"/>
  <c r="AP734" i="1"/>
  <c r="AO734" i="1"/>
  <c r="AN734" i="1"/>
  <c r="AM734" i="1"/>
  <c r="AK734" i="1"/>
  <c r="AJ734" i="1"/>
  <c r="AG734" i="1"/>
  <c r="AP733" i="1"/>
  <c r="AO733" i="1"/>
  <c r="AN733" i="1"/>
  <c r="AM733" i="1"/>
  <c r="AK733" i="1"/>
  <c r="AJ733" i="1"/>
  <c r="AG733" i="1"/>
  <c r="AP732" i="1"/>
  <c r="AO732" i="1"/>
  <c r="AN732" i="1"/>
  <c r="AM732" i="1"/>
  <c r="AK732" i="1"/>
  <c r="AJ732" i="1"/>
  <c r="AG732" i="1"/>
  <c r="AP731" i="1"/>
  <c r="AO731" i="1"/>
  <c r="AN731" i="1"/>
  <c r="AM731" i="1"/>
  <c r="AK731" i="1"/>
  <c r="AJ731" i="1"/>
  <c r="AG731" i="1"/>
  <c r="AP730" i="1"/>
  <c r="AO730" i="1"/>
  <c r="AN730" i="1"/>
  <c r="AM730" i="1"/>
  <c r="AK730" i="1"/>
  <c r="AJ730" i="1"/>
  <c r="AG730" i="1"/>
  <c r="AG728" i="1"/>
  <c r="AP727" i="1"/>
  <c r="AO727" i="1"/>
  <c r="AN727" i="1"/>
  <c r="AM727" i="1"/>
  <c r="AK727" i="1"/>
  <c r="AJ727" i="1"/>
  <c r="AG727" i="1"/>
  <c r="AP724" i="1"/>
  <c r="AO724" i="1"/>
  <c r="AN724" i="1"/>
  <c r="AM724" i="1"/>
  <c r="AK724" i="1"/>
  <c r="AJ724" i="1"/>
  <c r="AG724" i="1"/>
  <c r="AP723" i="1"/>
  <c r="AO723" i="1"/>
  <c r="AN723" i="1"/>
  <c r="AM723" i="1"/>
  <c r="AK723" i="1"/>
  <c r="AJ723" i="1"/>
  <c r="AG723" i="1"/>
  <c r="AP722" i="1"/>
  <c r="AO722" i="1"/>
  <c r="AN722" i="1"/>
  <c r="AM722" i="1"/>
  <c r="AK722" i="1"/>
  <c r="AJ722" i="1"/>
  <c r="AG722" i="1"/>
  <c r="AP719" i="1"/>
  <c r="AO719" i="1"/>
  <c r="AN719" i="1"/>
  <c r="AM719" i="1"/>
  <c r="AK719" i="1"/>
  <c r="AJ719" i="1"/>
  <c r="AG719" i="1"/>
  <c r="AP717" i="1"/>
  <c r="AO717" i="1"/>
  <c r="AN717" i="1"/>
  <c r="AM717" i="1"/>
  <c r="AK717" i="1"/>
  <c r="AJ717" i="1"/>
  <c r="AG717" i="1"/>
  <c r="AP714" i="1"/>
  <c r="AO714" i="1"/>
  <c r="AN714" i="1"/>
  <c r="AM714" i="1"/>
  <c r="AK714" i="1"/>
  <c r="AJ714" i="1"/>
  <c r="AG714" i="1"/>
  <c r="AP713" i="1"/>
  <c r="AO713" i="1"/>
  <c r="AN713" i="1"/>
  <c r="AM713" i="1"/>
  <c r="AK713" i="1"/>
  <c r="AJ713" i="1"/>
  <c r="AG713" i="1"/>
  <c r="AP710" i="1"/>
  <c r="AO710" i="1"/>
  <c r="AN710" i="1"/>
  <c r="AM710" i="1"/>
  <c r="AK710" i="1"/>
  <c r="AJ710" i="1"/>
  <c r="AG710" i="1"/>
  <c r="AP709" i="1"/>
  <c r="AO709" i="1"/>
  <c r="AN709" i="1"/>
  <c r="AM709" i="1"/>
  <c r="AK709" i="1"/>
  <c r="AJ709" i="1"/>
  <c r="AG709" i="1"/>
  <c r="AP702" i="1"/>
  <c r="AO702" i="1"/>
  <c r="AN702" i="1"/>
  <c r="AM702" i="1"/>
  <c r="AK702" i="1"/>
  <c r="AJ702" i="1"/>
  <c r="AG702" i="1"/>
  <c r="AP146" i="1"/>
  <c r="AO146" i="1"/>
  <c r="AN146" i="1"/>
  <c r="AM146" i="1"/>
  <c r="AK146" i="1"/>
  <c r="AJ146" i="1"/>
  <c r="AG146" i="1"/>
  <c r="AP707" i="1"/>
  <c r="AO707" i="1"/>
  <c r="AN707" i="1"/>
  <c r="AM707" i="1"/>
  <c r="AK707" i="1"/>
  <c r="AJ707" i="1"/>
  <c r="AG707" i="1"/>
  <c r="AP706" i="1"/>
  <c r="AO706" i="1"/>
  <c r="AN706" i="1"/>
  <c r="AM706" i="1"/>
  <c r="AK706" i="1"/>
  <c r="AJ706" i="1"/>
  <c r="AG706" i="1"/>
  <c r="AP705" i="1"/>
  <c r="AO705" i="1"/>
  <c r="AN705" i="1"/>
  <c r="AM705" i="1"/>
  <c r="AK705" i="1"/>
  <c r="AJ705" i="1"/>
  <c r="AG705" i="1"/>
  <c r="AP704" i="1"/>
  <c r="AO704" i="1"/>
  <c r="AN704" i="1"/>
  <c r="AM704" i="1"/>
  <c r="AK704" i="1"/>
  <c r="AJ704" i="1"/>
  <c r="AG704" i="1"/>
  <c r="AP703" i="1"/>
  <c r="AO703" i="1"/>
  <c r="AN703" i="1"/>
  <c r="AM703" i="1"/>
  <c r="AK703" i="1"/>
  <c r="AJ703" i="1"/>
  <c r="AG703" i="1"/>
  <c r="AP701" i="1"/>
  <c r="AO701" i="1"/>
  <c r="AN701" i="1"/>
  <c r="AM701" i="1"/>
  <c r="AK701" i="1"/>
  <c r="AJ701" i="1"/>
  <c r="AG701" i="1"/>
  <c r="AP700" i="1"/>
  <c r="AO700" i="1"/>
  <c r="AN700" i="1"/>
  <c r="AM700" i="1"/>
  <c r="AK700" i="1"/>
  <c r="AJ700" i="1"/>
  <c r="AG700" i="1"/>
  <c r="AP699" i="1"/>
  <c r="AO699" i="1"/>
  <c r="AN699" i="1"/>
  <c r="AM699" i="1"/>
  <c r="AK699" i="1"/>
  <c r="AJ699" i="1"/>
  <c r="AG699" i="1"/>
  <c r="AP698" i="1"/>
  <c r="AO698" i="1"/>
  <c r="AN698" i="1"/>
  <c r="AM698" i="1"/>
  <c r="AK698" i="1"/>
  <c r="AJ698" i="1"/>
  <c r="AG698" i="1"/>
  <c r="AP697" i="1"/>
  <c r="AO697" i="1"/>
  <c r="AN697" i="1"/>
  <c r="AM697" i="1"/>
  <c r="AK697" i="1"/>
  <c r="AJ697" i="1"/>
  <c r="AG697" i="1"/>
  <c r="AP696" i="1"/>
  <c r="AO696" i="1"/>
  <c r="AN696" i="1"/>
  <c r="AM696" i="1"/>
  <c r="AK696" i="1"/>
  <c r="AJ696" i="1"/>
  <c r="AG696" i="1"/>
  <c r="AP695" i="1"/>
  <c r="AO695" i="1"/>
  <c r="AN695" i="1"/>
  <c r="AM695" i="1"/>
  <c r="AK695" i="1"/>
  <c r="AJ695" i="1"/>
  <c r="AG695" i="1"/>
  <c r="AP694" i="1"/>
  <c r="AO694" i="1"/>
  <c r="AN694" i="1"/>
  <c r="AM694" i="1"/>
  <c r="AK694" i="1"/>
  <c r="AJ694" i="1"/>
  <c r="AG694" i="1"/>
  <c r="AP693" i="1"/>
  <c r="AO693" i="1"/>
  <c r="AN693" i="1"/>
  <c r="AM693" i="1"/>
  <c r="AK693" i="1"/>
  <c r="AJ693" i="1"/>
  <c r="AG693" i="1"/>
  <c r="AP692" i="1"/>
  <c r="AO692" i="1"/>
  <c r="AN692" i="1"/>
  <c r="AM692" i="1"/>
  <c r="AK692" i="1"/>
  <c r="AJ692" i="1"/>
  <c r="AG692" i="1"/>
  <c r="AP691" i="1"/>
  <c r="AO691" i="1"/>
  <c r="AN691" i="1"/>
  <c r="AM691" i="1"/>
  <c r="AK691" i="1"/>
  <c r="AJ691" i="1"/>
  <c r="AG691" i="1"/>
  <c r="AP690" i="1"/>
  <c r="AO690" i="1"/>
  <c r="AN690" i="1"/>
  <c r="AM690" i="1"/>
  <c r="AK690" i="1"/>
  <c r="AJ690" i="1"/>
  <c r="AG690" i="1"/>
  <c r="AP689" i="1"/>
  <c r="AO689" i="1"/>
  <c r="AN689" i="1"/>
  <c r="AM689" i="1"/>
  <c r="AK689" i="1"/>
  <c r="AJ689" i="1"/>
  <c r="AG689" i="1"/>
  <c r="AP688" i="1"/>
  <c r="AO688" i="1"/>
  <c r="AN688" i="1"/>
  <c r="AM688" i="1"/>
  <c r="AK688" i="1"/>
  <c r="AJ688" i="1"/>
  <c r="AG688" i="1"/>
  <c r="AP687" i="1"/>
  <c r="AO687" i="1"/>
  <c r="AN687" i="1"/>
  <c r="AM687" i="1"/>
  <c r="AK687" i="1"/>
  <c r="AJ687" i="1"/>
  <c r="AG687" i="1"/>
  <c r="AP1324" i="1"/>
  <c r="AO1324" i="1"/>
  <c r="AN1324" i="1"/>
  <c r="AM1324" i="1"/>
  <c r="AK1324" i="1"/>
  <c r="AJ1324" i="1"/>
  <c r="AG1324" i="1"/>
  <c r="AP1323" i="1"/>
  <c r="AO1323" i="1"/>
  <c r="AN1323" i="1"/>
  <c r="AM1323" i="1"/>
  <c r="AK1323" i="1"/>
  <c r="AJ1323" i="1"/>
  <c r="AP686" i="1"/>
  <c r="AO686" i="1"/>
  <c r="AN686" i="1"/>
  <c r="AM686" i="1"/>
  <c r="AK686" i="1"/>
  <c r="AJ686" i="1"/>
  <c r="AP685" i="1"/>
  <c r="AO685" i="1"/>
  <c r="AN685" i="1"/>
  <c r="AM685" i="1"/>
  <c r="AK685" i="1"/>
  <c r="AJ685" i="1"/>
  <c r="AG685" i="1"/>
  <c r="AP684" i="1"/>
  <c r="AO684" i="1"/>
  <c r="AN684" i="1"/>
  <c r="AM684" i="1"/>
  <c r="AK684" i="1"/>
  <c r="AJ684" i="1"/>
  <c r="AG684" i="1"/>
  <c r="AP683" i="1"/>
  <c r="AO683" i="1"/>
  <c r="AN683" i="1"/>
  <c r="AM683" i="1"/>
  <c r="AK683" i="1"/>
  <c r="AJ683" i="1"/>
  <c r="AG683" i="1"/>
  <c r="AP682" i="1"/>
  <c r="AO682" i="1"/>
  <c r="AN682" i="1"/>
  <c r="AM682" i="1"/>
  <c r="AK682" i="1"/>
  <c r="AJ682" i="1"/>
  <c r="AG682" i="1"/>
  <c r="AP681" i="1"/>
  <c r="AO681" i="1"/>
  <c r="AN681" i="1"/>
  <c r="AM681" i="1"/>
  <c r="AK681" i="1"/>
  <c r="AJ681" i="1"/>
  <c r="AG681" i="1"/>
  <c r="AP680" i="1"/>
  <c r="AO680" i="1"/>
  <c r="AN680" i="1"/>
  <c r="AM680" i="1"/>
  <c r="AK680" i="1"/>
  <c r="AJ680" i="1"/>
  <c r="AG680" i="1"/>
  <c r="AP679" i="1"/>
  <c r="AO679" i="1"/>
  <c r="AN679" i="1"/>
  <c r="AM679" i="1"/>
  <c r="AK679" i="1"/>
  <c r="AJ679" i="1"/>
  <c r="AG679" i="1"/>
  <c r="AP678" i="1"/>
  <c r="AO678" i="1"/>
  <c r="AN678" i="1"/>
  <c r="AM678" i="1"/>
  <c r="AK678" i="1"/>
  <c r="AJ678" i="1"/>
  <c r="AG678" i="1"/>
  <c r="AP677" i="1"/>
  <c r="AO677" i="1"/>
  <c r="AN677" i="1"/>
  <c r="AM677" i="1"/>
  <c r="AK677" i="1"/>
  <c r="AJ677" i="1"/>
  <c r="AG677" i="1"/>
  <c r="AP676" i="1"/>
  <c r="AO676" i="1"/>
  <c r="AN676" i="1"/>
  <c r="AM676" i="1"/>
  <c r="AK676" i="1"/>
  <c r="AJ676" i="1"/>
  <c r="AG676" i="1"/>
  <c r="AP675" i="1"/>
  <c r="AO675" i="1"/>
  <c r="AN675" i="1"/>
  <c r="AM675" i="1"/>
  <c r="AK675" i="1"/>
  <c r="AJ675" i="1"/>
  <c r="AG675" i="1"/>
  <c r="AP674" i="1"/>
  <c r="AO674" i="1"/>
  <c r="AN674" i="1"/>
  <c r="AM674" i="1"/>
  <c r="AK674" i="1"/>
  <c r="AJ674" i="1"/>
  <c r="AG674" i="1"/>
  <c r="AP673" i="1"/>
  <c r="AO673" i="1"/>
  <c r="AN673" i="1"/>
  <c r="AM673" i="1"/>
  <c r="AK673" i="1"/>
  <c r="AJ673" i="1"/>
  <c r="AG673" i="1"/>
  <c r="AP671" i="1"/>
  <c r="AO671" i="1"/>
  <c r="AN671" i="1"/>
  <c r="AM671" i="1"/>
  <c r="AK671" i="1"/>
  <c r="AJ671" i="1"/>
  <c r="AG671" i="1"/>
  <c r="AP670" i="1"/>
  <c r="AO670" i="1"/>
  <c r="AN670" i="1"/>
  <c r="AM670" i="1"/>
  <c r="AK670" i="1"/>
  <c r="AJ670" i="1"/>
  <c r="AG670" i="1"/>
  <c r="AP669" i="1"/>
  <c r="AO669" i="1"/>
  <c r="AN669" i="1"/>
  <c r="AM669" i="1"/>
  <c r="AK669" i="1"/>
  <c r="AJ669" i="1"/>
  <c r="AG669" i="1"/>
  <c r="AP668" i="1"/>
  <c r="AO668" i="1"/>
  <c r="AN668" i="1"/>
  <c r="AM668" i="1"/>
  <c r="AK668" i="1"/>
  <c r="AJ668" i="1"/>
  <c r="AG668" i="1"/>
  <c r="AP667" i="1"/>
  <c r="AO667" i="1"/>
  <c r="AN667" i="1"/>
  <c r="AM667" i="1"/>
  <c r="AK667" i="1"/>
  <c r="AJ667" i="1"/>
  <c r="AG667" i="1"/>
  <c r="AP666" i="1"/>
  <c r="AO666" i="1"/>
  <c r="AN666" i="1"/>
  <c r="AM666" i="1"/>
  <c r="AK666" i="1"/>
  <c r="AJ666" i="1"/>
  <c r="AG666" i="1"/>
  <c r="AP665" i="1"/>
  <c r="AO665" i="1"/>
  <c r="AN665" i="1"/>
  <c r="AM665" i="1"/>
  <c r="AK665" i="1"/>
  <c r="AJ665" i="1"/>
  <c r="AG665" i="1"/>
  <c r="AP664" i="1"/>
  <c r="AO664" i="1"/>
  <c r="AN664" i="1"/>
  <c r="AM664" i="1"/>
  <c r="AK664" i="1"/>
  <c r="AJ664" i="1"/>
  <c r="AP663" i="1"/>
  <c r="AO663" i="1"/>
  <c r="AN663" i="1"/>
  <c r="AM663" i="1"/>
  <c r="AK663" i="1"/>
  <c r="AJ663" i="1"/>
  <c r="AG663" i="1"/>
  <c r="AP662" i="1"/>
  <c r="AO662" i="1"/>
  <c r="AN662" i="1"/>
  <c r="AM662" i="1"/>
  <c r="AK662" i="1"/>
  <c r="AJ662" i="1"/>
  <c r="AP661" i="1"/>
  <c r="AO661" i="1"/>
  <c r="AN661" i="1"/>
  <c r="AM661" i="1"/>
  <c r="AK661" i="1"/>
  <c r="AJ661" i="1"/>
  <c r="AG661" i="1"/>
  <c r="AP660" i="1"/>
  <c r="AO660" i="1"/>
  <c r="AN660" i="1"/>
  <c r="AM660" i="1"/>
  <c r="AK660" i="1"/>
  <c r="AJ660" i="1"/>
  <c r="AG660" i="1"/>
  <c r="AP659" i="1"/>
  <c r="AO659" i="1"/>
  <c r="AN659" i="1"/>
  <c r="AM659" i="1"/>
  <c r="AK659" i="1"/>
  <c r="AJ659" i="1"/>
  <c r="AG659" i="1"/>
  <c r="AP658" i="1"/>
  <c r="AO658" i="1"/>
  <c r="AN658" i="1"/>
  <c r="AM658" i="1"/>
  <c r="AK658" i="1"/>
  <c r="AJ658" i="1"/>
  <c r="AG658" i="1"/>
  <c r="AP657" i="1"/>
  <c r="AO657" i="1"/>
  <c r="AN657" i="1"/>
  <c r="AM657" i="1"/>
  <c r="AK657" i="1"/>
  <c r="AJ657" i="1"/>
  <c r="AG657" i="1"/>
  <c r="AP656" i="1"/>
  <c r="AO656" i="1"/>
  <c r="AN656" i="1"/>
  <c r="AM656" i="1"/>
  <c r="AK656" i="1"/>
  <c r="AJ656" i="1"/>
  <c r="AG656" i="1"/>
  <c r="AP655" i="1"/>
  <c r="AO655" i="1"/>
  <c r="AN655" i="1"/>
  <c r="AM655" i="1"/>
  <c r="AK655" i="1"/>
  <c r="AJ655" i="1"/>
  <c r="AG655" i="1"/>
  <c r="AP654" i="1"/>
  <c r="AO654" i="1"/>
  <c r="AN654" i="1"/>
  <c r="AM654" i="1"/>
  <c r="AK654" i="1"/>
  <c r="AJ654" i="1"/>
  <c r="AG654" i="1"/>
  <c r="AP653" i="1"/>
  <c r="AO653" i="1"/>
  <c r="AN653" i="1"/>
  <c r="AM653" i="1"/>
  <c r="AK653" i="1"/>
  <c r="AJ653" i="1"/>
  <c r="AG653" i="1"/>
  <c r="AP652" i="1"/>
  <c r="AO652" i="1"/>
  <c r="AN652" i="1"/>
  <c r="AM652" i="1"/>
  <c r="AK652" i="1"/>
  <c r="AJ652" i="1"/>
  <c r="AG652" i="1"/>
  <c r="AP651" i="1"/>
  <c r="AO651" i="1"/>
  <c r="AN651" i="1"/>
  <c r="AM651" i="1"/>
  <c r="AK651" i="1"/>
  <c r="AJ651" i="1"/>
  <c r="AG651" i="1"/>
  <c r="AG650" i="1"/>
  <c r="AP649" i="1"/>
  <c r="AO649" i="1"/>
  <c r="AN649" i="1"/>
  <c r="AM649" i="1"/>
  <c r="AK649" i="1"/>
  <c r="AJ649" i="1"/>
  <c r="AG649" i="1"/>
  <c r="AP648" i="1"/>
  <c r="AO648" i="1"/>
  <c r="AN648" i="1"/>
  <c r="AM648" i="1"/>
  <c r="AK648" i="1"/>
  <c r="AJ648" i="1"/>
  <c r="AG648" i="1"/>
  <c r="AP647" i="1"/>
  <c r="AO647" i="1"/>
  <c r="AN647" i="1"/>
  <c r="AM647" i="1"/>
  <c r="AK647" i="1"/>
  <c r="AJ647" i="1"/>
  <c r="AG647" i="1"/>
  <c r="AP646" i="1"/>
  <c r="AO646" i="1"/>
  <c r="AN646" i="1"/>
  <c r="AM646" i="1"/>
  <c r="AK646" i="1"/>
  <c r="AJ646" i="1"/>
  <c r="AG646" i="1"/>
  <c r="AP645" i="1"/>
  <c r="AO645" i="1"/>
  <c r="AN645" i="1"/>
  <c r="AM645" i="1"/>
  <c r="AK645" i="1"/>
  <c r="AJ645" i="1"/>
  <c r="AG645" i="1"/>
  <c r="AP644" i="1"/>
  <c r="AO644" i="1"/>
  <c r="AN644" i="1"/>
  <c r="AM644" i="1"/>
  <c r="AK644" i="1"/>
  <c r="AJ644" i="1"/>
  <c r="AG644" i="1"/>
  <c r="AP642" i="1"/>
  <c r="AO642" i="1"/>
  <c r="AN642" i="1"/>
  <c r="AM642" i="1"/>
  <c r="AK642" i="1"/>
  <c r="AJ642" i="1"/>
  <c r="AG642" i="1"/>
  <c r="AP641" i="1"/>
  <c r="AO641" i="1"/>
  <c r="AN641" i="1"/>
  <c r="AM641" i="1"/>
  <c r="AK641" i="1"/>
  <c r="AJ641" i="1"/>
  <c r="AG641" i="1"/>
  <c r="AG640" i="1"/>
  <c r="AP639" i="1"/>
  <c r="AO639" i="1"/>
  <c r="AN639" i="1"/>
  <c r="AM639" i="1"/>
  <c r="AK639" i="1"/>
  <c r="AJ639" i="1"/>
  <c r="AP638" i="1"/>
  <c r="AO638" i="1"/>
  <c r="AN638" i="1"/>
  <c r="AM638" i="1"/>
  <c r="AK638" i="1"/>
  <c r="AJ638" i="1"/>
  <c r="AG638" i="1"/>
  <c r="AP637" i="1"/>
  <c r="AO637" i="1"/>
  <c r="AN637" i="1"/>
  <c r="AM637" i="1"/>
  <c r="AK637" i="1"/>
  <c r="AJ637" i="1"/>
  <c r="AG637" i="1"/>
  <c r="AP636" i="1"/>
  <c r="AO636" i="1"/>
  <c r="AN636" i="1"/>
  <c r="AM636" i="1"/>
  <c r="AK636" i="1"/>
  <c r="AJ636" i="1"/>
  <c r="AG636" i="1"/>
  <c r="AP635" i="1"/>
  <c r="AO635" i="1"/>
  <c r="AN635" i="1"/>
  <c r="AM635" i="1"/>
  <c r="AK635" i="1"/>
  <c r="AJ635" i="1"/>
  <c r="AG635" i="1"/>
  <c r="AP634" i="1"/>
  <c r="AO634" i="1"/>
  <c r="AN634" i="1"/>
  <c r="AM634" i="1"/>
  <c r="AK634" i="1"/>
  <c r="AJ634" i="1"/>
  <c r="AG634" i="1"/>
  <c r="AP631" i="1"/>
  <c r="AO631" i="1"/>
  <c r="AN631" i="1"/>
  <c r="AM631" i="1"/>
  <c r="AK631" i="1"/>
  <c r="AJ631" i="1"/>
  <c r="AG631" i="1"/>
  <c r="AP632" i="1"/>
  <c r="AO632" i="1"/>
  <c r="AN632" i="1"/>
  <c r="AM632" i="1"/>
  <c r="AK632" i="1"/>
  <c r="AJ632" i="1"/>
  <c r="AG632" i="1"/>
  <c r="AP630" i="1"/>
  <c r="AO630" i="1"/>
  <c r="AN630" i="1"/>
  <c r="AM630" i="1"/>
  <c r="AK630" i="1"/>
  <c r="AJ630" i="1"/>
  <c r="AG630" i="1"/>
  <c r="AP629" i="1"/>
  <c r="AO629" i="1"/>
  <c r="AN629" i="1"/>
  <c r="AM629" i="1"/>
  <c r="AK629" i="1"/>
  <c r="AJ629" i="1"/>
  <c r="AG629" i="1"/>
  <c r="AP628" i="1"/>
  <c r="AO628" i="1"/>
  <c r="AN628" i="1"/>
  <c r="AM628" i="1"/>
  <c r="AK628" i="1"/>
  <c r="AJ628" i="1"/>
  <c r="AG628" i="1"/>
  <c r="AP627" i="1"/>
  <c r="AO627" i="1"/>
  <c r="AN627" i="1"/>
  <c r="AM627" i="1"/>
  <c r="AK627" i="1"/>
  <c r="AJ627" i="1"/>
  <c r="AG627" i="1"/>
  <c r="AP626" i="1"/>
  <c r="AO626" i="1"/>
  <c r="AN626" i="1"/>
  <c r="AM626" i="1"/>
  <c r="AK626" i="1"/>
  <c r="AJ626" i="1"/>
  <c r="AG626" i="1"/>
  <c r="AP625" i="1"/>
  <c r="AO625" i="1"/>
  <c r="AN625" i="1"/>
  <c r="AM625" i="1"/>
  <c r="AK625" i="1"/>
  <c r="AJ625" i="1"/>
  <c r="AG625" i="1"/>
  <c r="AP624" i="1"/>
  <c r="AO624" i="1"/>
  <c r="AN624" i="1"/>
  <c r="AM624" i="1"/>
  <c r="AK624" i="1"/>
  <c r="AJ624" i="1"/>
  <c r="AG624" i="1"/>
  <c r="AP623" i="1"/>
  <c r="AO623" i="1"/>
  <c r="AN623" i="1"/>
  <c r="AM623" i="1"/>
  <c r="AK623" i="1"/>
  <c r="AJ623" i="1"/>
  <c r="AG623" i="1"/>
  <c r="AP622" i="1"/>
  <c r="AO622" i="1"/>
  <c r="AN622" i="1"/>
  <c r="AM622" i="1"/>
  <c r="AK622" i="1"/>
  <c r="AJ622" i="1"/>
  <c r="AG622" i="1"/>
  <c r="AP621" i="1"/>
  <c r="AO621" i="1"/>
  <c r="AN621" i="1"/>
  <c r="AM621" i="1"/>
  <c r="AK621" i="1"/>
  <c r="AJ621" i="1"/>
  <c r="AG621" i="1"/>
  <c r="AP620" i="1"/>
  <c r="AO620" i="1"/>
  <c r="AN620" i="1"/>
  <c r="AM620" i="1"/>
  <c r="AK620" i="1"/>
  <c r="AJ620" i="1"/>
  <c r="AG620" i="1"/>
  <c r="AG619" i="1"/>
  <c r="AP618" i="1"/>
  <c r="AO618" i="1"/>
  <c r="AN618" i="1"/>
  <c r="AM618" i="1"/>
  <c r="AK618" i="1"/>
  <c r="AJ618" i="1"/>
  <c r="AG618" i="1"/>
  <c r="AP617" i="1"/>
  <c r="AO617" i="1"/>
  <c r="AN617" i="1"/>
  <c r="AM617" i="1"/>
  <c r="AK617" i="1"/>
  <c r="AJ617" i="1"/>
  <c r="AG617" i="1"/>
  <c r="AP616" i="1"/>
  <c r="AO616" i="1"/>
  <c r="AN616" i="1"/>
  <c r="AM616" i="1"/>
  <c r="AK616" i="1"/>
  <c r="AJ616" i="1"/>
  <c r="AG616" i="1"/>
  <c r="AP615" i="1"/>
  <c r="AO615" i="1"/>
  <c r="AN615" i="1"/>
  <c r="AM615" i="1"/>
  <c r="AK615" i="1"/>
  <c r="AJ615" i="1"/>
  <c r="AG615" i="1"/>
  <c r="AP614" i="1"/>
  <c r="AO614" i="1"/>
  <c r="AN614" i="1"/>
  <c r="AM614" i="1"/>
  <c r="AK614" i="1"/>
  <c r="AJ614" i="1"/>
  <c r="AG614" i="1"/>
  <c r="AP613" i="1"/>
  <c r="AO613" i="1"/>
  <c r="AN613" i="1"/>
  <c r="AM613" i="1"/>
  <c r="AK613" i="1"/>
  <c r="AJ613" i="1"/>
  <c r="AG613" i="1"/>
  <c r="AP612" i="1"/>
  <c r="AO612" i="1"/>
  <c r="AN612" i="1"/>
  <c r="AM612" i="1"/>
  <c r="AK612" i="1"/>
  <c r="AJ612" i="1"/>
  <c r="AG612" i="1"/>
  <c r="AP611" i="1"/>
  <c r="AO611" i="1"/>
  <c r="AN611" i="1"/>
  <c r="AM611" i="1"/>
  <c r="AK611" i="1"/>
  <c r="AJ611" i="1"/>
  <c r="AG611" i="1"/>
  <c r="AP610" i="1"/>
  <c r="AO610" i="1"/>
  <c r="AN610" i="1"/>
  <c r="AM610" i="1"/>
  <c r="AK610" i="1"/>
  <c r="AJ610" i="1"/>
  <c r="AG610" i="1"/>
  <c r="AP609" i="1"/>
  <c r="AO609" i="1"/>
  <c r="AN609" i="1"/>
  <c r="AM609" i="1"/>
  <c r="AK609" i="1"/>
  <c r="AJ609" i="1"/>
  <c r="AG609" i="1"/>
  <c r="AP608" i="1"/>
  <c r="AO608" i="1"/>
  <c r="AN608" i="1"/>
  <c r="AM608" i="1"/>
  <c r="AK608" i="1"/>
  <c r="AJ608" i="1"/>
  <c r="AG608" i="1"/>
  <c r="AP607" i="1"/>
  <c r="AO607" i="1"/>
  <c r="AN607" i="1"/>
  <c r="AM607" i="1"/>
  <c r="AK607" i="1"/>
  <c r="AJ607" i="1"/>
  <c r="AG607" i="1"/>
  <c r="AP606" i="1"/>
  <c r="AO606" i="1"/>
  <c r="AN606" i="1"/>
  <c r="AM606" i="1"/>
  <c r="AK606" i="1"/>
  <c r="AJ606" i="1"/>
  <c r="AG606" i="1"/>
  <c r="AP605" i="1"/>
  <c r="AO605" i="1"/>
  <c r="AN605" i="1"/>
  <c r="AM605" i="1"/>
  <c r="AK605" i="1"/>
  <c r="AJ605" i="1"/>
  <c r="AG605" i="1"/>
  <c r="AP604" i="1"/>
  <c r="AO604" i="1"/>
  <c r="AN604" i="1"/>
  <c r="AM604" i="1"/>
  <c r="AK604" i="1"/>
  <c r="AJ604" i="1"/>
  <c r="AG604" i="1"/>
  <c r="AP603" i="1"/>
  <c r="AO603" i="1"/>
  <c r="AN603" i="1"/>
  <c r="AM603" i="1"/>
  <c r="AK603" i="1"/>
  <c r="AJ603" i="1"/>
  <c r="AG603" i="1"/>
  <c r="AP602" i="1"/>
  <c r="AO602" i="1"/>
  <c r="AN602" i="1"/>
  <c r="AM602" i="1"/>
  <c r="AK602" i="1"/>
  <c r="AJ602" i="1"/>
  <c r="AG602" i="1"/>
  <c r="AP966" i="1"/>
  <c r="AO966" i="1"/>
  <c r="AN966" i="1"/>
  <c r="AM966" i="1"/>
  <c r="AK966" i="1"/>
  <c r="AJ966" i="1"/>
  <c r="AG966" i="1"/>
  <c r="AP356" i="1"/>
  <c r="AO356" i="1"/>
  <c r="AN356" i="1"/>
  <c r="AM356" i="1"/>
  <c r="AK356" i="1"/>
  <c r="AJ356" i="1"/>
  <c r="AG356" i="1"/>
  <c r="AP601" i="1"/>
  <c r="AO601" i="1"/>
  <c r="AN601" i="1"/>
  <c r="AM601" i="1"/>
  <c r="AK601" i="1"/>
  <c r="AJ601" i="1"/>
  <c r="AG601" i="1"/>
  <c r="AP600" i="1"/>
  <c r="AO600" i="1"/>
  <c r="AN600" i="1"/>
  <c r="AM600" i="1"/>
  <c r="AK600" i="1"/>
  <c r="AJ600" i="1"/>
  <c r="AG600" i="1"/>
  <c r="AP599" i="1"/>
  <c r="AO599" i="1"/>
  <c r="AN599" i="1"/>
  <c r="AM599" i="1"/>
  <c r="AK599" i="1"/>
  <c r="AJ599" i="1"/>
  <c r="AG599" i="1"/>
  <c r="AP598" i="1"/>
  <c r="AO598" i="1"/>
  <c r="AN598" i="1"/>
  <c r="AM598" i="1"/>
  <c r="AK598" i="1"/>
  <c r="AJ598" i="1"/>
  <c r="AG598" i="1"/>
  <c r="AP597" i="1"/>
  <c r="AO597" i="1"/>
  <c r="AN597" i="1"/>
  <c r="AM597" i="1"/>
  <c r="AK597" i="1"/>
  <c r="AJ597" i="1"/>
  <c r="AG597" i="1"/>
  <c r="AP596" i="1"/>
  <c r="AO596" i="1"/>
  <c r="AN596" i="1"/>
  <c r="AM596" i="1"/>
  <c r="AK596" i="1"/>
  <c r="AJ596" i="1"/>
  <c r="AG596" i="1"/>
  <c r="AP595" i="1"/>
  <c r="AO595" i="1"/>
  <c r="AN595" i="1"/>
  <c r="AM595" i="1"/>
  <c r="AK595" i="1"/>
  <c r="AJ595" i="1"/>
  <c r="AG595" i="1"/>
  <c r="AP594" i="1"/>
  <c r="AO594" i="1"/>
  <c r="AN594" i="1"/>
  <c r="AM594" i="1"/>
  <c r="AK594" i="1"/>
  <c r="AJ594" i="1"/>
  <c r="AG594" i="1"/>
  <c r="AP593" i="1"/>
  <c r="AO593" i="1"/>
  <c r="AN593" i="1"/>
  <c r="AM593" i="1"/>
  <c r="AK593" i="1"/>
  <c r="AJ593" i="1"/>
  <c r="AG593" i="1"/>
  <c r="AP592" i="1"/>
  <c r="AO592" i="1"/>
  <c r="AN592" i="1"/>
  <c r="AM592" i="1"/>
  <c r="AK592" i="1"/>
  <c r="AJ592" i="1"/>
  <c r="AG592" i="1"/>
  <c r="AP591" i="1"/>
  <c r="AO591" i="1"/>
  <c r="AN591" i="1"/>
  <c r="AM591" i="1"/>
  <c r="AK591" i="1"/>
  <c r="AJ591" i="1"/>
  <c r="AG591" i="1"/>
  <c r="AP590" i="1"/>
  <c r="AO590" i="1"/>
  <c r="AN590" i="1"/>
  <c r="AM590" i="1"/>
  <c r="AK590" i="1"/>
  <c r="AJ590" i="1"/>
  <c r="AG590" i="1"/>
  <c r="AP589" i="1"/>
  <c r="AO589" i="1"/>
  <c r="AN589" i="1"/>
  <c r="AM589" i="1"/>
  <c r="AK589" i="1"/>
  <c r="AJ589" i="1"/>
  <c r="AG589" i="1"/>
  <c r="AP588" i="1"/>
  <c r="AO588" i="1"/>
  <c r="AN588" i="1"/>
  <c r="AM588" i="1"/>
  <c r="AK588" i="1"/>
  <c r="AJ588" i="1"/>
  <c r="AG588" i="1"/>
  <c r="AP587" i="1"/>
  <c r="AO587" i="1"/>
  <c r="AN587" i="1"/>
  <c r="AM587" i="1"/>
  <c r="AK587" i="1"/>
  <c r="AJ587" i="1"/>
  <c r="AG587" i="1"/>
  <c r="AP586" i="1"/>
  <c r="AO586" i="1"/>
  <c r="AN586" i="1"/>
  <c r="AM586" i="1"/>
  <c r="AK586" i="1"/>
  <c r="AJ586" i="1"/>
  <c r="AG586" i="1"/>
  <c r="AP585" i="1"/>
  <c r="AO585" i="1"/>
  <c r="AN585" i="1"/>
  <c r="AM585" i="1"/>
  <c r="AK585" i="1"/>
  <c r="AJ585" i="1"/>
  <c r="AG585" i="1"/>
  <c r="AP584" i="1"/>
  <c r="AO584" i="1"/>
  <c r="AN584" i="1"/>
  <c r="AM584" i="1"/>
  <c r="AK584" i="1"/>
  <c r="AJ584" i="1"/>
  <c r="AG584" i="1"/>
  <c r="AP583" i="1"/>
  <c r="AO583" i="1"/>
  <c r="AN583" i="1"/>
  <c r="AM583" i="1"/>
  <c r="AK583" i="1"/>
  <c r="AJ583" i="1"/>
  <c r="AG583" i="1"/>
  <c r="AP582" i="1"/>
  <c r="AO582" i="1"/>
  <c r="AN582" i="1"/>
  <c r="AM582" i="1"/>
  <c r="AK582" i="1"/>
  <c r="AJ582" i="1"/>
  <c r="AG582" i="1"/>
  <c r="AP581" i="1"/>
  <c r="AO581" i="1"/>
  <c r="AN581" i="1"/>
  <c r="AM581" i="1"/>
  <c r="AK581" i="1"/>
  <c r="AJ581" i="1"/>
  <c r="AG581" i="1"/>
  <c r="AP578" i="1"/>
  <c r="AO578" i="1"/>
  <c r="AN578" i="1"/>
  <c r="AM578" i="1"/>
  <c r="AK578" i="1"/>
  <c r="AJ578" i="1"/>
  <c r="AG578" i="1"/>
  <c r="AP577" i="1"/>
  <c r="AO577" i="1"/>
  <c r="AN577" i="1"/>
  <c r="AM577" i="1"/>
  <c r="AK577" i="1"/>
  <c r="AJ577" i="1"/>
  <c r="AG577" i="1"/>
  <c r="AP580" i="1"/>
  <c r="AO580" i="1"/>
  <c r="AN580" i="1"/>
  <c r="AM580" i="1"/>
  <c r="AK580" i="1"/>
  <c r="AJ580" i="1"/>
  <c r="AG580" i="1"/>
  <c r="AP579" i="1"/>
  <c r="AO579" i="1"/>
  <c r="AN579" i="1"/>
  <c r="AM579" i="1"/>
  <c r="AK579" i="1"/>
  <c r="AJ579" i="1"/>
  <c r="AG579" i="1"/>
  <c r="AP576" i="1"/>
  <c r="AO576" i="1"/>
  <c r="AN576" i="1"/>
  <c r="AM576" i="1"/>
  <c r="AK576" i="1"/>
  <c r="AJ576" i="1"/>
  <c r="AG576" i="1"/>
  <c r="AP575" i="1"/>
  <c r="AO575" i="1"/>
  <c r="AN575" i="1"/>
  <c r="AM575" i="1"/>
  <c r="AK575" i="1"/>
  <c r="AJ575" i="1"/>
  <c r="AG575" i="1"/>
  <c r="AP574" i="1"/>
  <c r="AO574" i="1"/>
  <c r="AN574" i="1"/>
  <c r="AM574" i="1"/>
  <c r="AK574" i="1"/>
  <c r="AJ574" i="1"/>
  <c r="AG574" i="1"/>
  <c r="AP643" i="1"/>
  <c r="AO643" i="1"/>
  <c r="AN643" i="1"/>
  <c r="AM643" i="1"/>
  <c r="AK643" i="1"/>
  <c r="AJ643" i="1"/>
  <c r="AG643" i="1"/>
  <c r="AP358" i="1"/>
  <c r="AO358" i="1"/>
  <c r="AN358" i="1"/>
  <c r="AM358" i="1"/>
  <c r="AK358" i="1"/>
  <c r="AJ358" i="1"/>
  <c r="AG358" i="1"/>
  <c r="AP964" i="1"/>
  <c r="AO964" i="1"/>
  <c r="AN964" i="1"/>
  <c r="AM964" i="1"/>
  <c r="AK964" i="1"/>
  <c r="AJ964" i="1"/>
  <c r="AG964" i="1"/>
  <c r="AP331" i="1"/>
  <c r="AO331" i="1"/>
  <c r="AN331" i="1"/>
  <c r="AM331" i="1"/>
  <c r="AK331" i="1"/>
  <c r="AJ331" i="1"/>
  <c r="AG331" i="1"/>
  <c r="AP573" i="1"/>
  <c r="AO573" i="1"/>
  <c r="AN573" i="1"/>
  <c r="AM573" i="1"/>
  <c r="AK573" i="1"/>
  <c r="AJ573" i="1"/>
  <c r="AG573" i="1"/>
  <c r="AP572" i="1"/>
  <c r="AO572" i="1"/>
  <c r="AN572" i="1"/>
  <c r="AM572" i="1"/>
  <c r="AK572" i="1"/>
  <c r="AJ572" i="1"/>
  <c r="AG572" i="1"/>
  <c r="AP571" i="1"/>
  <c r="AO571" i="1"/>
  <c r="AN571" i="1"/>
  <c r="AM571" i="1"/>
  <c r="AK571" i="1"/>
  <c r="AJ571" i="1"/>
  <c r="AG571" i="1"/>
  <c r="AP569" i="1"/>
  <c r="AO569" i="1"/>
  <c r="AN569" i="1"/>
  <c r="AM569" i="1"/>
  <c r="AK569" i="1"/>
  <c r="AJ569" i="1"/>
  <c r="AP568" i="1"/>
  <c r="AO568" i="1"/>
  <c r="AN568" i="1"/>
  <c r="AM568" i="1"/>
  <c r="AK568" i="1"/>
  <c r="AJ568" i="1"/>
  <c r="AG568" i="1"/>
  <c r="AP567" i="1"/>
  <c r="AO567" i="1"/>
  <c r="AN567" i="1"/>
  <c r="AM567" i="1"/>
  <c r="AK567" i="1"/>
  <c r="AJ567" i="1"/>
  <c r="AG566" i="1"/>
  <c r="AP565" i="1"/>
  <c r="AO565" i="1"/>
  <c r="AN565" i="1"/>
  <c r="AM565" i="1"/>
  <c r="AK565" i="1"/>
  <c r="AJ565" i="1"/>
  <c r="AG565" i="1"/>
  <c r="AG564" i="1"/>
  <c r="AP563" i="1"/>
  <c r="AO563" i="1"/>
  <c r="AN563" i="1"/>
  <c r="AM563" i="1"/>
  <c r="AK563" i="1"/>
  <c r="AJ563" i="1"/>
  <c r="AG563" i="1"/>
  <c r="AP562" i="1"/>
  <c r="AO562" i="1"/>
  <c r="AN562" i="1"/>
  <c r="AM562" i="1"/>
  <c r="AK562" i="1"/>
  <c r="AJ562" i="1"/>
  <c r="AG562" i="1"/>
  <c r="AP561" i="1"/>
  <c r="AO561" i="1"/>
  <c r="AN561" i="1"/>
  <c r="AM561" i="1"/>
  <c r="AK561" i="1"/>
  <c r="AJ561" i="1"/>
  <c r="AG561" i="1"/>
  <c r="AP560" i="1"/>
  <c r="AO560" i="1"/>
  <c r="AN560" i="1"/>
  <c r="AM560" i="1"/>
  <c r="AK560" i="1"/>
  <c r="AJ560" i="1"/>
  <c r="AG560" i="1"/>
  <c r="AP559" i="1"/>
  <c r="AO559" i="1"/>
  <c r="AN559" i="1"/>
  <c r="AM559" i="1"/>
  <c r="AK559" i="1"/>
  <c r="AJ559" i="1"/>
  <c r="AG559" i="1"/>
  <c r="AP558" i="1"/>
  <c r="AO558" i="1"/>
  <c r="AN558" i="1"/>
  <c r="AM558" i="1"/>
  <c r="AK558" i="1"/>
  <c r="AJ558" i="1"/>
  <c r="AG558" i="1"/>
  <c r="AP557" i="1"/>
  <c r="AO557" i="1"/>
  <c r="AN557" i="1"/>
  <c r="AM557" i="1"/>
  <c r="AK557" i="1"/>
  <c r="AJ557" i="1"/>
  <c r="AG557" i="1"/>
  <c r="AP556" i="1"/>
  <c r="AO556" i="1"/>
  <c r="AN556" i="1"/>
  <c r="AM556" i="1"/>
  <c r="AK556" i="1"/>
  <c r="AJ556" i="1"/>
  <c r="AG556" i="1"/>
  <c r="AP555" i="1"/>
  <c r="AO555" i="1"/>
  <c r="AN555" i="1"/>
  <c r="AM555" i="1"/>
  <c r="AK555" i="1"/>
  <c r="AJ555" i="1"/>
  <c r="AG555" i="1"/>
  <c r="AP554" i="1"/>
  <c r="AO554" i="1"/>
  <c r="AN554" i="1"/>
  <c r="AM554" i="1"/>
  <c r="AK554" i="1"/>
  <c r="AJ554" i="1"/>
  <c r="AG554" i="1"/>
  <c r="AP553" i="1"/>
  <c r="AO553" i="1"/>
  <c r="AN553" i="1"/>
  <c r="AM553" i="1"/>
  <c r="AK553" i="1"/>
  <c r="AJ553" i="1"/>
  <c r="AG553" i="1"/>
  <c r="AP552" i="1"/>
  <c r="AO552" i="1"/>
  <c r="AN552" i="1"/>
  <c r="AM552" i="1"/>
  <c r="AK552" i="1"/>
  <c r="AJ552" i="1"/>
  <c r="AG552" i="1"/>
  <c r="AP551" i="1"/>
  <c r="AO551" i="1"/>
  <c r="AN551" i="1"/>
  <c r="AM551" i="1"/>
  <c r="AK551" i="1"/>
  <c r="AJ551" i="1"/>
  <c r="AG551" i="1"/>
  <c r="AP550" i="1"/>
  <c r="AO550" i="1"/>
  <c r="AN550" i="1"/>
  <c r="AM550" i="1"/>
  <c r="AK550" i="1"/>
  <c r="AJ550" i="1"/>
  <c r="AG550" i="1"/>
  <c r="AP549" i="1"/>
  <c r="AO549" i="1"/>
  <c r="AN549" i="1"/>
  <c r="AM549" i="1"/>
  <c r="AK549" i="1"/>
  <c r="AJ549" i="1"/>
  <c r="AG549" i="1"/>
  <c r="AP548" i="1"/>
  <c r="AO548" i="1"/>
  <c r="AN548" i="1"/>
  <c r="AM548" i="1"/>
  <c r="AK548" i="1"/>
  <c r="AJ548" i="1"/>
  <c r="AG548" i="1"/>
  <c r="AP547" i="1"/>
  <c r="AO547" i="1"/>
  <c r="AN547" i="1"/>
  <c r="AM547" i="1"/>
  <c r="AK547" i="1"/>
  <c r="AJ547" i="1"/>
  <c r="AG547" i="1"/>
  <c r="AP546" i="1"/>
  <c r="AO546" i="1"/>
  <c r="AN546" i="1"/>
  <c r="AM546" i="1"/>
  <c r="AK546" i="1"/>
  <c r="AJ546" i="1"/>
  <c r="AG546" i="1"/>
  <c r="AP545" i="1"/>
  <c r="AO545" i="1"/>
  <c r="AN545" i="1"/>
  <c r="AM545" i="1"/>
  <c r="AK545" i="1"/>
  <c r="AJ545" i="1"/>
  <c r="AG545" i="1"/>
  <c r="AP544" i="1"/>
  <c r="AO544" i="1"/>
  <c r="AN544" i="1"/>
  <c r="AM544" i="1"/>
  <c r="AK544" i="1"/>
  <c r="AJ544" i="1"/>
  <c r="AP543" i="1"/>
  <c r="AO543" i="1"/>
  <c r="AN543" i="1"/>
  <c r="AM543" i="1"/>
  <c r="AK543" i="1"/>
  <c r="AJ543" i="1"/>
  <c r="AG543" i="1"/>
  <c r="AP542" i="1"/>
  <c r="AO542" i="1"/>
  <c r="AN542" i="1"/>
  <c r="AM542" i="1"/>
  <c r="AK542" i="1"/>
  <c r="AJ542" i="1"/>
  <c r="AG542" i="1"/>
  <c r="AP541" i="1"/>
  <c r="AO541" i="1"/>
  <c r="AN541" i="1"/>
  <c r="AM541" i="1"/>
  <c r="AK541" i="1"/>
  <c r="AJ541" i="1"/>
  <c r="AG541" i="1"/>
  <c r="AP540" i="1"/>
  <c r="AO540" i="1"/>
  <c r="AN540" i="1"/>
  <c r="AM540" i="1"/>
  <c r="AK540" i="1"/>
  <c r="AJ540" i="1"/>
  <c r="AG540" i="1"/>
  <c r="AP539" i="1"/>
  <c r="AO539" i="1"/>
  <c r="AN539" i="1"/>
  <c r="AM539" i="1"/>
  <c r="AK539" i="1"/>
  <c r="AJ539" i="1"/>
  <c r="AG539" i="1"/>
  <c r="AP538" i="1"/>
  <c r="AO538" i="1"/>
  <c r="AN538" i="1"/>
  <c r="AM538" i="1"/>
  <c r="AK538" i="1"/>
  <c r="AJ538" i="1"/>
  <c r="AG538" i="1"/>
  <c r="AP537" i="1"/>
  <c r="AO537" i="1"/>
  <c r="AN537" i="1"/>
  <c r="AM537" i="1"/>
  <c r="AK537" i="1"/>
  <c r="AJ537" i="1"/>
  <c r="AG537" i="1"/>
  <c r="AP536" i="1"/>
  <c r="AO536" i="1"/>
  <c r="AN536" i="1"/>
  <c r="AM536" i="1"/>
  <c r="AK536" i="1"/>
  <c r="AJ536" i="1"/>
  <c r="AG536" i="1"/>
  <c r="AP535" i="1"/>
  <c r="AO535" i="1"/>
  <c r="AN535" i="1"/>
  <c r="AM535" i="1"/>
  <c r="AK535" i="1"/>
  <c r="AJ535" i="1"/>
  <c r="AG535" i="1"/>
  <c r="AP534" i="1"/>
  <c r="AO534" i="1"/>
  <c r="AN534" i="1"/>
  <c r="AM534" i="1"/>
  <c r="AK534" i="1"/>
  <c r="AJ534" i="1"/>
  <c r="AG534" i="1"/>
  <c r="AG533" i="1"/>
  <c r="AP532" i="1"/>
  <c r="AO532" i="1"/>
  <c r="AN532" i="1"/>
  <c r="AM532" i="1"/>
  <c r="AK532" i="1"/>
  <c r="AJ532" i="1"/>
  <c r="AG532" i="1"/>
  <c r="AG531" i="1"/>
  <c r="AP530" i="1"/>
  <c r="AO530" i="1"/>
  <c r="AN530" i="1"/>
  <c r="AM530" i="1"/>
  <c r="AK530" i="1"/>
  <c r="AJ530" i="1"/>
  <c r="AG530" i="1"/>
  <c r="AP529" i="1"/>
  <c r="AO529" i="1"/>
  <c r="AN529" i="1"/>
  <c r="AM529" i="1"/>
  <c r="AK529" i="1"/>
  <c r="AJ529" i="1"/>
  <c r="AG529" i="1"/>
  <c r="AP528" i="1"/>
  <c r="AO528" i="1"/>
  <c r="AN528" i="1"/>
  <c r="AM528" i="1"/>
  <c r="AK528" i="1"/>
  <c r="AJ528" i="1"/>
  <c r="AG528" i="1"/>
  <c r="AP527" i="1"/>
  <c r="AO527" i="1"/>
  <c r="AN527" i="1"/>
  <c r="AM527" i="1"/>
  <c r="AK527" i="1"/>
  <c r="AJ527" i="1"/>
  <c r="AG527" i="1"/>
  <c r="AP526" i="1"/>
  <c r="AO526" i="1"/>
  <c r="AN526" i="1"/>
  <c r="AM526" i="1"/>
  <c r="AK526" i="1"/>
  <c r="AJ526" i="1"/>
  <c r="AG526" i="1"/>
  <c r="AG525" i="1"/>
  <c r="AP524" i="1"/>
  <c r="AO524" i="1"/>
  <c r="AN524" i="1"/>
  <c r="AM524" i="1"/>
  <c r="AK524" i="1"/>
  <c r="AJ524" i="1"/>
  <c r="AG524" i="1"/>
  <c r="AP523" i="1"/>
  <c r="AO523" i="1"/>
  <c r="AN523" i="1"/>
  <c r="AM523" i="1"/>
  <c r="AK523" i="1"/>
  <c r="AJ523" i="1"/>
  <c r="AP522" i="1"/>
  <c r="AO522" i="1"/>
  <c r="AN522" i="1"/>
  <c r="AM522" i="1"/>
  <c r="AK522" i="1"/>
  <c r="AJ522" i="1"/>
  <c r="AG522" i="1"/>
  <c r="AG521" i="1"/>
  <c r="AP504" i="1"/>
  <c r="AO504" i="1"/>
  <c r="AN504" i="1"/>
  <c r="AM504" i="1"/>
  <c r="AK504" i="1"/>
  <c r="AJ504" i="1"/>
  <c r="AG504" i="1"/>
  <c r="AG503" i="1"/>
  <c r="AP502" i="1"/>
  <c r="AO502" i="1"/>
  <c r="AN502" i="1"/>
  <c r="AM502" i="1"/>
  <c r="AK502" i="1"/>
  <c r="AJ502" i="1"/>
  <c r="AG502" i="1"/>
  <c r="AP501" i="1"/>
  <c r="AO501" i="1"/>
  <c r="AN501" i="1"/>
  <c r="AM501" i="1"/>
  <c r="AK501" i="1"/>
  <c r="AJ501" i="1"/>
  <c r="AG501" i="1"/>
  <c r="AP500" i="1"/>
  <c r="AO500" i="1"/>
  <c r="AN500" i="1"/>
  <c r="AM500" i="1"/>
  <c r="AK500" i="1"/>
  <c r="AJ500" i="1"/>
  <c r="AG500" i="1"/>
  <c r="AP499" i="1"/>
  <c r="AO499" i="1"/>
  <c r="AN499" i="1"/>
  <c r="AM499" i="1"/>
  <c r="AK499" i="1"/>
  <c r="AJ499" i="1"/>
  <c r="AG499" i="1"/>
  <c r="AP498" i="1"/>
  <c r="AO498" i="1"/>
  <c r="AN498" i="1"/>
  <c r="AM498" i="1"/>
  <c r="AK498" i="1"/>
  <c r="AJ498" i="1"/>
  <c r="AG498" i="1"/>
  <c r="AP497" i="1"/>
  <c r="AO497" i="1"/>
  <c r="AN497" i="1"/>
  <c r="AM497" i="1"/>
  <c r="AK497" i="1"/>
  <c r="AJ497" i="1"/>
  <c r="AG497" i="1"/>
  <c r="AP496" i="1"/>
  <c r="AO496" i="1"/>
  <c r="AN496" i="1"/>
  <c r="AM496" i="1"/>
  <c r="AK496" i="1"/>
  <c r="AJ496" i="1"/>
  <c r="AG496" i="1"/>
  <c r="AP495" i="1"/>
  <c r="AO495" i="1"/>
  <c r="AN495" i="1"/>
  <c r="AM495" i="1"/>
  <c r="AK495" i="1"/>
  <c r="AJ495" i="1"/>
  <c r="AG495" i="1"/>
  <c r="AG494" i="1"/>
  <c r="AP493" i="1"/>
  <c r="AO493" i="1"/>
  <c r="AN493" i="1"/>
  <c r="AM493" i="1"/>
  <c r="AK493" i="1"/>
  <c r="AJ493" i="1"/>
  <c r="AG493" i="1"/>
  <c r="AP492" i="1"/>
  <c r="AO492" i="1"/>
  <c r="AN492" i="1"/>
  <c r="AM492" i="1"/>
  <c r="AK492" i="1"/>
  <c r="AJ492" i="1"/>
  <c r="AG492" i="1"/>
  <c r="AP491" i="1"/>
  <c r="AO491" i="1"/>
  <c r="AN491" i="1"/>
  <c r="AM491" i="1"/>
  <c r="AK491" i="1"/>
  <c r="AJ491" i="1"/>
  <c r="AG491" i="1"/>
  <c r="AP490" i="1"/>
  <c r="AO490" i="1"/>
  <c r="AN490" i="1"/>
  <c r="AM490" i="1"/>
  <c r="AK490" i="1"/>
  <c r="AJ490" i="1"/>
  <c r="AG490" i="1"/>
  <c r="AP489" i="1"/>
  <c r="AO489" i="1"/>
  <c r="AN489" i="1"/>
  <c r="AM489" i="1"/>
  <c r="AK489" i="1"/>
  <c r="AJ489" i="1"/>
  <c r="AP488" i="1"/>
  <c r="AO488" i="1"/>
  <c r="AN488" i="1"/>
  <c r="AM488" i="1"/>
  <c r="AK488" i="1"/>
  <c r="AJ488" i="1"/>
  <c r="AG488" i="1"/>
  <c r="AP487" i="1"/>
  <c r="AO487" i="1"/>
  <c r="AN487" i="1"/>
  <c r="AM487" i="1"/>
  <c r="AK487" i="1"/>
  <c r="AJ487" i="1"/>
  <c r="AG487" i="1"/>
  <c r="AP486" i="1"/>
  <c r="AO486" i="1"/>
  <c r="AN486" i="1"/>
  <c r="AM486" i="1"/>
  <c r="AK486" i="1"/>
  <c r="AJ486" i="1"/>
  <c r="AG486" i="1"/>
  <c r="AP485" i="1"/>
  <c r="AO485" i="1"/>
  <c r="AN485" i="1"/>
  <c r="AM485" i="1"/>
  <c r="AK485" i="1"/>
  <c r="AJ485" i="1"/>
  <c r="AG485" i="1"/>
  <c r="AP484" i="1"/>
  <c r="AO484" i="1"/>
  <c r="AN484" i="1"/>
  <c r="AM484" i="1"/>
  <c r="AK484" i="1"/>
  <c r="AJ484" i="1"/>
  <c r="AG484" i="1"/>
  <c r="AP483" i="1"/>
  <c r="AO483" i="1"/>
  <c r="AN483" i="1"/>
  <c r="AM483" i="1"/>
  <c r="AK483" i="1"/>
  <c r="AJ483" i="1"/>
  <c r="AG483" i="1"/>
  <c r="AP482" i="1"/>
  <c r="AO482" i="1"/>
  <c r="AN482" i="1"/>
  <c r="AM482" i="1"/>
  <c r="AK482" i="1"/>
  <c r="AJ482" i="1"/>
  <c r="AG482" i="1"/>
  <c r="AP481" i="1"/>
  <c r="AO481" i="1"/>
  <c r="AN481" i="1"/>
  <c r="AM481" i="1"/>
  <c r="AK481" i="1"/>
  <c r="AJ481" i="1"/>
  <c r="AG481" i="1"/>
  <c r="AP480" i="1"/>
  <c r="AO480" i="1"/>
  <c r="AN480" i="1"/>
  <c r="AM480" i="1"/>
  <c r="AK480" i="1"/>
  <c r="AJ480" i="1"/>
  <c r="AG480" i="1"/>
  <c r="AP479" i="1"/>
  <c r="AO479" i="1"/>
  <c r="AN479" i="1"/>
  <c r="AM479" i="1"/>
  <c r="AK479" i="1"/>
  <c r="AJ479" i="1"/>
  <c r="AG479" i="1"/>
  <c r="AP478" i="1"/>
  <c r="AO478" i="1"/>
  <c r="AN478" i="1"/>
  <c r="AM478" i="1"/>
  <c r="AK478" i="1"/>
  <c r="AJ478" i="1"/>
  <c r="AG478" i="1"/>
  <c r="AP477" i="1"/>
  <c r="AO477" i="1"/>
  <c r="AN477" i="1"/>
  <c r="AM477" i="1"/>
  <c r="AK477" i="1"/>
  <c r="AJ477" i="1"/>
  <c r="AG477" i="1"/>
  <c r="AP520" i="1"/>
  <c r="AO520" i="1"/>
  <c r="AN520" i="1"/>
  <c r="AM520" i="1"/>
  <c r="AK520" i="1"/>
  <c r="AJ520" i="1"/>
  <c r="AG520" i="1"/>
  <c r="AP519" i="1"/>
  <c r="AO519" i="1"/>
  <c r="AN519" i="1"/>
  <c r="AM519" i="1"/>
  <c r="AK519" i="1"/>
  <c r="AJ519" i="1"/>
  <c r="AG519" i="1"/>
  <c r="AP518" i="1"/>
  <c r="AO518" i="1"/>
  <c r="AN518" i="1"/>
  <c r="AM518" i="1"/>
  <c r="AK518" i="1"/>
  <c r="AJ518" i="1"/>
  <c r="AG518" i="1"/>
  <c r="AG517" i="1"/>
  <c r="AG516" i="1"/>
  <c r="AP515" i="1"/>
  <c r="AO515" i="1"/>
  <c r="AN515" i="1"/>
  <c r="AM515" i="1"/>
  <c r="AK515" i="1"/>
  <c r="AJ515" i="1"/>
  <c r="AG515" i="1"/>
  <c r="AG514" i="1"/>
  <c r="AP513" i="1"/>
  <c r="AO513" i="1"/>
  <c r="AN513" i="1"/>
  <c r="AM513" i="1"/>
  <c r="AK513" i="1"/>
  <c r="AJ513" i="1"/>
  <c r="AG513" i="1"/>
  <c r="AP512" i="1"/>
  <c r="AO512" i="1"/>
  <c r="AN512" i="1"/>
  <c r="AM512" i="1"/>
  <c r="AK512" i="1"/>
  <c r="AJ512" i="1"/>
  <c r="AG512" i="1"/>
  <c r="AG511" i="1"/>
  <c r="AP510" i="1"/>
  <c r="AO510" i="1"/>
  <c r="AN510" i="1"/>
  <c r="AM510" i="1"/>
  <c r="AK510" i="1"/>
  <c r="AJ510" i="1"/>
  <c r="AG510" i="1"/>
  <c r="AP509" i="1"/>
  <c r="AO509" i="1"/>
  <c r="AN509" i="1"/>
  <c r="AM509" i="1"/>
  <c r="AK509" i="1"/>
  <c r="AJ509" i="1"/>
  <c r="AG509" i="1"/>
  <c r="AP508" i="1"/>
  <c r="AO508" i="1"/>
  <c r="AN508" i="1"/>
  <c r="AM508" i="1"/>
  <c r="AK508" i="1"/>
  <c r="AJ508" i="1"/>
  <c r="AG508" i="1"/>
  <c r="AP507" i="1"/>
  <c r="AO507" i="1"/>
  <c r="AN507" i="1"/>
  <c r="AM507" i="1"/>
  <c r="AK507" i="1"/>
  <c r="AJ507" i="1"/>
  <c r="AG507" i="1"/>
  <c r="AP506" i="1"/>
  <c r="AO506" i="1"/>
  <c r="AN506" i="1"/>
  <c r="AM506" i="1"/>
  <c r="AK506" i="1"/>
  <c r="AJ506" i="1"/>
  <c r="AG506" i="1"/>
  <c r="AP505" i="1"/>
  <c r="AO505" i="1"/>
  <c r="AN505" i="1"/>
  <c r="AM505" i="1"/>
  <c r="AK505" i="1"/>
  <c r="AJ505" i="1"/>
  <c r="AG505" i="1"/>
  <c r="AP476" i="1"/>
  <c r="AO476" i="1"/>
  <c r="AN476" i="1"/>
  <c r="AM476" i="1"/>
  <c r="AK476" i="1"/>
  <c r="AJ476" i="1"/>
  <c r="AG476" i="1"/>
  <c r="AG475" i="1"/>
  <c r="AG474" i="1"/>
  <c r="AP473" i="1"/>
  <c r="AO473" i="1"/>
  <c r="AN473" i="1"/>
  <c r="AM473" i="1"/>
  <c r="AK473" i="1"/>
  <c r="AJ473" i="1"/>
  <c r="AG473" i="1"/>
  <c r="AP472" i="1"/>
  <c r="AO472" i="1"/>
  <c r="AN472" i="1"/>
  <c r="AM472" i="1"/>
  <c r="AK472" i="1"/>
  <c r="AJ472" i="1"/>
  <c r="AG472" i="1"/>
  <c r="AG471" i="1"/>
  <c r="AP470" i="1"/>
  <c r="AO470" i="1"/>
  <c r="AN470" i="1"/>
  <c r="AM470" i="1"/>
  <c r="AK470" i="1"/>
  <c r="AJ470" i="1"/>
  <c r="AG470" i="1"/>
  <c r="AP469" i="1"/>
  <c r="AO469" i="1"/>
  <c r="AN469" i="1"/>
  <c r="AM469" i="1"/>
  <c r="AK469" i="1"/>
  <c r="AJ469" i="1"/>
  <c r="AG469" i="1"/>
  <c r="AP468" i="1"/>
  <c r="AO468" i="1"/>
  <c r="AN468" i="1"/>
  <c r="AM468" i="1"/>
  <c r="AK468" i="1"/>
  <c r="AJ468" i="1"/>
  <c r="AG468" i="1"/>
  <c r="AP467" i="1"/>
  <c r="AO467" i="1"/>
  <c r="AN467" i="1"/>
  <c r="AM467" i="1"/>
  <c r="AK467" i="1"/>
  <c r="AJ467" i="1"/>
  <c r="AG467" i="1"/>
  <c r="AG466" i="1"/>
  <c r="AP465" i="1"/>
  <c r="AO465" i="1"/>
  <c r="AN465" i="1"/>
  <c r="AM465" i="1"/>
  <c r="AK465" i="1"/>
  <c r="AJ465" i="1"/>
  <c r="AG465" i="1"/>
  <c r="AP464" i="1"/>
  <c r="AO464" i="1"/>
  <c r="AN464" i="1"/>
  <c r="AM464" i="1"/>
  <c r="AK464" i="1"/>
  <c r="AJ464" i="1"/>
  <c r="AG464" i="1"/>
  <c r="AP463" i="1"/>
  <c r="AO463" i="1"/>
  <c r="AN463" i="1"/>
  <c r="AM463" i="1"/>
  <c r="AK463" i="1"/>
  <c r="AJ463" i="1"/>
  <c r="AG463" i="1"/>
  <c r="AP462" i="1"/>
  <c r="AO462" i="1"/>
  <c r="AN462" i="1"/>
  <c r="AM462" i="1"/>
  <c r="AK462" i="1"/>
  <c r="AJ462" i="1"/>
  <c r="AG462" i="1"/>
  <c r="AP461" i="1"/>
  <c r="AO461" i="1"/>
  <c r="AN461" i="1"/>
  <c r="AM461" i="1"/>
  <c r="AK461" i="1"/>
  <c r="AJ461" i="1"/>
  <c r="AG461" i="1"/>
  <c r="AP460" i="1"/>
  <c r="AO460" i="1"/>
  <c r="AN460" i="1"/>
  <c r="AM460" i="1"/>
  <c r="AK460" i="1"/>
  <c r="AJ460" i="1"/>
  <c r="AG460" i="1"/>
  <c r="AP459" i="1"/>
  <c r="AO459" i="1"/>
  <c r="AN459" i="1"/>
  <c r="AM459" i="1"/>
  <c r="AK459" i="1"/>
  <c r="AJ459" i="1"/>
  <c r="AG459" i="1"/>
  <c r="AP458" i="1"/>
  <c r="AO458" i="1"/>
  <c r="AN458" i="1"/>
  <c r="AM458" i="1"/>
  <c r="AK458" i="1"/>
  <c r="AJ458" i="1"/>
  <c r="AG458" i="1"/>
  <c r="AP457" i="1"/>
  <c r="AO457" i="1"/>
  <c r="AN457" i="1"/>
  <c r="AM457" i="1"/>
  <c r="AK457" i="1"/>
  <c r="AJ457" i="1"/>
  <c r="AG457" i="1"/>
  <c r="AP456" i="1"/>
  <c r="AO456" i="1"/>
  <c r="AN456" i="1"/>
  <c r="AM456" i="1"/>
  <c r="AK456" i="1"/>
  <c r="AJ456" i="1"/>
  <c r="AG456" i="1"/>
  <c r="AP455" i="1"/>
  <c r="AO455" i="1"/>
  <c r="AN455" i="1"/>
  <c r="AM455" i="1"/>
  <c r="AK455" i="1"/>
  <c r="AJ455" i="1"/>
  <c r="AG455" i="1"/>
  <c r="AP454" i="1"/>
  <c r="AO454" i="1"/>
  <c r="AN454" i="1"/>
  <c r="AM454" i="1"/>
  <c r="AK454" i="1"/>
  <c r="AJ454" i="1"/>
  <c r="AG454" i="1"/>
  <c r="AP453" i="1"/>
  <c r="AO453" i="1"/>
  <c r="AN453" i="1"/>
  <c r="AM453" i="1"/>
  <c r="AK453" i="1"/>
  <c r="AJ453" i="1"/>
  <c r="AG453" i="1"/>
  <c r="AG452" i="1"/>
  <c r="AP451" i="1"/>
  <c r="AO451" i="1"/>
  <c r="AN451" i="1"/>
  <c r="AM451" i="1"/>
  <c r="AK451" i="1"/>
  <c r="AJ451" i="1"/>
  <c r="AG451" i="1"/>
  <c r="AG450" i="1"/>
  <c r="AP449" i="1"/>
  <c r="AO449" i="1"/>
  <c r="AN449" i="1"/>
  <c r="AM449" i="1"/>
  <c r="AK449" i="1"/>
  <c r="AJ449" i="1"/>
  <c r="AG449" i="1"/>
  <c r="AP448" i="1"/>
  <c r="AO448" i="1"/>
  <c r="AN448" i="1"/>
  <c r="AM448" i="1"/>
  <c r="AK448" i="1"/>
  <c r="AJ448" i="1"/>
  <c r="AG448" i="1"/>
  <c r="AP447" i="1"/>
  <c r="AO447" i="1"/>
  <c r="AN447" i="1"/>
  <c r="AM447" i="1"/>
  <c r="AK447" i="1"/>
  <c r="AJ447" i="1"/>
  <c r="AG447" i="1"/>
  <c r="AP446" i="1"/>
  <c r="AO446" i="1"/>
  <c r="AN446" i="1"/>
  <c r="AM446" i="1"/>
  <c r="AK446" i="1"/>
  <c r="AJ446" i="1"/>
  <c r="AP445" i="1"/>
  <c r="AO445" i="1"/>
  <c r="AN445" i="1"/>
  <c r="AM445" i="1"/>
  <c r="AK445" i="1"/>
  <c r="AJ445" i="1"/>
  <c r="AG445" i="1"/>
  <c r="AP444" i="1"/>
  <c r="AO444" i="1"/>
  <c r="AN444" i="1"/>
  <c r="AM444" i="1"/>
  <c r="AK444" i="1"/>
  <c r="AJ444" i="1"/>
  <c r="AG444" i="1"/>
  <c r="AP443" i="1"/>
  <c r="AO443" i="1"/>
  <c r="AN443" i="1"/>
  <c r="AM443" i="1"/>
  <c r="AK443" i="1"/>
  <c r="AJ443" i="1"/>
  <c r="AG443" i="1"/>
  <c r="AP442" i="1"/>
  <c r="AO442" i="1"/>
  <c r="AN442" i="1"/>
  <c r="AM442" i="1"/>
  <c r="AK442" i="1"/>
  <c r="AJ442" i="1"/>
  <c r="AG442" i="1"/>
  <c r="AP441" i="1"/>
  <c r="AO441" i="1"/>
  <c r="AN441" i="1"/>
  <c r="AM441" i="1"/>
  <c r="AK441" i="1"/>
  <c r="AJ441" i="1"/>
  <c r="AG441" i="1"/>
  <c r="AP440" i="1"/>
  <c r="AO440" i="1"/>
  <c r="AN440" i="1"/>
  <c r="AM440" i="1"/>
  <c r="AK440" i="1"/>
  <c r="AJ440" i="1"/>
  <c r="AG440" i="1"/>
  <c r="AP439" i="1"/>
  <c r="AO439" i="1"/>
  <c r="AN439" i="1"/>
  <c r="AM439" i="1"/>
  <c r="AK439" i="1"/>
  <c r="AJ439" i="1"/>
  <c r="AG439" i="1"/>
  <c r="AG438" i="1"/>
  <c r="AP437" i="1"/>
  <c r="AO437" i="1"/>
  <c r="AN437" i="1"/>
  <c r="AM437" i="1"/>
  <c r="AK437" i="1"/>
  <c r="AJ437" i="1"/>
  <c r="AG437" i="1"/>
  <c r="AP436" i="1"/>
  <c r="AO436" i="1"/>
  <c r="AN436" i="1"/>
  <c r="AM436" i="1"/>
  <c r="AK436" i="1"/>
  <c r="AJ436" i="1"/>
  <c r="AG436" i="1"/>
  <c r="AP435" i="1"/>
  <c r="AO435" i="1"/>
  <c r="AN435" i="1"/>
  <c r="AM435" i="1"/>
  <c r="AK435" i="1"/>
  <c r="AJ435" i="1"/>
  <c r="AG435" i="1"/>
  <c r="AG411" i="1"/>
  <c r="AG410" i="1"/>
  <c r="AP409" i="1"/>
  <c r="AO409" i="1"/>
  <c r="AN409" i="1"/>
  <c r="AM409" i="1"/>
  <c r="AK409" i="1"/>
  <c r="AJ409" i="1"/>
  <c r="AG409" i="1"/>
  <c r="AP408" i="1"/>
  <c r="AO408" i="1"/>
  <c r="AN408" i="1"/>
  <c r="AM408" i="1"/>
  <c r="AK408" i="1"/>
  <c r="AJ408" i="1"/>
  <c r="AG408" i="1"/>
  <c r="AP407" i="1"/>
  <c r="AO407" i="1"/>
  <c r="AN407" i="1"/>
  <c r="AM407" i="1"/>
  <c r="AK407" i="1"/>
  <c r="AJ407" i="1"/>
  <c r="AG407" i="1"/>
  <c r="AP406" i="1"/>
  <c r="AO406" i="1"/>
  <c r="AN406" i="1"/>
  <c r="AM406" i="1"/>
  <c r="AK406" i="1"/>
  <c r="AJ406" i="1"/>
  <c r="AG406" i="1"/>
  <c r="AG405" i="1"/>
  <c r="AP404" i="1"/>
  <c r="AO404" i="1"/>
  <c r="AN404" i="1"/>
  <c r="AM404" i="1"/>
  <c r="AK404" i="1"/>
  <c r="AJ404" i="1"/>
  <c r="AG404" i="1"/>
  <c r="AP403" i="1"/>
  <c r="AO403" i="1"/>
  <c r="AN403" i="1"/>
  <c r="AM403" i="1"/>
  <c r="AK403" i="1"/>
  <c r="AJ403" i="1"/>
  <c r="AG403" i="1"/>
  <c r="AP402" i="1"/>
  <c r="AO402" i="1"/>
  <c r="AN402" i="1"/>
  <c r="AM402" i="1"/>
  <c r="AK402" i="1"/>
  <c r="AJ402" i="1"/>
  <c r="AG402" i="1"/>
  <c r="AG401" i="1"/>
  <c r="AP399" i="1"/>
  <c r="AO399" i="1"/>
  <c r="AN399" i="1"/>
  <c r="AM399" i="1"/>
  <c r="AK399" i="1"/>
  <c r="AJ399" i="1"/>
  <c r="AG399" i="1"/>
  <c r="AP398" i="1"/>
  <c r="AO398" i="1"/>
  <c r="AN398" i="1"/>
  <c r="AM398" i="1"/>
  <c r="AK398" i="1"/>
  <c r="AJ398" i="1"/>
  <c r="AG398" i="1"/>
  <c r="AP397" i="1"/>
  <c r="AO397" i="1"/>
  <c r="AN397" i="1"/>
  <c r="AM397" i="1"/>
  <c r="AK397" i="1"/>
  <c r="AJ397" i="1"/>
  <c r="AG397" i="1"/>
  <c r="AP396" i="1"/>
  <c r="AO396" i="1"/>
  <c r="AN396" i="1"/>
  <c r="AM396" i="1"/>
  <c r="AK396" i="1"/>
  <c r="AJ396" i="1"/>
  <c r="AG396" i="1"/>
  <c r="AG395" i="1"/>
  <c r="AG394" i="1"/>
  <c r="AP393" i="1"/>
  <c r="AO393" i="1"/>
  <c r="AN393" i="1"/>
  <c r="AM393" i="1"/>
  <c r="AK393" i="1"/>
  <c r="AJ393" i="1"/>
  <c r="AG393" i="1"/>
  <c r="AP392" i="1"/>
  <c r="AO392" i="1"/>
  <c r="AN392" i="1"/>
  <c r="AM392" i="1"/>
  <c r="AK392" i="1"/>
  <c r="AJ392" i="1"/>
  <c r="AG392" i="1"/>
  <c r="AP391" i="1"/>
  <c r="AO391" i="1"/>
  <c r="AN391" i="1"/>
  <c r="AM391" i="1"/>
  <c r="AK391" i="1"/>
  <c r="AJ391" i="1"/>
  <c r="AG391" i="1"/>
  <c r="AP390" i="1"/>
  <c r="AO390" i="1"/>
  <c r="AN390" i="1"/>
  <c r="AM390" i="1"/>
  <c r="AK390" i="1"/>
  <c r="AJ390" i="1"/>
  <c r="AG390" i="1"/>
  <c r="AP389" i="1"/>
  <c r="AO389" i="1"/>
  <c r="AN389" i="1"/>
  <c r="AM389" i="1"/>
  <c r="AK389" i="1"/>
  <c r="AJ389" i="1"/>
  <c r="AG389" i="1"/>
  <c r="AP388" i="1"/>
  <c r="AO388" i="1"/>
  <c r="AN388" i="1"/>
  <c r="AM388" i="1"/>
  <c r="AK388" i="1"/>
  <c r="AJ388" i="1"/>
  <c r="AG388" i="1"/>
  <c r="AP387" i="1"/>
  <c r="AO387" i="1"/>
  <c r="AN387" i="1"/>
  <c r="AM387" i="1"/>
  <c r="AK387" i="1"/>
  <c r="AJ387" i="1"/>
  <c r="AG387" i="1"/>
  <c r="AG386" i="1"/>
  <c r="AP385" i="1"/>
  <c r="AO385" i="1"/>
  <c r="AN385" i="1"/>
  <c r="AM385" i="1"/>
  <c r="AK385" i="1"/>
  <c r="AJ385" i="1"/>
  <c r="AG385" i="1"/>
  <c r="AP384" i="1"/>
  <c r="AO384" i="1"/>
  <c r="AN384" i="1"/>
  <c r="AM384" i="1"/>
  <c r="AK384" i="1"/>
  <c r="AJ384" i="1"/>
  <c r="AG384" i="1"/>
  <c r="AP383" i="1"/>
  <c r="AO383" i="1"/>
  <c r="AN383" i="1"/>
  <c r="AM383" i="1"/>
  <c r="AK383" i="1"/>
  <c r="AJ383" i="1"/>
  <c r="AG383" i="1"/>
  <c r="AP382" i="1"/>
  <c r="AO382" i="1"/>
  <c r="AN382" i="1"/>
  <c r="AM382" i="1"/>
  <c r="AK382" i="1"/>
  <c r="AJ382" i="1"/>
  <c r="AG382" i="1"/>
  <c r="AP381" i="1"/>
  <c r="AO381" i="1"/>
  <c r="AN381" i="1"/>
  <c r="AM381" i="1"/>
  <c r="AK381" i="1"/>
  <c r="AJ381" i="1"/>
  <c r="AG381" i="1"/>
  <c r="AG380" i="1"/>
  <c r="AP379" i="1"/>
  <c r="AO379" i="1"/>
  <c r="AN379" i="1"/>
  <c r="AM379" i="1"/>
  <c r="AK379" i="1"/>
  <c r="AJ379" i="1"/>
  <c r="AG379" i="1"/>
  <c r="AP378" i="1"/>
  <c r="AO378" i="1"/>
  <c r="AN378" i="1"/>
  <c r="AM378" i="1"/>
  <c r="AK378" i="1"/>
  <c r="AJ378" i="1"/>
  <c r="AG378" i="1"/>
  <c r="AP377" i="1"/>
  <c r="AO377" i="1"/>
  <c r="AN377" i="1"/>
  <c r="AM377" i="1"/>
  <c r="AK377" i="1"/>
  <c r="AJ377" i="1"/>
  <c r="AG377" i="1"/>
  <c r="AP376" i="1"/>
  <c r="AO376" i="1"/>
  <c r="AN376" i="1"/>
  <c r="AM376" i="1"/>
  <c r="AK376" i="1"/>
  <c r="AJ376" i="1"/>
  <c r="AG376" i="1"/>
  <c r="AP375" i="1"/>
  <c r="AO375" i="1"/>
  <c r="AN375" i="1"/>
  <c r="AM375" i="1"/>
  <c r="AK375" i="1"/>
  <c r="AJ375" i="1"/>
  <c r="AG375" i="1"/>
  <c r="AP374" i="1"/>
  <c r="AO374" i="1"/>
  <c r="AN374" i="1"/>
  <c r="AM374" i="1"/>
  <c r="AK374" i="1"/>
  <c r="AJ374" i="1"/>
  <c r="AG374" i="1"/>
  <c r="AP373" i="1"/>
  <c r="AO373" i="1"/>
  <c r="AN373" i="1"/>
  <c r="AM373" i="1"/>
  <c r="AK373" i="1"/>
  <c r="AJ373" i="1"/>
  <c r="AG373" i="1"/>
  <c r="AP372" i="1"/>
  <c r="AO372" i="1"/>
  <c r="AN372" i="1"/>
  <c r="AM372" i="1"/>
  <c r="AK372" i="1"/>
  <c r="AJ372" i="1"/>
  <c r="AG372" i="1"/>
  <c r="AP371" i="1"/>
  <c r="AO371" i="1"/>
  <c r="AN371" i="1"/>
  <c r="AM371" i="1"/>
  <c r="AK371" i="1"/>
  <c r="AJ371" i="1"/>
  <c r="AG371" i="1"/>
  <c r="AP370" i="1"/>
  <c r="AO370" i="1"/>
  <c r="AN370" i="1"/>
  <c r="AM370" i="1"/>
  <c r="AK370" i="1"/>
  <c r="AJ370" i="1"/>
  <c r="AG370" i="1"/>
  <c r="AP369" i="1"/>
  <c r="AO369" i="1"/>
  <c r="AN369" i="1"/>
  <c r="AM369" i="1"/>
  <c r="AK369" i="1"/>
  <c r="AJ369" i="1"/>
  <c r="AG369" i="1"/>
  <c r="AP368" i="1"/>
  <c r="AO368" i="1"/>
  <c r="AN368" i="1"/>
  <c r="AM368" i="1"/>
  <c r="AK368" i="1"/>
  <c r="AJ368" i="1"/>
  <c r="AG368" i="1"/>
  <c r="AP366" i="1"/>
  <c r="AO366" i="1"/>
  <c r="AN366" i="1"/>
  <c r="AM366" i="1"/>
  <c r="AK366" i="1"/>
  <c r="AJ366" i="1"/>
  <c r="AG366" i="1"/>
  <c r="AP364" i="1"/>
  <c r="AO364" i="1"/>
  <c r="AN364" i="1"/>
  <c r="AM364" i="1"/>
  <c r="AK364" i="1"/>
  <c r="AJ364" i="1"/>
  <c r="AG364" i="1"/>
  <c r="AP363" i="1"/>
  <c r="AO363" i="1"/>
  <c r="AN363" i="1"/>
  <c r="AM363" i="1"/>
  <c r="AK363" i="1"/>
  <c r="AJ363" i="1"/>
  <c r="AG363" i="1"/>
  <c r="AP362" i="1"/>
  <c r="AO362" i="1"/>
  <c r="AN362" i="1"/>
  <c r="AM362" i="1"/>
  <c r="AK362" i="1"/>
  <c r="AJ362" i="1"/>
  <c r="AG362" i="1"/>
  <c r="AP361" i="1"/>
  <c r="AO361" i="1"/>
  <c r="AN361" i="1"/>
  <c r="AM361" i="1"/>
  <c r="AK361" i="1"/>
  <c r="AJ361" i="1"/>
  <c r="AG361" i="1"/>
  <c r="AP357" i="1"/>
  <c r="AO357" i="1"/>
  <c r="AN357" i="1"/>
  <c r="AM357" i="1"/>
  <c r="AK357" i="1"/>
  <c r="AJ357" i="1"/>
  <c r="AG357" i="1"/>
  <c r="AP355" i="1"/>
  <c r="AO355" i="1"/>
  <c r="AN355" i="1"/>
  <c r="AM355" i="1"/>
  <c r="AK355" i="1"/>
  <c r="AJ355" i="1"/>
  <c r="AG355" i="1"/>
  <c r="AP1327" i="1"/>
  <c r="AO1327" i="1"/>
  <c r="AN1327" i="1"/>
  <c r="AM1327" i="1"/>
  <c r="AK1327" i="1"/>
  <c r="AJ1327" i="1"/>
  <c r="AG1327" i="1"/>
  <c r="AP1326" i="1"/>
  <c r="AO1326" i="1"/>
  <c r="AN1326" i="1"/>
  <c r="AM1326" i="1"/>
  <c r="AK1326" i="1"/>
  <c r="AJ1326" i="1"/>
  <c r="AG1326" i="1"/>
  <c r="AP354" i="1"/>
  <c r="AO354" i="1"/>
  <c r="AN354" i="1"/>
  <c r="AM354" i="1"/>
  <c r="AK354" i="1"/>
  <c r="AJ354" i="1"/>
  <c r="AG354" i="1"/>
  <c r="AP352" i="1"/>
  <c r="AO352" i="1"/>
  <c r="AN352" i="1"/>
  <c r="AM352" i="1"/>
  <c r="AK352" i="1"/>
  <c r="AJ352" i="1"/>
  <c r="AP350" i="1"/>
  <c r="AO350" i="1"/>
  <c r="AN350" i="1"/>
  <c r="AM350" i="1"/>
  <c r="AK350" i="1"/>
  <c r="AJ350" i="1"/>
  <c r="AG350" i="1"/>
  <c r="AP348" i="1"/>
  <c r="AO348" i="1"/>
  <c r="AN348" i="1"/>
  <c r="AM348" i="1"/>
  <c r="AK348" i="1"/>
  <c r="AJ348" i="1"/>
  <c r="AG348" i="1"/>
  <c r="AP347" i="1"/>
  <c r="AO347" i="1"/>
  <c r="AN347" i="1"/>
  <c r="AM347" i="1"/>
  <c r="AK347" i="1"/>
  <c r="AJ347" i="1"/>
  <c r="AG347" i="1"/>
  <c r="AP345" i="1"/>
  <c r="AO345" i="1"/>
  <c r="AN345" i="1"/>
  <c r="AM345" i="1"/>
  <c r="AK345" i="1"/>
  <c r="AJ345" i="1"/>
  <c r="AG345" i="1"/>
  <c r="AP342" i="1"/>
  <c r="AO342" i="1"/>
  <c r="AN342" i="1"/>
  <c r="AM342" i="1"/>
  <c r="AK342" i="1"/>
  <c r="AJ342" i="1"/>
  <c r="AG342" i="1"/>
  <c r="AP339" i="1"/>
  <c r="AO339" i="1"/>
  <c r="AN339" i="1"/>
  <c r="AM339" i="1"/>
  <c r="AK339" i="1"/>
  <c r="AJ339" i="1"/>
  <c r="AG339" i="1"/>
  <c r="AP338" i="1"/>
  <c r="AO338" i="1"/>
  <c r="AN338" i="1"/>
  <c r="AM338" i="1"/>
  <c r="AK338" i="1"/>
  <c r="AJ338" i="1"/>
  <c r="AG338" i="1"/>
  <c r="AP337" i="1"/>
  <c r="AO337" i="1"/>
  <c r="AN337" i="1"/>
  <c r="AM337" i="1"/>
  <c r="AK337" i="1"/>
  <c r="AJ337" i="1"/>
  <c r="AG337" i="1"/>
  <c r="AP353" i="1"/>
  <c r="AO353" i="1"/>
  <c r="AN353" i="1"/>
  <c r="AM353" i="1"/>
  <c r="AK353" i="1"/>
  <c r="AJ353" i="1"/>
  <c r="AG353" i="1"/>
  <c r="AG343" i="1"/>
  <c r="AP335" i="1"/>
  <c r="AO335" i="1"/>
  <c r="AN335" i="1"/>
  <c r="AM335" i="1"/>
  <c r="AK335" i="1"/>
  <c r="AJ335" i="1"/>
  <c r="AG335" i="1"/>
  <c r="AP334" i="1"/>
  <c r="AO334" i="1"/>
  <c r="AN334" i="1"/>
  <c r="AM334" i="1"/>
  <c r="AK334" i="1"/>
  <c r="AJ334" i="1"/>
  <c r="AG334" i="1"/>
  <c r="AP333" i="1"/>
  <c r="AO333" i="1"/>
  <c r="AN333" i="1"/>
  <c r="AM333" i="1"/>
  <c r="AK333" i="1"/>
  <c r="AJ333" i="1"/>
  <c r="AG333" i="1"/>
  <c r="AG332" i="1"/>
  <c r="AP330" i="1"/>
  <c r="AO330" i="1"/>
  <c r="AN330" i="1"/>
  <c r="AM330" i="1"/>
  <c r="AK330" i="1"/>
  <c r="AJ330" i="1"/>
  <c r="AG330" i="1"/>
  <c r="AP327" i="1"/>
  <c r="AO327" i="1"/>
  <c r="AN327" i="1"/>
  <c r="AM327" i="1"/>
  <c r="AK327" i="1"/>
  <c r="AJ327" i="1"/>
  <c r="AG327" i="1"/>
  <c r="AP329" i="1"/>
  <c r="AO329" i="1"/>
  <c r="AN329" i="1"/>
  <c r="AM329" i="1"/>
  <c r="AK329" i="1"/>
  <c r="AJ329" i="1"/>
  <c r="AG329" i="1"/>
  <c r="AP328" i="1"/>
  <c r="AO328" i="1"/>
  <c r="AN328" i="1"/>
  <c r="AM328" i="1"/>
  <c r="AK328" i="1"/>
  <c r="AJ328" i="1"/>
  <c r="AG328" i="1"/>
  <c r="AP326" i="1"/>
  <c r="AO326" i="1"/>
  <c r="AN326" i="1"/>
  <c r="AM326" i="1"/>
  <c r="AK326" i="1"/>
  <c r="AJ326" i="1"/>
  <c r="AG326" i="1"/>
  <c r="AP324" i="1"/>
  <c r="AO324" i="1"/>
  <c r="AN324" i="1"/>
  <c r="AM324" i="1"/>
  <c r="AK324" i="1"/>
  <c r="AJ324" i="1"/>
  <c r="AG324" i="1"/>
  <c r="AP323" i="1"/>
  <c r="AO323" i="1"/>
  <c r="AN323" i="1"/>
  <c r="AM323" i="1"/>
  <c r="AK323" i="1"/>
  <c r="AJ323" i="1"/>
  <c r="AG323" i="1"/>
  <c r="AP322" i="1"/>
  <c r="AO322" i="1"/>
  <c r="AN322" i="1"/>
  <c r="AM322" i="1"/>
  <c r="AK322" i="1"/>
  <c r="AJ322" i="1"/>
  <c r="AG322" i="1"/>
  <c r="AP320" i="1"/>
  <c r="AO320" i="1"/>
  <c r="AN320" i="1"/>
  <c r="AM320" i="1"/>
  <c r="AK320" i="1"/>
  <c r="AJ320" i="1"/>
  <c r="AG320" i="1"/>
  <c r="AP319" i="1"/>
  <c r="AO319" i="1"/>
  <c r="AN319" i="1"/>
  <c r="AM319" i="1"/>
  <c r="AK319" i="1"/>
  <c r="AJ319" i="1"/>
  <c r="AG319" i="1"/>
  <c r="AP318" i="1"/>
  <c r="AO318" i="1"/>
  <c r="AN318" i="1"/>
  <c r="AM318" i="1"/>
  <c r="AK318" i="1"/>
  <c r="AJ318" i="1"/>
  <c r="AG318" i="1"/>
  <c r="AP317" i="1"/>
  <c r="AO317" i="1"/>
  <c r="AN317" i="1"/>
  <c r="AM317" i="1"/>
  <c r="AK317" i="1"/>
  <c r="AJ317" i="1"/>
  <c r="AG317" i="1"/>
  <c r="AP316" i="1"/>
  <c r="AO316" i="1"/>
  <c r="AN316" i="1"/>
  <c r="AM316" i="1"/>
  <c r="AK316" i="1"/>
  <c r="AJ316" i="1"/>
  <c r="AG316" i="1"/>
  <c r="AP315" i="1"/>
  <c r="AO315" i="1"/>
  <c r="AN315" i="1"/>
  <c r="AM315" i="1"/>
  <c r="AK315" i="1"/>
  <c r="AJ315" i="1"/>
  <c r="AG315" i="1"/>
  <c r="AP314" i="1"/>
  <c r="AO314" i="1"/>
  <c r="AN314" i="1"/>
  <c r="AM314" i="1"/>
  <c r="AK314" i="1"/>
  <c r="AJ314" i="1"/>
  <c r="AG314" i="1"/>
  <c r="AP313" i="1"/>
  <c r="AO313" i="1"/>
  <c r="AN313" i="1"/>
  <c r="AM313" i="1"/>
  <c r="AK313" i="1"/>
  <c r="AJ313" i="1"/>
  <c r="AG313" i="1"/>
  <c r="AP312" i="1"/>
  <c r="AO312" i="1"/>
  <c r="AN312" i="1"/>
  <c r="AM312" i="1"/>
  <c r="AK312" i="1"/>
  <c r="AJ312" i="1"/>
  <c r="AG312" i="1"/>
  <c r="AG306" i="1"/>
  <c r="AP305" i="1"/>
  <c r="AO305" i="1"/>
  <c r="AN305" i="1"/>
  <c r="AM305" i="1"/>
  <c r="AK305" i="1"/>
  <c r="AJ305" i="1"/>
  <c r="AG305" i="1"/>
  <c r="AG304" i="1"/>
  <c r="AP303" i="1"/>
  <c r="AO303" i="1"/>
  <c r="AN303" i="1"/>
  <c r="AM303" i="1"/>
  <c r="AK303" i="1"/>
  <c r="AJ303" i="1"/>
  <c r="AG303" i="1"/>
  <c r="AP302" i="1"/>
  <c r="AO302" i="1"/>
  <c r="AN302" i="1"/>
  <c r="AM302" i="1"/>
  <c r="AK302" i="1"/>
  <c r="AJ302" i="1"/>
  <c r="AG302" i="1"/>
  <c r="AP301" i="1"/>
  <c r="AO301" i="1"/>
  <c r="AN301" i="1"/>
  <c r="AM301" i="1"/>
  <c r="AK301" i="1"/>
  <c r="AJ301" i="1"/>
  <c r="AG301" i="1"/>
  <c r="AG300" i="1"/>
  <c r="AP299" i="1"/>
  <c r="AO299" i="1"/>
  <c r="AN299" i="1"/>
  <c r="AM299" i="1"/>
  <c r="AK299" i="1"/>
  <c r="AJ299" i="1"/>
  <c r="AG299" i="1"/>
  <c r="AP298" i="1"/>
  <c r="AO298" i="1"/>
  <c r="AN298" i="1"/>
  <c r="AM298" i="1"/>
  <c r="AK298" i="1"/>
  <c r="AJ298" i="1"/>
  <c r="AG298" i="1"/>
  <c r="AG297" i="1"/>
  <c r="AP296" i="1"/>
  <c r="AO296" i="1"/>
  <c r="AN296" i="1"/>
  <c r="AM296" i="1"/>
  <c r="AK296" i="1"/>
  <c r="AJ296" i="1"/>
  <c r="AG296" i="1"/>
  <c r="AP295" i="1"/>
  <c r="AO295" i="1"/>
  <c r="AN295" i="1"/>
  <c r="AM295" i="1"/>
  <c r="AK295" i="1"/>
  <c r="AJ295" i="1"/>
  <c r="AG295" i="1"/>
  <c r="AG294" i="1"/>
  <c r="AG293" i="1"/>
  <c r="AG292" i="1"/>
  <c r="AG291" i="1"/>
  <c r="AP290" i="1"/>
  <c r="AO290" i="1"/>
  <c r="AN290" i="1"/>
  <c r="AM290" i="1"/>
  <c r="AK290" i="1"/>
  <c r="AJ290" i="1"/>
  <c r="AG290" i="1"/>
  <c r="AG289" i="1"/>
  <c r="AP288" i="1"/>
  <c r="AO288" i="1"/>
  <c r="AN288" i="1"/>
  <c r="AM288" i="1"/>
  <c r="AK288" i="1"/>
  <c r="AJ288" i="1"/>
  <c r="AG288" i="1"/>
  <c r="AP287" i="1"/>
  <c r="AO287" i="1"/>
  <c r="AN287" i="1"/>
  <c r="AM287" i="1"/>
  <c r="AK287" i="1"/>
  <c r="AJ287" i="1"/>
  <c r="AG287" i="1"/>
  <c r="AP286" i="1"/>
  <c r="AO286" i="1"/>
  <c r="AN286" i="1"/>
  <c r="AM286" i="1"/>
  <c r="AK286" i="1"/>
  <c r="AJ286" i="1"/>
  <c r="AG286" i="1"/>
  <c r="AG285" i="1"/>
  <c r="AP284" i="1"/>
  <c r="AO284" i="1"/>
  <c r="AN284" i="1"/>
  <c r="AM284" i="1"/>
  <c r="AK284" i="1"/>
  <c r="AJ284" i="1"/>
  <c r="AG284" i="1"/>
  <c r="AG283" i="1"/>
  <c r="AG282" i="1"/>
  <c r="AG281" i="1"/>
  <c r="AP280" i="1"/>
  <c r="AO280" i="1"/>
  <c r="AN280" i="1"/>
  <c r="AM280" i="1"/>
  <c r="AK280" i="1"/>
  <c r="AJ280" i="1"/>
  <c r="AG280" i="1"/>
  <c r="AP279" i="1"/>
  <c r="AO279" i="1"/>
  <c r="AN279" i="1"/>
  <c r="AM279" i="1"/>
  <c r="AK279" i="1"/>
  <c r="AJ279" i="1"/>
  <c r="AG279" i="1"/>
  <c r="AP278" i="1"/>
  <c r="AO278" i="1"/>
  <c r="AN278" i="1"/>
  <c r="AM278" i="1"/>
  <c r="AK278" i="1"/>
  <c r="AJ278" i="1"/>
  <c r="AG278" i="1"/>
  <c r="AP277" i="1"/>
  <c r="AO277" i="1"/>
  <c r="AN277" i="1"/>
  <c r="AM277" i="1"/>
  <c r="AK277" i="1"/>
  <c r="AJ277" i="1"/>
  <c r="AG277" i="1"/>
  <c r="AG276" i="1"/>
  <c r="AP275" i="1"/>
  <c r="AO275" i="1"/>
  <c r="AN275" i="1"/>
  <c r="AM275" i="1"/>
  <c r="AK275" i="1"/>
  <c r="AJ275" i="1"/>
  <c r="AG275" i="1"/>
  <c r="AG274" i="1"/>
  <c r="AP273" i="1"/>
  <c r="AO273" i="1"/>
  <c r="AN273" i="1"/>
  <c r="AM273" i="1"/>
  <c r="AK273" i="1"/>
  <c r="AJ273" i="1"/>
  <c r="AG273" i="1"/>
  <c r="AP272" i="1"/>
  <c r="AO272" i="1"/>
  <c r="AN272" i="1"/>
  <c r="AM272" i="1"/>
  <c r="AK272" i="1"/>
  <c r="AJ272" i="1"/>
  <c r="AG272" i="1"/>
  <c r="AG271" i="1"/>
  <c r="AP270" i="1"/>
  <c r="AO270" i="1"/>
  <c r="AN270" i="1"/>
  <c r="AM270" i="1"/>
  <c r="AK270" i="1"/>
  <c r="AJ270" i="1"/>
  <c r="AG270" i="1"/>
  <c r="AG269" i="1"/>
  <c r="AG268" i="1"/>
  <c r="AG267" i="1"/>
  <c r="AG266" i="1"/>
  <c r="AG265" i="1"/>
  <c r="AG264" i="1"/>
  <c r="AG263" i="1"/>
  <c r="AP262" i="1"/>
  <c r="AO262" i="1"/>
  <c r="AN262" i="1"/>
  <c r="AM262" i="1"/>
  <c r="AK262" i="1"/>
  <c r="AJ262" i="1"/>
  <c r="AG262" i="1"/>
  <c r="AP261" i="1"/>
  <c r="AO261" i="1"/>
  <c r="AN261" i="1"/>
  <c r="AM261" i="1"/>
  <c r="AK261" i="1"/>
  <c r="AJ261" i="1"/>
  <c r="AG261" i="1"/>
  <c r="AP260" i="1"/>
  <c r="AO260" i="1"/>
  <c r="AN260" i="1"/>
  <c r="AM260" i="1"/>
  <c r="AK260" i="1"/>
  <c r="AJ260" i="1"/>
  <c r="AG260" i="1"/>
  <c r="AP259" i="1"/>
  <c r="AO259" i="1"/>
  <c r="AN259" i="1"/>
  <c r="AM259" i="1"/>
  <c r="AK259" i="1"/>
  <c r="AJ259" i="1"/>
  <c r="AG259" i="1"/>
  <c r="AP258" i="1"/>
  <c r="AO258" i="1"/>
  <c r="AN258" i="1"/>
  <c r="AM258" i="1"/>
  <c r="AK258" i="1"/>
  <c r="AJ258" i="1"/>
  <c r="AG258" i="1"/>
  <c r="AP257" i="1"/>
  <c r="AO257" i="1"/>
  <c r="AN257" i="1"/>
  <c r="AM257" i="1"/>
  <c r="AK257" i="1"/>
  <c r="AJ257" i="1"/>
  <c r="AG257" i="1"/>
  <c r="AG256" i="1"/>
  <c r="AG255" i="1"/>
  <c r="AP254" i="1"/>
  <c r="AO254" i="1"/>
  <c r="AN254" i="1"/>
  <c r="AM254" i="1"/>
  <c r="AK254" i="1"/>
  <c r="AJ254" i="1"/>
  <c r="AG254" i="1"/>
  <c r="AP253" i="1"/>
  <c r="AO253" i="1"/>
  <c r="AN253" i="1"/>
  <c r="AM253" i="1"/>
  <c r="AK253" i="1"/>
  <c r="AJ253" i="1"/>
  <c r="AG253" i="1"/>
  <c r="AP252" i="1"/>
  <c r="AO252" i="1"/>
  <c r="AN252" i="1"/>
  <c r="AM252" i="1"/>
  <c r="AK252" i="1"/>
  <c r="AJ252" i="1"/>
  <c r="AG252" i="1"/>
  <c r="AP251" i="1"/>
  <c r="AO251" i="1"/>
  <c r="AN251" i="1"/>
  <c r="AM251" i="1"/>
  <c r="AK251" i="1"/>
  <c r="AJ251" i="1"/>
  <c r="AG251" i="1"/>
  <c r="AP250" i="1"/>
  <c r="AO250" i="1"/>
  <c r="AN250" i="1"/>
  <c r="AM250" i="1"/>
  <c r="AK250" i="1"/>
  <c r="AJ250" i="1"/>
  <c r="AG250" i="1"/>
  <c r="AG249" i="1"/>
  <c r="AP248" i="1"/>
  <c r="AO248" i="1"/>
  <c r="AN248" i="1"/>
  <c r="AM248" i="1"/>
  <c r="AK248" i="1"/>
  <c r="AJ248" i="1"/>
  <c r="AG248" i="1"/>
  <c r="AP247" i="1"/>
  <c r="AO247" i="1"/>
  <c r="AN247" i="1"/>
  <c r="AM247" i="1"/>
  <c r="AK247" i="1"/>
  <c r="AJ247" i="1"/>
  <c r="AG247" i="1"/>
  <c r="AG246" i="1"/>
  <c r="AG245" i="1"/>
  <c r="AG244" i="1"/>
  <c r="AP243" i="1"/>
  <c r="AO243" i="1"/>
  <c r="AN243" i="1"/>
  <c r="AM243" i="1"/>
  <c r="AK243" i="1"/>
  <c r="AJ243" i="1"/>
  <c r="AG243" i="1"/>
  <c r="AP242" i="1"/>
  <c r="AO242" i="1"/>
  <c r="AN242" i="1"/>
  <c r="AM242" i="1"/>
  <c r="AK242" i="1"/>
  <c r="AJ242" i="1"/>
  <c r="AG242" i="1"/>
  <c r="AG241" i="1"/>
  <c r="AG240" i="1"/>
  <c r="AP239" i="1"/>
  <c r="AO239" i="1"/>
  <c r="AN239" i="1"/>
  <c r="AM239" i="1"/>
  <c r="AK239" i="1"/>
  <c r="AJ239" i="1"/>
  <c r="AG239" i="1"/>
  <c r="AP238" i="1"/>
  <c r="AO238" i="1"/>
  <c r="AN238" i="1"/>
  <c r="AM238" i="1"/>
  <c r="AK238" i="1"/>
  <c r="AJ238" i="1"/>
  <c r="AG238" i="1"/>
  <c r="AG237" i="1"/>
  <c r="AP236" i="1"/>
  <c r="AO236" i="1"/>
  <c r="AN236" i="1"/>
  <c r="AM236" i="1"/>
  <c r="AK236" i="1"/>
  <c r="AJ236" i="1"/>
  <c r="AG236" i="1"/>
  <c r="AP235" i="1"/>
  <c r="AO235" i="1"/>
  <c r="AN235" i="1"/>
  <c r="AM235" i="1"/>
  <c r="AK235" i="1"/>
  <c r="AJ235" i="1"/>
  <c r="AG235" i="1"/>
  <c r="AG234" i="1"/>
  <c r="AP233" i="1"/>
  <c r="AO233" i="1"/>
  <c r="AN233" i="1"/>
  <c r="AM233" i="1"/>
  <c r="AK233" i="1"/>
  <c r="AJ233" i="1"/>
  <c r="AG233" i="1"/>
  <c r="AP232" i="1"/>
  <c r="AO232" i="1"/>
  <c r="AN232" i="1"/>
  <c r="AM232" i="1"/>
  <c r="AK232" i="1"/>
  <c r="AJ232" i="1"/>
  <c r="AG232" i="1"/>
  <c r="AG231" i="1"/>
  <c r="AG230" i="1"/>
  <c r="AG229" i="1"/>
  <c r="AP228" i="1"/>
  <c r="AO228" i="1"/>
  <c r="AN228" i="1"/>
  <c r="AM228" i="1"/>
  <c r="AK228" i="1"/>
  <c r="AJ228" i="1"/>
  <c r="AG228" i="1"/>
  <c r="AP227" i="1"/>
  <c r="AO227" i="1"/>
  <c r="AN227" i="1"/>
  <c r="AM227" i="1"/>
  <c r="AK227" i="1"/>
  <c r="AJ227" i="1"/>
  <c r="AG227" i="1"/>
  <c r="AG226" i="1"/>
  <c r="AP225" i="1"/>
  <c r="AO225" i="1"/>
  <c r="AN225" i="1"/>
  <c r="AM225" i="1"/>
  <c r="AK225" i="1"/>
  <c r="AJ225" i="1"/>
  <c r="AG225" i="1"/>
  <c r="AG224" i="1"/>
  <c r="AG223" i="1"/>
  <c r="AP222" i="1"/>
  <c r="AO222" i="1"/>
  <c r="AN222" i="1"/>
  <c r="AM222" i="1"/>
  <c r="AK222" i="1"/>
  <c r="AJ222" i="1"/>
  <c r="AG222" i="1"/>
  <c r="AG221" i="1"/>
  <c r="AG220" i="1"/>
  <c r="AG219" i="1"/>
  <c r="AP218" i="1"/>
  <c r="AO218" i="1"/>
  <c r="AN218" i="1"/>
  <c r="AM218" i="1"/>
  <c r="AK218" i="1"/>
  <c r="AJ218" i="1"/>
  <c r="AG218" i="1"/>
  <c r="AP217" i="1"/>
  <c r="AO217" i="1"/>
  <c r="AN217" i="1"/>
  <c r="AM217" i="1"/>
  <c r="AK217" i="1"/>
  <c r="AJ217" i="1"/>
  <c r="AG217" i="1"/>
  <c r="AG216" i="1"/>
  <c r="AP215" i="1"/>
  <c r="AO215" i="1"/>
  <c r="AN215" i="1"/>
  <c r="AM215" i="1"/>
  <c r="AK215" i="1"/>
  <c r="AJ215" i="1"/>
  <c r="AG215" i="1"/>
  <c r="AG214" i="1"/>
  <c r="AG213" i="1"/>
  <c r="AG212" i="1"/>
  <c r="AG211" i="1"/>
  <c r="AG210" i="1"/>
  <c r="AG209" i="1"/>
  <c r="AP208" i="1"/>
  <c r="AO208" i="1"/>
  <c r="AN208" i="1"/>
  <c r="AM208" i="1"/>
  <c r="AK208" i="1"/>
  <c r="AJ208" i="1"/>
  <c r="AG208" i="1"/>
  <c r="AP207" i="1"/>
  <c r="AO207" i="1"/>
  <c r="AN207" i="1"/>
  <c r="AM207" i="1"/>
  <c r="AK207" i="1"/>
  <c r="AJ207" i="1"/>
  <c r="AG207" i="1"/>
  <c r="AP206" i="1"/>
  <c r="AO206" i="1"/>
  <c r="AN206" i="1"/>
  <c r="AM206" i="1"/>
  <c r="AK206" i="1"/>
  <c r="AJ206" i="1"/>
  <c r="AG206" i="1"/>
  <c r="AG205" i="1"/>
  <c r="AP204" i="1"/>
  <c r="AO204" i="1"/>
  <c r="AN204" i="1"/>
  <c r="AM204" i="1"/>
  <c r="AK204" i="1"/>
  <c r="AJ204" i="1"/>
  <c r="AG204" i="1"/>
  <c r="AP203" i="1"/>
  <c r="AO203" i="1"/>
  <c r="AN203" i="1"/>
  <c r="AM203" i="1"/>
  <c r="AK203" i="1"/>
  <c r="AJ203" i="1"/>
  <c r="AG203" i="1"/>
  <c r="AG202" i="1"/>
  <c r="AP201" i="1"/>
  <c r="AO201" i="1"/>
  <c r="AN201" i="1"/>
  <c r="AM201" i="1"/>
  <c r="AK201" i="1"/>
  <c r="AJ201" i="1"/>
  <c r="AG201" i="1"/>
  <c r="AG200" i="1"/>
  <c r="AP199" i="1"/>
  <c r="AO199" i="1"/>
  <c r="AN199" i="1"/>
  <c r="AM199" i="1"/>
  <c r="AK199" i="1"/>
  <c r="AJ199" i="1"/>
  <c r="AG199" i="1"/>
  <c r="AG198" i="1"/>
  <c r="AG197" i="1"/>
  <c r="AG196" i="1"/>
  <c r="AG195" i="1"/>
  <c r="AG194" i="1"/>
  <c r="AG193" i="1"/>
  <c r="AP192" i="1"/>
  <c r="AO192" i="1"/>
  <c r="AN192" i="1"/>
  <c r="AM192" i="1"/>
  <c r="AK192" i="1"/>
  <c r="AJ192" i="1"/>
  <c r="AG192" i="1"/>
  <c r="AP191" i="1"/>
  <c r="AO191" i="1"/>
  <c r="AN191" i="1"/>
  <c r="AM191" i="1"/>
  <c r="AK191" i="1"/>
  <c r="AJ191" i="1"/>
  <c r="AG191" i="1"/>
  <c r="AG190" i="1"/>
  <c r="AP189" i="1"/>
  <c r="AO189" i="1"/>
  <c r="AN189" i="1"/>
  <c r="AM189" i="1"/>
  <c r="AK189" i="1"/>
  <c r="AJ189" i="1"/>
  <c r="AG189" i="1"/>
  <c r="AG188" i="1"/>
  <c r="AG187" i="1"/>
  <c r="AP186" i="1"/>
  <c r="AO186" i="1"/>
  <c r="AN186" i="1"/>
  <c r="AM186" i="1"/>
  <c r="AK186" i="1"/>
  <c r="AJ186" i="1"/>
  <c r="AG186" i="1"/>
  <c r="AG185" i="1"/>
  <c r="AP184" i="1"/>
  <c r="AO184" i="1"/>
  <c r="AN184" i="1"/>
  <c r="AM184" i="1"/>
  <c r="AK184" i="1"/>
  <c r="AJ184" i="1"/>
  <c r="AG184" i="1"/>
  <c r="AG183" i="1"/>
  <c r="AG182" i="1"/>
  <c r="AP181" i="1"/>
  <c r="AO181" i="1"/>
  <c r="AN181" i="1"/>
  <c r="AM181" i="1"/>
  <c r="AK181" i="1"/>
  <c r="AJ181" i="1"/>
  <c r="AG181" i="1"/>
  <c r="AP180" i="1"/>
  <c r="AO180" i="1"/>
  <c r="AN180" i="1"/>
  <c r="AM180" i="1"/>
  <c r="AK180" i="1"/>
  <c r="AJ180" i="1"/>
  <c r="AG180" i="1"/>
  <c r="AG179" i="1"/>
  <c r="AG178" i="1"/>
  <c r="AG177" i="1"/>
  <c r="AP176" i="1"/>
  <c r="AO176" i="1"/>
  <c r="AN176" i="1"/>
  <c r="AM176" i="1"/>
  <c r="AK176" i="1"/>
  <c r="AJ176" i="1"/>
  <c r="AG176" i="1"/>
  <c r="AP175" i="1"/>
  <c r="AO175" i="1"/>
  <c r="AN175" i="1"/>
  <c r="AM175" i="1"/>
  <c r="AK175" i="1"/>
  <c r="AJ175" i="1"/>
  <c r="AG175" i="1"/>
  <c r="AP174" i="1"/>
  <c r="AO174" i="1"/>
  <c r="AN174" i="1"/>
  <c r="AM174" i="1"/>
  <c r="AK174" i="1"/>
  <c r="AJ174" i="1"/>
  <c r="AG174" i="1"/>
  <c r="AP173" i="1"/>
  <c r="AO173" i="1"/>
  <c r="AN173" i="1"/>
  <c r="AM173" i="1"/>
  <c r="AK173" i="1"/>
  <c r="AJ173" i="1"/>
  <c r="AG173" i="1"/>
  <c r="AG172" i="1"/>
  <c r="AP171" i="1"/>
  <c r="AO171" i="1"/>
  <c r="AN171" i="1"/>
  <c r="AM171" i="1"/>
  <c r="AK171" i="1"/>
  <c r="AJ171" i="1"/>
  <c r="AG171" i="1"/>
  <c r="AP170" i="1"/>
  <c r="AO170" i="1"/>
  <c r="AN170" i="1"/>
  <c r="AM170" i="1"/>
  <c r="AK170" i="1"/>
  <c r="AJ170" i="1"/>
  <c r="AG170" i="1"/>
  <c r="AP169" i="1"/>
  <c r="AO169" i="1"/>
  <c r="AN169" i="1"/>
  <c r="AM169" i="1"/>
  <c r="AK169" i="1"/>
  <c r="AJ169" i="1"/>
  <c r="AG169" i="1"/>
  <c r="AP168" i="1"/>
  <c r="AO168" i="1"/>
  <c r="AN168" i="1"/>
  <c r="AM168" i="1"/>
  <c r="AK168" i="1"/>
  <c r="AJ168" i="1"/>
  <c r="AG168" i="1"/>
  <c r="AP167" i="1"/>
  <c r="AO167" i="1"/>
  <c r="AN167" i="1"/>
  <c r="AM167" i="1"/>
  <c r="AK167" i="1"/>
  <c r="AJ167" i="1"/>
  <c r="AG167" i="1"/>
  <c r="AG166" i="1"/>
  <c r="AP165" i="1"/>
  <c r="AO165" i="1"/>
  <c r="AN165" i="1"/>
  <c r="AM165" i="1"/>
  <c r="AK165" i="1"/>
  <c r="AJ165" i="1"/>
  <c r="AG165" i="1"/>
  <c r="AP164" i="1"/>
  <c r="AO164" i="1"/>
  <c r="AN164" i="1"/>
  <c r="AM164" i="1"/>
  <c r="AK164" i="1"/>
  <c r="AJ164" i="1"/>
  <c r="AG164" i="1"/>
  <c r="AP163" i="1"/>
  <c r="AO163" i="1"/>
  <c r="AN163" i="1"/>
  <c r="AM163" i="1"/>
  <c r="AK163" i="1"/>
  <c r="AJ163" i="1"/>
  <c r="AG163" i="1"/>
  <c r="AP162" i="1"/>
  <c r="AO162" i="1"/>
  <c r="AN162" i="1"/>
  <c r="AM162" i="1"/>
  <c r="AK162" i="1"/>
  <c r="AJ162" i="1"/>
  <c r="AG162" i="1"/>
  <c r="AG161" i="1"/>
  <c r="AG160" i="1"/>
  <c r="AP159" i="1"/>
  <c r="AO159" i="1"/>
  <c r="AN159" i="1"/>
  <c r="AM159" i="1"/>
  <c r="AK159" i="1"/>
  <c r="AJ159" i="1"/>
  <c r="AG159" i="1"/>
  <c r="AP158" i="1"/>
  <c r="AO158" i="1"/>
  <c r="AN158" i="1"/>
  <c r="AM158" i="1"/>
  <c r="AK158" i="1"/>
  <c r="AJ158" i="1"/>
  <c r="AG158" i="1"/>
  <c r="AP157" i="1"/>
  <c r="AO157" i="1"/>
  <c r="AN157" i="1"/>
  <c r="AM157" i="1"/>
  <c r="AK157" i="1"/>
  <c r="AJ157" i="1"/>
  <c r="AG157" i="1"/>
  <c r="AP156" i="1"/>
  <c r="AO156" i="1"/>
  <c r="AN156" i="1"/>
  <c r="AM156" i="1"/>
  <c r="AK156" i="1"/>
  <c r="AJ156" i="1"/>
  <c r="AG156" i="1"/>
  <c r="AG155" i="1"/>
  <c r="AP154" i="1"/>
  <c r="AO154" i="1"/>
  <c r="AN154" i="1"/>
  <c r="AM154" i="1"/>
  <c r="AK154" i="1"/>
  <c r="AJ154" i="1"/>
  <c r="AG154" i="1"/>
  <c r="AP153" i="1"/>
  <c r="AO153" i="1"/>
  <c r="AN153" i="1"/>
  <c r="AM153" i="1"/>
  <c r="AK153" i="1"/>
  <c r="AJ153" i="1"/>
  <c r="AG153" i="1"/>
  <c r="AP152" i="1"/>
  <c r="AO152" i="1"/>
  <c r="AN152" i="1"/>
  <c r="AM152" i="1"/>
  <c r="AK152" i="1"/>
  <c r="AJ152" i="1"/>
  <c r="AG152" i="1"/>
  <c r="AP151" i="1"/>
  <c r="AO151" i="1"/>
  <c r="AN151" i="1"/>
  <c r="AM151" i="1"/>
  <c r="AK151" i="1"/>
  <c r="AJ151" i="1"/>
  <c r="AG151" i="1"/>
  <c r="AG150" i="1"/>
  <c r="AP149" i="1"/>
  <c r="AO149" i="1"/>
  <c r="AN149" i="1"/>
  <c r="AM149" i="1"/>
  <c r="AK149" i="1"/>
  <c r="AJ149" i="1"/>
  <c r="AG149" i="1"/>
  <c r="AP148" i="1"/>
  <c r="AO148" i="1"/>
  <c r="AN148" i="1"/>
  <c r="AM148" i="1"/>
  <c r="AK148" i="1"/>
  <c r="AJ148" i="1"/>
  <c r="AG148" i="1"/>
  <c r="AG147" i="1"/>
  <c r="AP144" i="1"/>
  <c r="AO144" i="1"/>
  <c r="AN144" i="1"/>
  <c r="AM144" i="1"/>
  <c r="AK144" i="1"/>
  <c r="AJ144" i="1"/>
  <c r="AG144" i="1"/>
  <c r="AP140" i="1"/>
  <c r="AO140" i="1"/>
  <c r="AN140" i="1"/>
  <c r="AM140" i="1"/>
  <c r="AK140" i="1"/>
  <c r="AJ140" i="1"/>
  <c r="AG140" i="1"/>
  <c r="AP145" i="1"/>
  <c r="AO145" i="1"/>
  <c r="AN145" i="1"/>
  <c r="AM145" i="1"/>
  <c r="AK145" i="1"/>
  <c r="AJ145" i="1"/>
  <c r="AG145" i="1"/>
  <c r="AP143" i="1"/>
  <c r="AO143" i="1"/>
  <c r="AN143" i="1"/>
  <c r="AM143" i="1"/>
  <c r="AK143" i="1"/>
  <c r="AJ143" i="1"/>
  <c r="AG143" i="1"/>
  <c r="AP141" i="1"/>
  <c r="AO141" i="1"/>
  <c r="AN141" i="1"/>
  <c r="AM141" i="1"/>
  <c r="AK141" i="1"/>
  <c r="AJ141" i="1"/>
  <c r="AG141" i="1"/>
  <c r="AG139" i="1"/>
  <c r="AP138" i="1"/>
  <c r="AO138" i="1"/>
  <c r="AN138" i="1"/>
  <c r="AM138" i="1"/>
  <c r="AK138" i="1"/>
  <c r="AJ138" i="1"/>
  <c r="AG138" i="1"/>
  <c r="AG137" i="1"/>
  <c r="AP136" i="1"/>
  <c r="AO136" i="1"/>
  <c r="AN136" i="1"/>
  <c r="AM136" i="1"/>
  <c r="AK136" i="1"/>
  <c r="AJ136" i="1"/>
  <c r="AG136" i="1"/>
  <c r="AP135" i="1"/>
  <c r="AO135" i="1"/>
  <c r="AN135" i="1"/>
  <c r="AM135" i="1"/>
  <c r="AK135" i="1"/>
  <c r="AJ135" i="1"/>
  <c r="AG135" i="1"/>
  <c r="AP1332" i="1"/>
  <c r="AO1332" i="1"/>
  <c r="AN1332" i="1"/>
  <c r="AM1332" i="1"/>
  <c r="AK1332" i="1"/>
  <c r="AJ1332" i="1"/>
  <c r="AG1332" i="1"/>
  <c r="AP1329" i="1"/>
  <c r="AO1329" i="1"/>
  <c r="AN1329" i="1"/>
  <c r="AM1329" i="1"/>
  <c r="AK1329" i="1"/>
  <c r="AJ1329" i="1"/>
  <c r="AG1329" i="1"/>
  <c r="AG876" i="1"/>
  <c r="AG855" i="1"/>
  <c r="AG847" i="1"/>
  <c r="AG841" i="1"/>
  <c r="AG836" i="1"/>
  <c r="AG828" i="1"/>
  <c r="AG821" i="1"/>
  <c r="AG817" i="1"/>
  <c r="AG804" i="1"/>
  <c r="AG790" i="1"/>
  <c r="AG765" i="1"/>
  <c r="AG762" i="1"/>
  <c r="AG760" i="1"/>
  <c r="AG755" i="1"/>
  <c r="AP134" i="1"/>
  <c r="AO134" i="1"/>
  <c r="AN134" i="1"/>
  <c r="AM134" i="1"/>
  <c r="AK134" i="1"/>
  <c r="AJ134" i="1"/>
  <c r="AG134" i="1"/>
  <c r="AP133" i="1"/>
  <c r="AO133" i="1"/>
  <c r="AN133" i="1"/>
  <c r="AM133" i="1"/>
  <c r="AK133" i="1"/>
  <c r="AJ133" i="1"/>
  <c r="AG133" i="1"/>
  <c r="AP132" i="1"/>
  <c r="AO132" i="1"/>
  <c r="AN132" i="1"/>
  <c r="AM132" i="1"/>
  <c r="AK132" i="1"/>
  <c r="AJ132" i="1"/>
  <c r="AG132" i="1"/>
  <c r="AP131" i="1"/>
  <c r="AO131" i="1"/>
  <c r="AN131" i="1"/>
  <c r="AM131" i="1"/>
  <c r="AK131" i="1"/>
  <c r="AJ131" i="1"/>
  <c r="AG131" i="1"/>
  <c r="AP130" i="1"/>
  <c r="AO130" i="1"/>
  <c r="AN130" i="1"/>
  <c r="AM130" i="1"/>
  <c r="AK130" i="1"/>
  <c r="AJ130" i="1"/>
  <c r="AG130" i="1"/>
  <c r="AP129" i="1"/>
  <c r="AO129" i="1"/>
  <c r="AN129" i="1"/>
  <c r="AM129" i="1"/>
  <c r="AK129" i="1"/>
  <c r="AJ129" i="1"/>
  <c r="AG129" i="1"/>
  <c r="AP128" i="1"/>
  <c r="AO128" i="1"/>
  <c r="AN128" i="1"/>
  <c r="AM128" i="1"/>
  <c r="AK128" i="1"/>
  <c r="AJ128" i="1"/>
  <c r="AG128" i="1"/>
  <c r="AP127" i="1"/>
  <c r="AO127" i="1"/>
  <c r="AN127" i="1"/>
  <c r="AM127" i="1"/>
  <c r="AK127" i="1"/>
  <c r="AJ127" i="1"/>
  <c r="AG127" i="1"/>
  <c r="AP126" i="1"/>
  <c r="AO126" i="1"/>
  <c r="AN126" i="1"/>
  <c r="AM126" i="1"/>
  <c r="AK126" i="1"/>
  <c r="AJ126" i="1"/>
  <c r="AG126" i="1"/>
  <c r="AP125" i="1"/>
  <c r="AO125" i="1"/>
  <c r="AN125" i="1"/>
  <c r="AM125" i="1"/>
  <c r="AK125" i="1"/>
  <c r="AJ125" i="1"/>
  <c r="AG125" i="1"/>
  <c r="AP124" i="1"/>
  <c r="AO124" i="1"/>
  <c r="AN124" i="1"/>
  <c r="AM124" i="1"/>
  <c r="AK124" i="1"/>
  <c r="AJ124" i="1"/>
  <c r="AG124" i="1"/>
  <c r="AP123" i="1"/>
  <c r="AO123" i="1"/>
  <c r="AN123" i="1"/>
  <c r="AM123" i="1"/>
  <c r="AK123" i="1"/>
  <c r="AJ123" i="1"/>
  <c r="AG123" i="1"/>
  <c r="AP122" i="1"/>
  <c r="AO122" i="1"/>
  <c r="AN122" i="1"/>
  <c r="AM122" i="1"/>
  <c r="AK122" i="1"/>
  <c r="AJ122" i="1"/>
  <c r="AG122" i="1"/>
  <c r="AP121" i="1"/>
  <c r="AO121" i="1"/>
  <c r="AN121" i="1"/>
  <c r="AM121" i="1"/>
  <c r="AK121" i="1"/>
  <c r="AJ121" i="1"/>
  <c r="AG121" i="1"/>
  <c r="AP120" i="1"/>
  <c r="AO120" i="1"/>
  <c r="AN120" i="1"/>
  <c r="AM120" i="1"/>
  <c r="AK120" i="1"/>
  <c r="AJ120" i="1"/>
  <c r="AG120" i="1"/>
  <c r="AP119" i="1"/>
  <c r="AO119" i="1"/>
  <c r="AN119" i="1"/>
  <c r="AM119" i="1"/>
  <c r="AK119" i="1"/>
  <c r="AJ119" i="1"/>
  <c r="AG119" i="1"/>
  <c r="AP118" i="1"/>
  <c r="AO118" i="1"/>
  <c r="AN118" i="1"/>
  <c r="AM118" i="1"/>
  <c r="AK118" i="1"/>
  <c r="AJ118" i="1"/>
  <c r="AG118" i="1"/>
  <c r="AP117" i="1"/>
  <c r="AO117" i="1"/>
  <c r="AN117" i="1"/>
  <c r="AM117" i="1"/>
  <c r="AK117" i="1"/>
  <c r="AJ117" i="1"/>
  <c r="AG117" i="1"/>
  <c r="AP116" i="1"/>
  <c r="AO116" i="1"/>
  <c r="AN116" i="1"/>
  <c r="AM116" i="1"/>
  <c r="AK116" i="1"/>
  <c r="AJ116" i="1"/>
  <c r="AG116" i="1"/>
  <c r="AP115" i="1"/>
  <c r="AO115" i="1"/>
  <c r="AN115" i="1"/>
  <c r="AM115" i="1"/>
  <c r="AK115" i="1"/>
  <c r="AJ115" i="1"/>
  <c r="AG115" i="1"/>
  <c r="AP114" i="1"/>
  <c r="AO114" i="1"/>
  <c r="AN114" i="1"/>
  <c r="AM114" i="1"/>
  <c r="AK114" i="1"/>
  <c r="AJ114" i="1"/>
  <c r="AG114" i="1"/>
  <c r="AP113" i="1"/>
  <c r="AO113" i="1"/>
  <c r="AN113" i="1"/>
  <c r="AM113" i="1"/>
  <c r="AK113" i="1"/>
  <c r="AJ113" i="1"/>
  <c r="AG113" i="1"/>
  <c r="AP112" i="1"/>
  <c r="AO112" i="1"/>
  <c r="AN112" i="1"/>
  <c r="AM112" i="1"/>
  <c r="AK112" i="1"/>
  <c r="AJ112" i="1"/>
  <c r="AG112" i="1"/>
  <c r="AP111" i="1"/>
  <c r="AO111" i="1"/>
  <c r="AN111" i="1"/>
  <c r="AM111" i="1"/>
  <c r="AK111" i="1"/>
  <c r="AJ111" i="1"/>
  <c r="AG111" i="1"/>
  <c r="AP110" i="1"/>
  <c r="AO110" i="1"/>
  <c r="AN110" i="1"/>
  <c r="AM110" i="1"/>
  <c r="AK110" i="1"/>
  <c r="AJ110" i="1"/>
  <c r="AG110" i="1"/>
  <c r="AP109" i="1"/>
  <c r="AO109" i="1"/>
  <c r="AN109" i="1"/>
  <c r="AM109" i="1"/>
  <c r="AK109" i="1"/>
  <c r="AJ109" i="1"/>
  <c r="AG109" i="1"/>
  <c r="AP108" i="1"/>
  <c r="AO108" i="1"/>
  <c r="AN108" i="1"/>
  <c r="AM108" i="1"/>
  <c r="AK108" i="1"/>
  <c r="AJ108" i="1"/>
  <c r="AG108" i="1"/>
  <c r="AP107" i="1"/>
  <c r="AO107" i="1"/>
  <c r="AN107" i="1"/>
  <c r="AM107" i="1"/>
  <c r="AK107" i="1"/>
  <c r="AJ107" i="1"/>
  <c r="AG107" i="1"/>
  <c r="AP106" i="1"/>
  <c r="AO106" i="1"/>
  <c r="AN106" i="1"/>
  <c r="AM106" i="1"/>
  <c r="AK106" i="1"/>
  <c r="AJ106" i="1"/>
  <c r="AG106" i="1"/>
  <c r="AP105" i="1"/>
  <c r="AO105" i="1"/>
  <c r="AN105" i="1"/>
  <c r="AM105" i="1"/>
  <c r="AK105" i="1"/>
  <c r="AJ105" i="1"/>
  <c r="AG105" i="1"/>
  <c r="AP104" i="1"/>
  <c r="AO104" i="1"/>
  <c r="AN104" i="1"/>
  <c r="AM104" i="1"/>
  <c r="AK104" i="1"/>
  <c r="AJ104" i="1"/>
  <c r="AG104" i="1"/>
  <c r="AP103" i="1"/>
  <c r="AO103" i="1"/>
  <c r="AN103" i="1"/>
  <c r="AM103" i="1"/>
  <c r="AK103" i="1"/>
  <c r="AJ103" i="1"/>
  <c r="AG103" i="1"/>
  <c r="AP101" i="1"/>
  <c r="AO101" i="1"/>
  <c r="AN101" i="1"/>
  <c r="AM101" i="1"/>
  <c r="AK101" i="1"/>
  <c r="AJ101" i="1"/>
  <c r="AG101" i="1"/>
  <c r="AP100" i="1"/>
  <c r="AO100" i="1"/>
  <c r="AN100" i="1"/>
  <c r="AM100" i="1"/>
  <c r="AK100" i="1"/>
  <c r="AJ100" i="1"/>
  <c r="AG100" i="1"/>
  <c r="AP99" i="1"/>
  <c r="AO99" i="1"/>
  <c r="AN99" i="1"/>
  <c r="AM99" i="1"/>
  <c r="AK99" i="1"/>
  <c r="AJ99" i="1"/>
  <c r="AG99" i="1"/>
  <c r="AP98" i="1"/>
  <c r="AO98" i="1"/>
  <c r="AN98" i="1"/>
  <c r="AM98" i="1"/>
  <c r="AK98" i="1"/>
  <c r="AJ98" i="1"/>
  <c r="AG98" i="1"/>
  <c r="AP97" i="1"/>
  <c r="AO97" i="1"/>
  <c r="AN97" i="1"/>
  <c r="AM97" i="1"/>
  <c r="AK97" i="1"/>
  <c r="AJ97" i="1"/>
  <c r="AG97" i="1"/>
  <c r="AP96" i="1"/>
  <c r="AO96" i="1"/>
  <c r="AN96" i="1"/>
  <c r="AM96" i="1"/>
  <c r="AK96" i="1"/>
  <c r="AJ96" i="1"/>
  <c r="AG96" i="1"/>
  <c r="AP95" i="1"/>
  <c r="AO95" i="1"/>
  <c r="AN95" i="1"/>
  <c r="AM95" i="1"/>
  <c r="AK95" i="1"/>
  <c r="AJ95" i="1"/>
  <c r="AG95" i="1"/>
  <c r="AP94" i="1"/>
  <c r="AO94" i="1"/>
  <c r="AN94" i="1"/>
  <c r="AM94" i="1"/>
  <c r="AK94" i="1"/>
  <c r="AJ94" i="1"/>
  <c r="AG94" i="1"/>
  <c r="AP93" i="1"/>
  <c r="AO93" i="1"/>
  <c r="AN93" i="1"/>
  <c r="AM93" i="1"/>
  <c r="AK93" i="1"/>
  <c r="AJ93" i="1"/>
  <c r="AG93" i="1"/>
  <c r="AP92" i="1"/>
  <c r="AO92" i="1"/>
  <c r="AN92" i="1"/>
  <c r="AM92" i="1"/>
  <c r="AK92" i="1"/>
  <c r="AJ92" i="1"/>
  <c r="AG92" i="1"/>
  <c r="AP91" i="1"/>
  <c r="AO91" i="1"/>
  <c r="AN91" i="1"/>
  <c r="AM91" i="1"/>
  <c r="AK91" i="1"/>
  <c r="AJ91" i="1"/>
  <c r="AG91" i="1"/>
  <c r="AP90" i="1"/>
  <c r="AO90" i="1"/>
  <c r="AN90" i="1"/>
  <c r="AM90" i="1"/>
  <c r="AK90" i="1"/>
  <c r="AJ90" i="1"/>
  <c r="AG90" i="1"/>
  <c r="AP89" i="1"/>
  <c r="AO89" i="1"/>
  <c r="AN89" i="1"/>
  <c r="AM89" i="1"/>
  <c r="AK89" i="1"/>
  <c r="AJ89" i="1"/>
  <c r="AG89" i="1"/>
  <c r="AP88" i="1"/>
  <c r="AO88" i="1"/>
  <c r="AN88" i="1"/>
  <c r="AM88" i="1"/>
  <c r="AK88" i="1"/>
  <c r="AJ88" i="1"/>
  <c r="AG88" i="1"/>
  <c r="AP87" i="1"/>
  <c r="AO87" i="1"/>
  <c r="AN87" i="1"/>
  <c r="AM87" i="1"/>
  <c r="AK87" i="1"/>
  <c r="AJ87" i="1"/>
  <c r="AG87" i="1"/>
  <c r="AP86" i="1"/>
  <c r="AO86" i="1"/>
  <c r="AN86" i="1"/>
  <c r="AM86" i="1"/>
  <c r="AK86" i="1"/>
  <c r="AJ86" i="1"/>
  <c r="AG86" i="1"/>
  <c r="AP85" i="1"/>
  <c r="AO85" i="1"/>
  <c r="AN85" i="1"/>
  <c r="AM85" i="1"/>
  <c r="AK85" i="1"/>
  <c r="AJ85" i="1"/>
  <c r="AG85" i="1"/>
  <c r="AP84" i="1"/>
  <c r="AO84" i="1"/>
  <c r="AN84" i="1"/>
  <c r="AM84" i="1"/>
  <c r="AK84" i="1"/>
  <c r="AJ84" i="1"/>
  <c r="AG84" i="1"/>
  <c r="AP83" i="1"/>
  <c r="AO83" i="1"/>
  <c r="AN83" i="1"/>
  <c r="AM83" i="1"/>
  <c r="AK83" i="1"/>
  <c r="AJ83" i="1"/>
  <c r="AG83" i="1"/>
  <c r="AP82" i="1"/>
  <c r="AO82" i="1"/>
  <c r="AN82" i="1"/>
  <c r="AM82" i="1"/>
  <c r="AK82" i="1"/>
  <c r="AJ82" i="1"/>
  <c r="AG82" i="1"/>
  <c r="AP1321" i="1"/>
  <c r="AO1321" i="1"/>
  <c r="AN1321" i="1"/>
  <c r="AM1321" i="1"/>
  <c r="AK1321" i="1"/>
  <c r="AJ1321" i="1"/>
  <c r="AG1321" i="1"/>
  <c r="AP1320" i="1"/>
  <c r="AO1320" i="1"/>
  <c r="AN1320" i="1"/>
  <c r="AM1320" i="1"/>
  <c r="AK1320" i="1"/>
  <c r="AJ1320" i="1"/>
  <c r="AG1320" i="1"/>
  <c r="AP1319" i="1"/>
  <c r="AO1319" i="1"/>
  <c r="AN1319" i="1"/>
  <c r="AM1319" i="1"/>
  <c r="AK1319" i="1"/>
  <c r="AJ1319" i="1"/>
  <c r="AG1319" i="1"/>
  <c r="AP1318" i="1"/>
  <c r="AO1318" i="1"/>
  <c r="AN1318" i="1"/>
  <c r="AM1318" i="1"/>
  <c r="AK1318" i="1"/>
  <c r="AJ1318" i="1"/>
  <c r="AG1318" i="1"/>
  <c r="AP1317" i="1"/>
  <c r="AO1317" i="1"/>
  <c r="AN1317" i="1"/>
  <c r="AM1317" i="1"/>
  <c r="AK1317" i="1"/>
  <c r="AJ1317" i="1"/>
  <c r="AG1317" i="1"/>
  <c r="AP1316" i="1"/>
  <c r="AO1316" i="1"/>
  <c r="AN1316" i="1"/>
  <c r="AM1316" i="1"/>
  <c r="AK1316" i="1"/>
  <c r="AJ1316" i="1"/>
  <c r="AG1316" i="1"/>
  <c r="AP1315" i="1"/>
  <c r="AO1315" i="1"/>
  <c r="AN1315" i="1"/>
  <c r="AM1315" i="1"/>
  <c r="AK1315" i="1"/>
  <c r="AJ1315" i="1"/>
  <c r="AG1315" i="1"/>
  <c r="AP1314" i="1"/>
  <c r="AO1314" i="1"/>
  <c r="AN1314" i="1"/>
  <c r="AM1314" i="1"/>
  <c r="AK1314" i="1"/>
  <c r="AJ1314" i="1"/>
  <c r="AG1314" i="1"/>
  <c r="AP1313" i="1"/>
  <c r="AO1313" i="1"/>
  <c r="AN1313" i="1"/>
  <c r="AM1313" i="1"/>
  <c r="AK1313" i="1"/>
  <c r="AJ1313" i="1"/>
  <c r="AG1313" i="1"/>
  <c r="AP1312" i="1"/>
  <c r="AO1312" i="1"/>
  <c r="AN1312" i="1"/>
  <c r="AM1312" i="1"/>
  <c r="AK1312" i="1"/>
  <c r="AJ1312" i="1"/>
  <c r="AG1312" i="1"/>
  <c r="AP1311" i="1"/>
  <c r="AO1311" i="1"/>
  <c r="AN1311" i="1"/>
  <c r="AM1311" i="1"/>
  <c r="AK1311" i="1"/>
  <c r="AJ1311" i="1"/>
  <c r="AG1311" i="1"/>
  <c r="AP1310" i="1"/>
  <c r="AO1310" i="1"/>
  <c r="AN1310" i="1"/>
  <c r="AM1310" i="1"/>
  <c r="AK1310" i="1"/>
  <c r="AJ1310" i="1"/>
  <c r="AG1310" i="1"/>
  <c r="AP1309" i="1"/>
  <c r="AO1309" i="1"/>
  <c r="AN1309" i="1"/>
  <c r="AM1309" i="1"/>
  <c r="AK1309" i="1"/>
  <c r="AJ1309" i="1"/>
  <c r="AG1309" i="1"/>
  <c r="AP1308" i="1"/>
  <c r="AO1308" i="1"/>
  <c r="AN1308" i="1"/>
  <c r="AM1308" i="1"/>
  <c r="AK1308" i="1"/>
  <c r="AJ1308" i="1"/>
  <c r="AG1308" i="1"/>
  <c r="AP1307" i="1"/>
  <c r="AO1307" i="1"/>
  <c r="AN1307" i="1"/>
  <c r="AM1307" i="1"/>
  <c r="AK1307" i="1"/>
  <c r="AJ1307" i="1"/>
  <c r="AG1307" i="1"/>
  <c r="AP1306" i="1"/>
  <c r="AO1306" i="1"/>
  <c r="AN1306" i="1"/>
  <c r="AM1306" i="1"/>
  <c r="AK1306" i="1"/>
  <c r="AJ1306" i="1"/>
  <c r="AG1306" i="1"/>
  <c r="AP1305" i="1"/>
  <c r="AO1305" i="1"/>
  <c r="AN1305" i="1"/>
  <c r="AM1305" i="1"/>
  <c r="AK1305" i="1"/>
  <c r="AJ1305" i="1"/>
  <c r="AG1305" i="1"/>
  <c r="AP1304" i="1"/>
  <c r="AO1304" i="1"/>
  <c r="AN1304" i="1"/>
  <c r="AM1304" i="1"/>
  <c r="AK1304" i="1"/>
  <c r="AJ1304" i="1"/>
  <c r="AG1304" i="1"/>
  <c r="AP1303" i="1"/>
  <c r="AO1303" i="1"/>
  <c r="AN1303" i="1"/>
  <c r="AM1303" i="1"/>
  <c r="AK1303" i="1"/>
  <c r="AJ1303" i="1"/>
  <c r="AG1303" i="1"/>
  <c r="AG1302" i="1"/>
  <c r="AP434" i="1"/>
  <c r="AO434" i="1"/>
  <c r="AN434" i="1"/>
  <c r="AM434" i="1"/>
  <c r="AK434" i="1"/>
  <c r="AJ434" i="1"/>
  <c r="AG434" i="1"/>
  <c r="AP433" i="1"/>
  <c r="AO433" i="1"/>
  <c r="AN433" i="1"/>
  <c r="AM433" i="1"/>
  <c r="AK433" i="1"/>
  <c r="AJ433" i="1"/>
  <c r="AG433" i="1"/>
  <c r="AG432" i="1"/>
  <c r="AP431" i="1"/>
  <c r="AO431" i="1"/>
  <c r="AN431" i="1"/>
  <c r="AM431" i="1"/>
  <c r="AK431" i="1"/>
  <c r="AJ431" i="1"/>
  <c r="AG431" i="1"/>
  <c r="AP430" i="1"/>
  <c r="AO430" i="1"/>
  <c r="AN430" i="1"/>
  <c r="AM430" i="1"/>
  <c r="AK430" i="1"/>
  <c r="AJ430" i="1"/>
  <c r="AG430" i="1"/>
  <c r="AP429" i="1"/>
  <c r="AO429" i="1"/>
  <c r="AN429" i="1"/>
  <c r="AM429" i="1"/>
  <c r="AK429" i="1"/>
  <c r="AJ429" i="1"/>
  <c r="AG429" i="1"/>
  <c r="AG428" i="1"/>
  <c r="AP427" i="1"/>
  <c r="AO427" i="1"/>
  <c r="AN427" i="1"/>
  <c r="AM427" i="1"/>
  <c r="AK427" i="1"/>
  <c r="AJ427" i="1"/>
  <c r="AG427" i="1"/>
  <c r="AP426" i="1"/>
  <c r="AO426" i="1"/>
  <c r="AN426" i="1"/>
  <c r="AM426" i="1"/>
  <c r="AK426" i="1"/>
  <c r="AJ426" i="1"/>
  <c r="AG426" i="1"/>
  <c r="AP425" i="1"/>
  <c r="AO425" i="1"/>
  <c r="AN425" i="1"/>
  <c r="AM425" i="1"/>
  <c r="AK425" i="1"/>
  <c r="AJ425" i="1"/>
  <c r="AG425" i="1"/>
  <c r="AP424" i="1"/>
  <c r="AO424" i="1"/>
  <c r="AN424" i="1"/>
  <c r="AM424" i="1"/>
  <c r="AK424" i="1"/>
  <c r="AJ424" i="1"/>
  <c r="AG424" i="1"/>
  <c r="AP423" i="1"/>
  <c r="AO423" i="1"/>
  <c r="AN423" i="1"/>
  <c r="AM423" i="1"/>
  <c r="AK423" i="1"/>
  <c r="AJ423" i="1"/>
  <c r="AG423" i="1"/>
  <c r="AP422" i="1"/>
  <c r="AO422" i="1"/>
  <c r="AN422" i="1"/>
  <c r="AM422" i="1"/>
  <c r="AK422" i="1"/>
  <c r="AJ422" i="1"/>
  <c r="AG422" i="1"/>
  <c r="AG421" i="1"/>
  <c r="AP420" i="1"/>
  <c r="AO420" i="1"/>
  <c r="AN420" i="1"/>
  <c r="AM420" i="1"/>
  <c r="AK420" i="1"/>
  <c r="AJ420" i="1"/>
  <c r="AG420" i="1"/>
  <c r="AP419" i="1"/>
  <c r="AO419" i="1"/>
  <c r="AN419" i="1"/>
  <c r="AM419" i="1"/>
  <c r="AK419" i="1"/>
  <c r="AJ419" i="1"/>
  <c r="AG419" i="1"/>
  <c r="AP418" i="1"/>
  <c r="AO418" i="1"/>
  <c r="AN418" i="1"/>
  <c r="AM418" i="1"/>
  <c r="AK418" i="1"/>
  <c r="AJ418" i="1"/>
  <c r="AG418" i="1"/>
  <c r="AP417" i="1"/>
  <c r="AO417" i="1"/>
  <c r="AN417" i="1"/>
  <c r="AM417" i="1"/>
  <c r="AK417" i="1"/>
  <c r="AJ417" i="1"/>
  <c r="AG417" i="1"/>
  <c r="AP416" i="1"/>
  <c r="AO416" i="1"/>
  <c r="AN416" i="1"/>
  <c r="AM416" i="1"/>
  <c r="AK416" i="1"/>
  <c r="AJ416" i="1"/>
  <c r="AG416" i="1"/>
  <c r="AP415" i="1"/>
  <c r="AO415" i="1"/>
  <c r="AN415" i="1"/>
  <c r="AM415" i="1"/>
  <c r="AK415" i="1"/>
  <c r="AJ415" i="1"/>
  <c r="AG415" i="1"/>
  <c r="AG414" i="1"/>
  <c r="AG413" i="1"/>
  <c r="AP412" i="1"/>
  <c r="AO412" i="1"/>
  <c r="AN412" i="1"/>
  <c r="AM412" i="1"/>
  <c r="AK412" i="1"/>
  <c r="AJ412" i="1"/>
  <c r="AG412" i="1"/>
  <c r="AP400" i="1"/>
  <c r="AO400" i="1"/>
  <c r="AN400" i="1"/>
  <c r="AM400" i="1"/>
  <c r="AK400" i="1"/>
  <c r="AJ400" i="1"/>
  <c r="AG400" i="1"/>
  <c r="AP81" i="1"/>
  <c r="AO81" i="1"/>
  <c r="AN81" i="1"/>
  <c r="AM81" i="1"/>
  <c r="AK81" i="1"/>
  <c r="AJ81" i="1"/>
  <c r="AG81" i="1"/>
  <c r="AG80" i="1"/>
  <c r="AG79" i="1"/>
  <c r="AG78" i="1"/>
  <c r="AP77" i="1"/>
  <c r="AO77" i="1"/>
  <c r="AN77" i="1"/>
  <c r="AM77" i="1"/>
  <c r="AK77" i="1"/>
  <c r="AJ77" i="1"/>
  <c r="AG77" i="1"/>
  <c r="AP76" i="1"/>
  <c r="AO76" i="1"/>
  <c r="AN76" i="1"/>
  <c r="AM76" i="1"/>
  <c r="AK76" i="1"/>
  <c r="AJ76" i="1"/>
  <c r="AG76" i="1"/>
  <c r="AG75" i="1"/>
  <c r="AG74" i="1"/>
  <c r="AP73" i="1"/>
  <c r="AO73" i="1"/>
  <c r="AN73" i="1"/>
  <c r="AM73" i="1"/>
  <c r="AK73" i="1"/>
  <c r="AJ73" i="1"/>
  <c r="AG73" i="1"/>
  <c r="AP72" i="1"/>
  <c r="AO72" i="1"/>
  <c r="AN72" i="1"/>
  <c r="AM72" i="1"/>
  <c r="AK72" i="1"/>
  <c r="AJ72" i="1"/>
  <c r="AG72" i="1"/>
  <c r="AP71" i="1"/>
  <c r="AO71" i="1"/>
  <c r="AN71" i="1"/>
  <c r="AM71" i="1"/>
  <c r="AK71" i="1"/>
  <c r="AJ71" i="1"/>
  <c r="AG71" i="1"/>
  <c r="AG70" i="1"/>
  <c r="AG69" i="1"/>
  <c r="AG68" i="1"/>
  <c r="AG67" i="1"/>
  <c r="AP66" i="1"/>
  <c r="AO66" i="1"/>
  <c r="AN66" i="1"/>
  <c r="AM66" i="1"/>
  <c r="AK66" i="1"/>
  <c r="AJ66" i="1"/>
  <c r="AG66" i="1"/>
  <c r="AP65" i="1"/>
  <c r="AO65" i="1"/>
  <c r="AN65" i="1"/>
  <c r="AM65" i="1"/>
  <c r="AK65" i="1"/>
  <c r="AJ65" i="1"/>
  <c r="AG65" i="1"/>
  <c r="AG64" i="1"/>
  <c r="AP63" i="1"/>
  <c r="AO63" i="1"/>
  <c r="AN63" i="1"/>
  <c r="AM63" i="1"/>
  <c r="AK63" i="1"/>
  <c r="AJ63" i="1"/>
  <c r="AG63" i="1"/>
  <c r="AP62" i="1"/>
  <c r="AO62" i="1"/>
  <c r="AN62" i="1"/>
  <c r="AM62" i="1"/>
  <c r="AK62" i="1"/>
  <c r="AJ62" i="1"/>
  <c r="AG62" i="1"/>
  <c r="AP61" i="1"/>
  <c r="AO61" i="1"/>
  <c r="AN61" i="1"/>
  <c r="AM61" i="1"/>
  <c r="AK61" i="1"/>
  <c r="AJ61" i="1"/>
  <c r="AG61" i="1"/>
  <c r="AG60" i="1"/>
  <c r="AG59" i="1"/>
  <c r="AG58" i="1"/>
  <c r="AG57" i="1"/>
  <c r="AG56" i="1"/>
  <c r="AP55" i="1"/>
  <c r="AO55" i="1"/>
  <c r="AN55" i="1"/>
  <c r="AM55" i="1"/>
  <c r="AK55" i="1"/>
  <c r="AJ55" i="1"/>
  <c r="AG55" i="1"/>
  <c r="AG54" i="1"/>
  <c r="AP53" i="1"/>
  <c r="AO53" i="1"/>
  <c r="AN53" i="1"/>
  <c r="AM53" i="1"/>
  <c r="AK53" i="1"/>
  <c r="AJ53" i="1"/>
  <c r="AG53" i="1"/>
  <c r="AP52" i="1"/>
  <c r="AO52" i="1"/>
  <c r="AN52" i="1"/>
  <c r="AM52" i="1"/>
  <c r="AK52" i="1"/>
  <c r="AJ52" i="1"/>
  <c r="AG52" i="1"/>
  <c r="AG51" i="1"/>
  <c r="AP50" i="1"/>
  <c r="AO50" i="1"/>
  <c r="AN50" i="1"/>
  <c r="AM50" i="1"/>
  <c r="AK50" i="1"/>
  <c r="AJ50" i="1"/>
  <c r="AG50" i="1"/>
  <c r="AP49" i="1"/>
  <c r="AO49" i="1"/>
  <c r="AN49" i="1"/>
  <c r="AM49" i="1"/>
  <c r="AK49" i="1"/>
  <c r="AJ49" i="1"/>
  <c r="AG49" i="1"/>
  <c r="AP48" i="1"/>
  <c r="AO48" i="1"/>
  <c r="AN48" i="1"/>
  <c r="AM48" i="1"/>
  <c r="AK48" i="1"/>
  <c r="AJ48" i="1"/>
  <c r="AG48" i="1"/>
  <c r="AG47" i="1"/>
  <c r="AG46" i="1"/>
  <c r="AG45" i="1"/>
  <c r="AP44" i="1"/>
  <c r="AO44" i="1"/>
  <c r="AN44" i="1"/>
  <c r="AM44" i="1"/>
  <c r="AK44" i="1"/>
  <c r="AJ44" i="1"/>
  <c r="AG44" i="1"/>
  <c r="AP43" i="1"/>
  <c r="AO43" i="1"/>
  <c r="AN43" i="1"/>
  <c r="AM43" i="1"/>
  <c r="AK43" i="1"/>
  <c r="AJ43" i="1"/>
  <c r="AG43" i="1"/>
  <c r="AG42" i="1"/>
  <c r="AP41" i="1"/>
  <c r="AO41" i="1"/>
  <c r="AN41" i="1"/>
  <c r="AM41" i="1"/>
  <c r="AK41" i="1"/>
  <c r="AJ41" i="1"/>
  <c r="AG41" i="1"/>
  <c r="AP40" i="1"/>
  <c r="AO40" i="1"/>
  <c r="AN40" i="1"/>
  <c r="AM40" i="1"/>
  <c r="AK40" i="1"/>
  <c r="AJ40" i="1"/>
  <c r="AG40" i="1"/>
  <c r="AG39" i="1"/>
  <c r="AG38" i="1"/>
  <c r="AP37" i="1"/>
  <c r="AO37" i="1"/>
  <c r="AN37" i="1"/>
  <c r="AM37" i="1"/>
  <c r="AK37" i="1"/>
  <c r="AJ37" i="1"/>
  <c r="AG37" i="1"/>
  <c r="AP36" i="1"/>
  <c r="AO36" i="1"/>
  <c r="AN36" i="1"/>
  <c r="AM36" i="1"/>
  <c r="AK36" i="1"/>
  <c r="AJ36" i="1"/>
  <c r="AG36" i="1"/>
  <c r="AG35" i="1"/>
  <c r="AG34" i="1"/>
  <c r="AG33" i="1"/>
  <c r="AP32" i="1"/>
  <c r="AO32" i="1"/>
  <c r="AN32" i="1"/>
  <c r="AM32" i="1"/>
  <c r="AK32" i="1"/>
  <c r="AJ32" i="1"/>
  <c r="AG32" i="1"/>
  <c r="AP31" i="1"/>
  <c r="AO31" i="1"/>
  <c r="AN31" i="1"/>
  <c r="AM31" i="1"/>
  <c r="AK31" i="1"/>
  <c r="AJ31" i="1"/>
  <c r="AG31" i="1"/>
  <c r="AG30" i="1"/>
  <c r="AG29" i="1"/>
  <c r="AG28" i="1"/>
  <c r="AP27" i="1"/>
  <c r="AO27" i="1"/>
  <c r="AN27" i="1"/>
  <c r="AM27" i="1"/>
  <c r="AK27" i="1"/>
  <c r="AJ27" i="1"/>
  <c r="AG27" i="1"/>
  <c r="AP26" i="1"/>
  <c r="AO26" i="1"/>
  <c r="AN26" i="1"/>
  <c r="AM26" i="1"/>
  <c r="AK26" i="1"/>
  <c r="AJ26" i="1"/>
  <c r="AG26" i="1"/>
  <c r="AP25" i="1"/>
  <c r="AO25" i="1"/>
  <c r="AN25" i="1"/>
  <c r="AM25" i="1"/>
  <c r="AK25" i="1"/>
  <c r="AJ25" i="1"/>
  <c r="AG25" i="1"/>
  <c r="AP24" i="1"/>
  <c r="AO24" i="1"/>
  <c r="AN24" i="1"/>
  <c r="AM24" i="1"/>
  <c r="AK24" i="1"/>
  <c r="AJ24" i="1"/>
  <c r="AG24" i="1"/>
  <c r="AP23" i="1"/>
  <c r="AO23" i="1"/>
  <c r="AN23" i="1"/>
  <c r="AM23" i="1"/>
  <c r="AK23" i="1"/>
  <c r="AJ23" i="1"/>
  <c r="AG23" i="1"/>
  <c r="AP22" i="1"/>
  <c r="AO22" i="1"/>
  <c r="AN22" i="1"/>
  <c r="AM22" i="1"/>
  <c r="AK22" i="1"/>
  <c r="AJ22" i="1"/>
  <c r="AG22" i="1"/>
  <c r="AP21" i="1"/>
  <c r="AO21" i="1"/>
  <c r="AN21" i="1"/>
  <c r="AM21" i="1"/>
  <c r="AK21" i="1"/>
  <c r="AJ21" i="1"/>
  <c r="AG21" i="1"/>
  <c r="AP20" i="1"/>
  <c r="AO20" i="1"/>
  <c r="AN20" i="1"/>
  <c r="AM20" i="1"/>
  <c r="AK20" i="1"/>
  <c r="AJ20" i="1"/>
  <c r="AG20" i="1"/>
  <c r="AG19" i="1"/>
  <c r="AG18" i="1"/>
  <c r="AP17" i="1"/>
  <c r="AO17" i="1"/>
  <c r="AN17" i="1"/>
  <c r="AM17" i="1"/>
  <c r="AK17" i="1"/>
  <c r="AJ17" i="1"/>
  <c r="AG17" i="1"/>
  <c r="AG16" i="1"/>
  <c r="AP15" i="1"/>
  <c r="AO15" i="1"/>
  <c r="AN15" i="1"/>
  <c r="AM15" i="1"/>
  <c r="AK15" i="1"/>
  <c r="AJ15" i="1"/>
  <c r="AG15" i="1"/>
  <c r="AG14" i="1"/>
  <c r="AP13" i="1"/>
  <c r="AO13" i="1"/>
  <c r="AN13" i="1"/>
  <c r="AM13" i="1"/>
  <c r="AK13" i="1"/>
  <c r="AJ13" i="1"/>
  <c r="AG13" i="1"/>
  <c r="AG12" i="1"/>
  <c r="AG11" i="1"/>
  <c r="AP10" i="1"/>
  <c r="AO10" i="1"/>
  <c r="AN10" i="1"/>
  <c r="AM10" i="1"/>
  <c r="AK10" i="1"/>
  <c r="AJ10" i="1"/>
  <c r="AG10" i="1"/>
  <c r="AG9" i="1"/>
  <c r="AG8" i="1"/>
  <c r="AP7" i="1"/>
  <c r="AO7" i="1"/>
  <c r="AN7" i="1"/>
  <c r="AM7" i="1"/>
  <c r="AK7" i="1"/>
  <c r="AJ7" i="1"/>
  <c r="AG7" i="1"/>
  <c r="AP6" i="1"/>
  <c r="AO6" i="1"/>
  <c r="AN6" i="1"/>
  <c r="AM6" i="1"/>
  <c r="AK6" i="1"/>
  <c r="AJ6" i="1"/>
  <c r="AG6" i="1"/>
  <c r="AP5" i="1"/>
  <c r="AO5" i="1"/>
  <c r="AN5" i="1"/>
  <c r="AM5" i="1"/>
  <c r="AK5" i="1"/>
  <c r="AJ5" i="1"/>
  <c r="AG5" i="1"/>
  <c r="AP4" i="1"/>
  <c r="AO4" i="1"/>
  <c r="AN4" i="1"/>
  <c r="AM4" i="1"/>
  <c r="AK4" i="1"/>
  <c r="AJ4" i="1"/>
  <c r="AG4" i="1"/>
  <c r="AG3" i="1"/>
  <c r="AP2" i="1"/>
  <c r="AO2" i="1"/>
  <c r="AN2" i="1"/>
  <c r="AM2" i="1"/>
  <c r="AK2" i="1"/>
  <c r="AJ2" i="1"/>
  <c r="AG2" i="1"/>
  <c r="AG754" i="1"/>
  <c r="AP729" i="1"/>
  <c r="AO729" i="1"/>
  <c r="AN729" i="1"/>
  <c r="AM729" i="1"/>
  <c r="AK729" i="1"/>
  <c r="AJ729" i="1"/>
  <c r="AG729" i="1"/>
  <c r="AP721" i="1"/>
  <c r="AO721" i="1"/>
  <c r="AN721" i="1"/>
  <c r="AM721" i="1"/>
  <c r="AK721" i="1"/>
  <c r="AJ721" i="1"/>
  <c r="AG721" i="1"/>
  <c r="AP720" i="1"/>
  <c r="AO720" i="1"/>
  <c r="AN720" i="1"/>
  <c r="AM720" i="1"/>
  <c r="AK720" i="1"/>
  <c r="AJ720" i="1"/>
  <c r="AG720" i="1"/>
  <c r="AP718" i="1"/>
  <c r="AO718" i="1"/>
  <c r="AN718" i="1"/>
  <c r="AM718" i="1"/>
  <c r="AK718" i="1"/>
  <c r="AJ718" i="1"/>
  <c r="AG718" i="1"/>
  <c r="AP712" i="1"/>
  <c r="AO712" i="1"/>
  <c r="AN712" i="1"/>
  <c r="AM712" i="1"/>
  <c r="AK712" i="1"/>
  <c r="AJ712" i="1"/>
  <c r="AG712" i="1"/>
  <c r="AP708" i="1"/>
  <c r="AO708" i="1"/>
  <c r="AN708" i="1"/>
  <c r="AM708" i="1"/>
  <c r="AK708" i="1"/>
  <c r="AJ708" i="1"/>
  <c r="AG708" i="1"/>
  <c r="AP365" i="1"/>
  <c r="AO365" i="1"/>
  <c r="AN365" i="1"/>
  <c r="AM365" i="1"/>
  <c r="AK365" i="1"/>
  <c r="AJ365" i="1"/>
  <c r="AG365" i="1"/>
  <c r="AP102" i="1"/>
  <c r="AO102" i="1"/>
  <c r="AN102" i="1"/>
  <c r="AM102" i="1"/>
  <c r="AK102" i="1"/>
  <c r="AJ102" i="1"/>
  <c r="AG102" i="1"/>
  <c r="O6" i="2" l="1"/>
  <c r="S2" i="4"/>
  <c r="S2" i="2"/>
  <c r="O5" i="2"/>
  <c r="O7" i="4"/>
  <c r="O6" i="4"/>
  <c r="O5" i="4"/>
</calcChain>
</file>

<file path=xl/sharedStrings.xml><?xml version="1.0" encoding="utf-8"?>
<sst xmlns="http://schemas.openxmlformats.org/spreadsheetml/2006/main" count="55676" uniqueCount="16946">
  <si>
    <t>NOME DO MILITAR</t>
  </si>
  <si>
    <t>ANTIG.</t>
  </si>
  <si>
    <t>LOCALIDADE</t>
  </si>
  <si>
    <t>OBM</t>
  </si>
  <si>
    <t>FUNÇÃO</t>
  </si>
  <si>
    <t>TRANSFERÊNCIA</t>
  </si>
  <si>
    <t>SEXO</t>
  </si>
  <si>
    <t>RAÇA</t>
  </si>
  <si>
    <t>GRAD./POSTO</t>
  </si>
  <si>
    <t>QUADRO</t>
  </si>
  <si>
    <t>ESPECIALIDADE</t>
  </si>
  <si>
    <t>NOME DE GUERRA</t>
  </si>
  <si>
    <t>MATRÍCULA</t>
  </si>
  <si>
    <t>RG</t>
  </si>
  <si>
    <t>PIS/PASEP</t>
  </si>
  <si>
    <t>CPF</t>
  </si>
  <si>
    <t>NÚM. DO TÍTULO DE ELEITOR</t>
  </si>
  <si>
    <t>DÍG. DO TÍTULO DE ELEITOR</t>
  </si>
  <si>
    <t>ZONA DO TÍTULO DE ELEITOR</t>
  </si>
  <si>
    <t>SEÇÃO DO TITULO DE ELEITOR</t>
  </si>
  <si>
    <t>DESTINO</t>
  </si>
  <si>
    <t>NOME DA MÃE</t>
  </si>
  <si>
    <t>ESTADO CIVIL</t>
  </si>
  <si>
    <t>PRONTO</t>
  </si>
  <si>
    <t>SITUAÇÃO</t>
  </si>
  <si>
    <t>PERÍODO</t>
  </si>
  <si>
    <t>PUBLICAÇÃO</t>
  </si>
  <si>
    <t>DATA DE NASCIMENTO</t>
  </si>
  <si>
    <t>IDADE ATUAL</t>
  </si>
  <si>
    <t>INCLUSÃO</t>
  </si>
  <si>
    <t>EFETIVO SERVIÇO</t>
  </si>
  <si>
    <t>COMPLETA 25 ANOS SV</t>
  </si>
  <si>
    <t>COMPLETA 30 ANOS DE SV</t>
  </si>
  <si>
    <t>IDADE PARA RESERVA POR GRAD.</t>
  </si>
  <si>
    <t>ANOS</t>
  </si>
  <si>
    <t>MESES</t>
  </si>
  <si>
    <t>DIAS</t>
  </si>
  <si>
    <t>TOTAL EM DIAS</t>
  </si>
  <si>
    <t>LTIP: AFASTAMENTO/CARGO ELETIVO</t>
  </si>
  <si>
    <t>TOTAL</t>
  </si>
  <si>
    <t>COMPLETA 25 ANOS DE SERVIÇO C/DESCONTO DE LTIP</t>
  </si>
  <si>
    <t>COMPLETA 30 ANOS DE SERVIÇO C DESCONTO DE LTIP</t>
  </si>
  <si>
    <t>CURSOS</t>
  </si>
  <si>
    <t>GRAU DE INSTRUÇÃO</t>
  </si>
  <si>
    <t>GRADUAÇÃO</t>
  </si>
  <si>
    <t>POS- GRADUAÇAO</t>
  </si>
  <si>
    <t>MESTRADO</t>
  </si>
  <si>
    <t>DOUTORADO</t>
  </si>
  <si>
    <t>CFSD</t>
  </si>
  <si>
    <t>CFC</t>
  </si>
  <si>
    <t>CFS</t>
  </si>
  <si>
    <t>CAS</t>
  </si>
  <si>
    <t>CHOA</t>
  </si>
  <si>
    <t>CFO</t>
  </si>
  <si>
    <t>CBO</t>
  </si>
  <si>
    <t>CAO</t>
  </si>
  <si>
    <t>CSBM</t>
  </si>
  <si>
    <t>CURSOS CIVIS</t>
  </si>
  <si>
    <t>ENDEREÇO</t>
  </si>
  <si>
    <t>NÚMERO</t>
  </si>
  <si>
    <t>COMPLEMENTO</t>
  </si>
  <si>
    <t>UF LOGRADOURO</t>
  </si>
  <si>
    <t>CEP</t>
  </si>
  <si>
    <t>CELULAR</t>
  </si>
  <si>
    <t>E-MAIL</t>
  </si>
  <si>
    <t>SOLDADO 3</t>
  </si>
  <si>
    <t>SOLDADO 2</t>
  </si>
  <si>
    <t>SOLDADO 1</t>
  </si>
  <si>
    <t>CB</t>
  </si>
  <si>
    <t>3º SGT</t>
  </si>
  <si>
    <t>2º SGT</t>
  </si>
  <si>
    <t>1º SGT</t>
  </si>
  <si>
    <t>SUBTENENTE</t>
  </si>
  <si>
    <t>2º TEN</t>
  </si>
  <si>
    <t>PUBLICIDADE</t>
  </si>
  <si>
    <t>1º TEN</t>
  </si>
  <si>
    <t>CAP</t>
  </si>
  <si>
    <t>MAJ</t>
  </si>
  <si>
    <t>TC</t>
  </si>
  <si>
    <t>CEL</t>
  </si>
  <si>
    <t>ALTERAÇÃO DE NOME DE GUERRA</t>
  </si>
  <si>
    <r>
      <rPr>
        <b/>
        <sz val="10"/>
        <color theme="1"/>
        <rFont val="Arial"/>
      </rPr>
      <t>ENEIAS</t>
    </r>
    <r>
      <rPr>
        <sz val="10"/>
        <color theme="1"/>
        <rFont val="Arial"/>
      </rPr>
      <t xml:space="preserve"> LEANDRO PEDROZA</t>
    </r>
  </si>
  <si>
    <t>CBC</t>
  </si>
  <si>
    <t xml:space="preserve"> ABMAM</t>
  </si>
  <si>
    <t>MILITAR</t>
  </si>
  <si>
    <t>M</t>
  </si>
  <si>
    <t>PARDA</t>
  </si>
  <si>
    <t>QOABM</t>
  </si>
  <si>
    <t>COMBATENTE</t>
  </si>
  <si>
    <t>ENEIAS</t>
  </si>
  <si>
    <t>181.264-5 A</t>
  </si>
  <si>
    <t>0578</t>
  </si>
  <si>
    <t>190.39430.15-5</t>
  </si>
  <si>
    <t>683.621.962-20</t>
  </si>
  <si>
    <t>ELIAS DE OLIVEIRA PEDROZA</t>
  </si>
  <si>
    <t>RAIMUNDA LEANDRO PEDROZA</t>
  </si>
  <si>
    <t>SIM</t>
  </si>
  <si>
    <t>CBMAM</t>
  </si>
  <si>
    <t>BG 136/2023</t>
  </si>
  <si>
    <t>NÃO</t>
  </si>
  <si>
    <t>ENSINO SUPERIOR</t>
  </si>
  <si>
    <t>BG 151/2004</t>
  </si>
  <si>
    <t>BG 175/2006</t>
  </si>
  <si>
    <t>18/06/2015 - BG 113/2015</t>
  </si>
  <si>
    <t>TRAVESSA IRLANDA</t>
  </si>
  <si>
    <t>0</t>
  </si>
  <si>
    <t>AM</t>
  </si>
  <si>
    <t>elnpz@hotmail.com</t>
  </si>
  <si>
    <t>12/03/2004 - BG 49/2004</t>
  </si>
  <si>
    <t>01/08/2004 - BG 149/2004</t>
  </si>
  <si>
    <t>-</t>
  </si>
  <si>
    <t>02/01/2007 - BG 76/2008</t>
  </si>
  <si>
    <t>31/10/2012 - BG 204/2012</t>
  </si>
  <si>
    <t>21/04/2018 - BG 182/2018</t>
  </si>
  <si>
    <r>
      <rPr>
        <sz val="10"/>
        <color theme="1"/>
        <rFont val="Arial"/>
      </rPr>
      <t xml:space="preserve">JOSELIO DA SILVA </t>
    </r>
    <r>
      <rPr>
        <b/>
        <sz val="10"/>
        <color theme="1"/>
        <rFont val="Arial"/>
      </rPr>
      <t>MONTEIRO</t>
    </r>
  </si>
  <si>
    <t xml:space="preserve"> CBI</t>
  </si>
  <si>
    <t>CMT</t>
  </si>
  <si>
    <t>BG189/2021/BG 212/2023/ BG 026/2024-BG 081/2024</t>
  </si>
  <si>
    <t>QOBM</t>
  </si>
  <si>
    <t>MONTEIRO</t>
  </si>
  <si>
    <t>181.314-5 A</t>
  </si>
  <si>
    <t>0465</t>
  </si>
  <si>
    <t>190.05828.42-3</t>
  </si>
  <si>
    <t>656.443.522-34</t>
  </si>
  <si>
    <t>JOSAFA SOUZA MONTEIRO</t>
  </si>
  <si>
    <t>TEREZINHA DA SILVA MONTEIRO</t>
  </si>
  <si>
    <t>BG 026/2024</t>
  </si>
  <si>
    <t>SEGURANÇA PUBLICA</t>
  </si>
  <si>
    <t>AV.DOS EXPEDICIONARIOS, 1985</t>
  </si>
  <si>
    <t>12/03/2004 - DOE 15/03/2004 PAG 16</t>
  </si>
  <si>
    <t>DOE 34.076 DE 30/08/2019, PÁG. 32</t>
  </si>
  <si>
    <t>BG 005/2025 - DOE nº 35.377, de 03/01/2025</t>
  </si>
  <si>
    <r>
      <rPr>
        <sz val="10"/>
        <color theme="1"/>
        <rFont val="Arial"/>
      </rPr>
      <t xml:space="preserve">SUELLEN SANTANA </t>
    </r>
    <r>
      <rPr>
        <b/>
        <sz val="10"/>
        <color theme="1"/>
        <rFont val="Arial"/>
      </rPr>
      <t>JEZINI</t>
    </r>
  </si>
  <si>
    <t xml:space="preserve"> CONTROLADORIA</t>
  </si>
  <si>
    <t>BG 109/2025</t>
  </si>
  <si>
    <t>F</t>
  </si>
  <si>
    <t>QCOBM</t>
  </si>
  <si>
    <t>ENFERMEIRO</t>
  </si>
  <si>
    <t>JEZINI</t>
  </si>
  <si>
    <t>270.908-2 A</t>
  </si>
  <si>
    <t>1.291.070.402-7</t>
  </si>
  <si>
    <t>801.080.082-15</t>
  </si>
  <si>
    <t>0222804922</t>
  </si>
  <si>
    <t>002</t>
  </si>
  <si>
    <t>0718</t>
  </si>
  <si>
    <t>FELIPE JEZINI FILHO</t>
  </si>
  <si>
    <t>MARIA ONILDE RODRIGUES DE SANTANA</t>
  </si>
  <si>
    <t>DIVORCIADA</t>
  </si>
  <si>
    <t>40 anos</t>
  </si>
  <si>
    <t>ENFERMAGEM</t>
  </si>
  <si>
    <t>RUA SAO JUDAS TADEU, FLORES</t>
  </si>
  <si>
    <t>PQ DAS FLORES</t>
  </si>
  <si>
    <t>69028-360</t>
  </si>
  <si>
    <t>(92)99127-0499</t>
  </si>
  <si>
    <t>suellen.jezini@yahoo.com.br</t>
  </si>
  <si>
    <t>BG 108/2025 - DOE nº 35.480 de 09/06/2025</t>
  </si>
  <si>
    <r>
      <rPr>
        <b/>
        <sz val="10"/>
        <color theme="1"/>
        <rFont val="Arial"/>
      </rPr>
      <t xml:space="preserve">ADAN MARTINS </t>
    </r>
    <r>
      <rPr>
        <sz val="10"/>
        <color theme="1"/>
        <rFont val="Arial"/>
      </rPr>
      <t>PEREIRA DA SILVA</t>
    </r>
  </si>
  <si>
    <t>AG</t>
  </si>
  <si>
    <t xml:space="preserve"> DRH</t>
  </si>
  <si>
    <t>ADIDO</t>
  </si>
  <si>
    <t>BG 135/2023</t>
  </si>
  <si>
    <t>MED. CLINICO</t>
  </si>
  <si>
    <t>ADAN MARTINS</t>
  </si>
  <si>
    <t>211.995-1 C</t>
  </si>
  <si>
    <t>190.39131.38-7</t>
  </si>
  <si>
    <t>788.907.052-72</t>
  </si>
  <si>
    <t>FRANCISCO PEREIRA DA SILVA</t>
  </si>
  <si>
    <t>LAUDECY MARTINS PALMEIRA</t>
  </si>
  <si>
    <t>AGREGADO</t>
  </si>
  <si>
    <t>FHAJ</t>
  </si>
  <si>
    <t>A CONTAR DE 01/06/2023</t>
  </si>
  <si>
    <t>Decreto de 05 de junho de 2023 no DOE n.° 34.999.</t>
  </si>
  <si>
    <t>MEDICINA</t>
  </si>
  <si>
    <t>ORTOPEDIA E TRAUMATOLOGIA</t>
  </si>
  <si>
    <t>Rua VIROLAS, 65, QD 2, CJ KISSIA/DOM PEDRO</t>
  </si>
  <si>
    <t>DOE 34.239 DE 04/05/2020</t>
  </si>
  <si>
    <t>BG 122/2022 - DOE 34.772 DE 28/6/2022 – Seção I- Pág. 21 e 22.</t>
  </si>
  <si>
    <r>
      <rPr>
        <b/>
        <sz val="10"/>
        <color theme="1"/>
        <rFont val="Arial"/>
      </rPr>
      <t>ADSON</t>
    </r>
    <r>
      <rPr>
        <sz val="10"/>
        <color theme="1"/>
        <rFont val="Arial"/>
      </rPr>
      <t xml:space="preserve"> DE SOUZA FERREIRA</t>
    </r>
  </si>
  <si>
    <t>BG 198/2024</t>
  </si>
  <si>
    <t>ADSON</t>
  </si>
  <si>
    <t>186.126-3 A</t>
  </si>
  <si>
    <t>0640</t>
  </si>
  <si>
    <t>170.55363.18-5</t>
  </si>
  <si>
    <t>587.981.962-00</t>
  </si>
  <si>
    <t>PEDRO JOSE DE MIRANDA FERREIRA</t>
  </si>
  <si>
    <t>ENITA DE SOUZA FERREIRA</t>
  </si>
  <si>
    <t>DEFESA CIVIL</t>
  </si>
  <si>
    <t>A CONTAR DE 19/09/2024</t>
  </si>
  <si>
    <t>Nomeado (Chefe de Departamento): DOE 33919, de 11/01/2019, pág.10 : A contar de 02/01/2019/SUBCOMADEC BG 020/2021+BG 198/2024</t>
  </si>
  <si>
    <t>GESTÃO PUBLICA</t>
  </si>
  <si>
    <t>RUA 4, CASA 31, QUADRA 20. BAIRRO AMAZONINO MANDES</t>
  </si>
  <si>
    <t>adsofebm@gmail.com</t>
  </si>
  <si>
    <t>17/02/2005 - BG 32/2005</t>
  </si>
  <si>
    <t>BG 162/2021 - DOE 34.572 DE 24/08/2021 - SEÇÃO I - PAG. 11</t>
  </si>
  <si>
    <r>
      <rPr>
        <b/>
        <sz val="10"/>
        <color theme="1"/>
        <rFont val="Arial"/>
      </rPr>
      <t>A</t>
    </r>
    <r>
      <rPr>
        <sz val="10"/>
        <color theme="1"/>
        <rFont val="Arial"/>
      </rPr>
      <t xml:space="preserve">LESSANDRO DA </t>
    </r>
    <r>
      <rPr>
        <b/>
        <sz val="10"/>
        <color theme="1"/>
        <rFont val="Arial"/>
      </rPr>
      <t>SILVA</t>
    </r>
    <r>
      <rPr>
        <sz val="10"/>
        <color theme="1"/>
        <rFont val="Arial"/>
      </rPr>
      <t xml:space="preserve"> NAZARETH</t>
    </r>
  </si>
  <si>
    <t>ST</t>
  </si>
  <si>
    <t>QPBM</t>
  </si>
  <si>
    <t>A SILVA</t>
  </si>
  <si>
    <t>186.050-0 A</t>
  </si>
  <si>
    <t>0673</t>
  </si>
  <si>
    <t>160.36792.87-13</t>
  </si>
  <si>
    <t>494.170.532-72</t>
  </si>
  <si>
    <t>FRANCISCO CARLOS DE NAZARETH</t>
  </si>
  <si>
    <t>MARLENE DA SILVA NAZARETH</t>
  </si>
  <si>
    <t>alessandronazareth@gmail.com</t>
  </si>
  <si>
    <t>01/02/2005 - DOE 10/02/2005 - PAG 8</t>
  </si>
  <si>
    <t>11/07/2005 - BG 137/2005</t>
  </si>
  <si>
    <t>14/04/2010 - BG 39/2011</t>
  </si>
  <si>
    <t>21/04/2018 - 182/2018</t>
  </si>
  <si>
    <t>21/04/2022- BG 122/2022</t>
  </si>
  <si>
    <r>
      <rPr>
        <sz val="10"/>
        <color theme="1"/>
        <rFont val="Arial"/>
      </rPr>
      <t xml:space="preserve">ALEXSANDRO VIEIRA </t>
    </r>
    <r>
      <rPr>
        <b/>
        <sz val="10"/>
        <color theme="1"/>
        <rFont val="Arial"/>
      </rPr>
      <t>SANTANA</t>
    </r>
  </si>
  <si>
    <t>BG 096/2025</t>
  </si>
  <si>
    <t>SANTANA</t>
  </si>
  <si>
    <t>185.991-9 A</t>
  </si>
  <si>
    <t>0748</t>
  </si>
  <si>
    <t>160.36792.87-31</t>
  </si>
  <si>
    <t>615.993.362-00</t>
  </si>
  <si>
    <t>JOAO MARQUES SANTANA</t>
  </si>
  <si>
    <t>CELINA VIEIRA SANTANA</t>
  </si>
  <si>
    <t>À DISPOSIÇÃO</t>
  </si>
  <si>
    <t>FORÇA NACIONAL</t>
  </si>
  <si>
    <t>A CONTAR DE 14/08/2025</t>
  </si>
  <si>
    <t>BG 152/2024</t>
  </si>
  <si>
    <t>24/11/2018 - BG 234/2018</t>
  </si>
  <si>
    <t>RUA BAGDA, 214, QD/465-CJ.NOVA CIDADE</t>
  </si>
  <si>
    <t>avieirabm@hotmail.com</t>
  </si>
  <si>
    <t>25/08/2019 - DOE 34.076 DE 30/08/2019, PÁG. 8</t>
  </si>
  <si>
    <r>
      <rPr>
        <sz val="10"/>
        <color theme="1"/>
        <rFont val="Arial"/>
      </rPr>
      <t xml:space="preserve">ALFREDO ISAAC DA COSTA </t>
    </r>
    <r>
      <rPr>
        <b/>
        <sz val="10"/>
        <color theme="1"/>
        <rFont val="Arial"/>
      </rPr>
      <t>SICSU</t>
    </r>
  </si>
  <si>
    <t>SICSU</t>
  </si>
  <si>
    <t>186.025-9 A</t>
  </si>
  <si>
    <t>0710</t>
  </si>
  <si>
    <t>160.36792.87-32</t>
  </si>
  <si>
    <t>684.814.972-15</t>
  </si>
  <si>
    <t>FRANCIVAL CUNHA SICSU</t>
  </si>
  <si>
    <t>SULITA DA COSTA SICSU</t>
  </si>
  <si>
    <t>A CONTAR DE 01/10/2024</t>
  </si>
  <si>
    <t>ADMINISTRAÇÃO</t>
  </si>
  <si>
    <t>GESTÃO EM CONTABILIDADE/Pós-Graduação Lato Sensu</t>
  </si>
  <si>
    <t>RUA DARCY VARGAS 134</t>
  </si>
  <si>
    <t>sicsu06@cbm.am.gov.br</t>
  </si>
  <si>
    <t>21/04/2023 -BG 120/2023</t>
  </si>
  <si>
    <r>
      <rPr>
        <sz val="10"/>
        <color theme="1"/>
        <rFont val="Arial"/>
      </rPr>
      <t xml:space="preserve">ANDERSON </t>
    </r>
    <r>
      <rPr>
        <b/>
        <sz val="10"/>
        <color theme="1"/>
        <rFont val="Arial"/>
      </rPr>
      <t>PANTOJA</t>
    </r>
    <r>
      <rPr>
        <sz val="10"/>
        <color theme="1"/>
        <rFont val="Arial"/>
      </rPr>
      <t xml:space="preserve"> PAES</t>
    </r>
  </si>
  <si>
    <t>BG 058/2024/OFÍCIO N°10262/2023/GAB-SENASP/SENASP/MJ/MEMO Nº 097/2024-DRH ATIVO/CBMAM</t>
  </si>
  <si>
    <t>PANTOJA</t>
  </si>
  <si>
    <t>186.022-4 A</t>
  </si>
  <si>
    <t>0739</t>
  </si>
  <si>
    <t>202.19904.51-5</t>
  </si>
  <si>
    <t>800.450.142-72</t>
  </si>
  <si>
    <t>JOSE PLACIDO RODRIGUES PAES</t>
  </si>
  <si>
    <t>RAIMUNDA PANTOJA PAES</t>
  </si>
  <si>
    <t>A CONTAR DE 15/03/2024</t>
  </si>
  <si>
    <t>BG 058/2024-OFÍCIO N°10262/2023/GAB-SENASP/SENASP/MJ/MEMO Nº 097/2024-DRH ATIVO/CBMAM</t>
  </si>
  <si>
    <t>Rua um</t>
  </si>
  <si>
    <t>nº 94 - são lucas 2 - tancredo neves</t>
  </si>
  <si>
    <t>a_ppaes@hotmail.com</t>
  </si>
  <si>
    <r>
      <rPr>
        <sz val="10"/>
        <color theme="1"/>
        <rFont val="Arial"/>
      </rPr>
      <t xml:space="preserve">DAVI ANTONIO MENEZES </t>
    </r>
    <r>
      <rPr>
        <b/>
        <sz val="10"/>
        <color theme="1"/>
        <rFont val="Arial"/>
      </rPr>
      <t>ROLLERI</t>
    </r>
  </si>
  <si>
    <t>BG 051/2025</t>
  </si>
  <si>
    <t>SD</t>
  </si>
  <si>
    <t>ROLLERI</t>
  </si>
  <si>
    <t>269.379-8 A</t>
  </si>
  <si>
    <t>201.72738.11-8</t>
  </si>
  <si>
    <t>530.058.642-00</t>
  </si>
  <si>
    <t>0354990722</t>
  </si>
  <si>
    <t>91</t>
  </si>
  <si>
    <t>058</t>
  </si>
  <si>
    <t>0797</t>
  </si>
  <si>
    <t>WALTER ANTINIO RIBBECK ROLLERI</t>
  </si>
  <si>
    <t>MARIA MADALENA MENEZES ROLLERI</t>
  </si>
  <si>
    <t>2</t>
  </si>
  <si>
    <t>ENGENHEIRO CIVIL</t>
  </si>
  <si>
    <t>SEG. DO TRABALHO / AVALIAÇÕES E PERÍCIAS/ ENGENHARIA ELÉTRICA / SEG PÚBLICA</t>
  </si>
  <si>
    <t>BG 234/2024</t>
  </si>
  <si>
    <t>RUA F</t>
  </si>
  <si>
    <t>69095-660</t>
  </si>
  <si>
    <t>(92)98137-0409</t>
  </si>
  <si>
    <t>davi.rolleri@gmail.com</t>
  </si>
  <si>
    <t>27/11/2024-BG 014/2025 - DOE nº 35.377, de 03/01/2025</t>
  </si>
  <si>
    <r>
      <rPr>
        <sz val="10"/>
        <color theme="1"/>
        <rFont val="Arial"/>
      </rPr>
      <t xml:space="preserve">ABRAAO ARAUJO </t>
    </r>
    <r>
      <rPr>
        <b/>
        <sz val="10"/>
        <color theme="1"/>
        <rFont val="Arial"/>
      </rPr>
      <t>PETILLO</t>
    </r>
  </si>
  <si>
    <t>1º BI</t>
  </si>
  <si>
    <t>BRANCA</t>
  </si>
  <si>
    <t>PETILLO</t>
  </si>
  <si>
    <t>226.822-1 A</t>
  </si>
  <si>
    <t>207.24907.10-0</t>
  </si>
  <si>
    <t>949.422.182-68</t>
  </si>
  <si>
    <t>CLODOALDO BAYMA PETILLO</t>
  </si>
  <si>
    <t>ROSEMAR ARAUJO PETILLO</t>
  </si>
  <si>
    <t>URGÊNCIA E EMERGÊNCIA</t>
  </si>
  <si>
    <t>TV. Nossa Senhora da Conceição, N.49</t>
  </si>
  <si>
    <t>Casinha de Saúde</t>
  </si>
  <si>
    <t>bryan_ghostring@hotmail.com</t>
  </si>
  <si>
    <t>14/10/2013 - BG 198/2013</t>
  </si>
  <si>
    <t>29/04/2014 - BG 121/2014</t>
  </si>
  <si>
    <t>25/08/2019 - DOE 34.076 DE 30/08/19, PÁG.9</t>
  </si>
  <si>
    <t>31/12/2023 - BG 116/2024 - DOE nº 35.245 de 17/06/2024</t>
  </si>
  <si>
    <r>
      <rPr>
        <b/>
        <sz val="10"/>
        <color theme="1"/>
        <rFont val="Arial"/>
      </rPr>
      <t>ADRIEL BRITO</t>
    </r>
    <r>
      <rPr>
        <sz val="10"/>
        <color theme="1"/>
        <rFont val="Arial"/>
      </rPr>
      <t xml:space="preserve"> VIEIRA</t>
    </r>
  </si>
  <si>
    <t>BG 230/2024</t>
  </si>
  <si>
    <t>ADRIEL BRITO</t>
  </si>
  <si>
    <t>269.375-5 A</t>
  </si>
  <si>
    <t>207.36855.70-4</t>
  </si>
  <si>
    <t>035.984.572-00</t>
  </si>
  <si>
    <t>0435462622</t>
  </si>
  <si>
    <t>040</t>
  </si>
  <si>
    <t>0612</t>
  </si>
  <si>
    <t>JOSE CRISTOVAO DE SOUSA VIEIRA</t>
  </si>
  <si>
    <t>VALERIA BRITO APARICIO</t>
  </si>
  <si>
    <t>Economia</t>
  </si>
  <si>
    <t>SEGURANÇA PÚBLICA</t>
  </si>
  <si>
    <t>RUA MARIVALDO PEREIRA</t>
  </si>
  <si>
    <t>NOVA ESPERANÇA</t>
  </si>
  <si>
    <t>69.037-528</t>
  </si>
  <si>
    <t>(92) 99256-0171</t>
  </si>
  <si>
    <t>adriel.brito07@gmail.com</t>
  </si>
  <si>
    <r>
      <rPr>
        <b/>
        <sz val="10"/>
        <color theme="1"/>
        <rFont val="Arial"/>
      </rPr>
      <t>ADRYANE</t>
    </r>
    <r>
      <rPr>
        <sz val="10"/>
        <color theme="1"/>
        <rFont val="Arial"/>
      </rPr>
      <t xml:space="preserve"> FRANCO DA SILVA</t>
    </r>
  </si>
  <si>
    <t>BG 013/2025</t>
  </si>
  <si>
    <t>ADRYANE</t>
  </si>
  <si>
    <t>226.841-8 A</t>
  </si>
  <si>
    <t>1004</t>
  </si>
  <si>
    <t>135.81940.27-1</t>
  </si>
  <si>
    <t>955.035.362-15</t>
  </si>
  <si>
    <t>NONATO FARIAS DA SILVA</t>
  </si>
  <si>
    <t>FRANCISCA DA SILVA FRANCO</t>
  </si>
  <si>
    <t>DE 05/10/2024 A 03/11/2024 - 30 DIAS</t>
  </si>
  <si>
    <t>BG 107/2022- BG 018/2024 LM 180 DIAS + BG 154/2024 + BG 179/2024 + BG 196/2024</t>
  </si>
  <si>
    <t>PREVENÇÃO E TRATAMENTO DA DEPENDÊNCIA QUÍMICA NA SEGURANÇA PÚBLICA</t>
  </si>
  <si>
    <t>RUA SAO BENEDITO</t>
  </si>
  <si>
    <t>ADRYANEFRANCO@GMAIL.COM</t>
  </si>
  <si>
    <t>31/12/2023 - BG 182/2024 -DOE nº 35.309, de 18/09/2024)</t>
  </si>
  <si>
    <r>
      <rPr>
        <sz val="10"/>
        <color theme="1"/>
        <rFont val="Arial"/>
      </rPr>
      <t xml:space="preserve">ALAN WELLITON CORREA DE </t>
    </r>
    <r>
      <rPr>
        <b/>
        <sz val="10"/>
        <color theme="1"/>
        <rFont val="Arial"/>
      </rPr>
      <t>OLIVEIRA</t>
    </r>
  </si>
  <si>
    <t>BG055/2023</t>
  </si>
  <si>
    <t>OLIVEIRA</t>
  </si>
  <si>
    <t>226.964-3 A</t>
  </si>
  <si>
    <t>128.82750.02-3</t>
  </si>
  <si>
    <t>824.480.862-49</t>
  </si>
  <si>
    <t>SILAS MESSIAS DE OLIVEIRA</t>
  </si>
  <si>
    <t>SIRIA SENA CORREA</t>
  </si>
  <si>
    <t>BG 065/20223</t>
  </si>
  <si>
    <t>ENSINO MÉDIO</t>
  </si>
  <si>
    <t>RUA 33 QD 107</t>
  </si>
  <si>
    <t>PROX A MERCEARIA OLIVEIRA</t>
  </si>
  <si>
    <t>alanwell_@hotmail.com</t>
  </si>
  <si>
    <t>31/12/2023 - BG 209/2024 - DOE nº 35.340 de 05/11/2024</t>
  </si>
  <si>
    <r>
      <rPr>
        <sz val="10"/>
        <color theme="1"/>
        <rFont val="Arial"/>
      </rPr>
      <t>ALCIMAR</t>
    </r>
    <r>
      <rPr>
        <b/>
        <sz val="10"/>
        <color theme="1"/>
        <rFont val="Arial"/>
      </rPr>
      <t xml:space="preserve"> SALDANHA </t>
    </r>
    <r>
      <rPr>
        <sz val="10"/>
        <color theme="1"/>
        <rFont val="Arial"/>
      </rPr>
      <t>PANTOJA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>LOUREIRO</t>
    </r>
  </si>
  <si>
    <t>BG 034/2023/ BG 026/2024</t>
  </si>
  <si>
    <t>SALDANHA</t>
  </si>
  <si>
    <t>226.765-9 A</t>
  </si>
  <si>
    <t>1144</t>
  </si>
  <si>
    <t>190.49891.59-7</t>
  </si>
  <si>
    <t>600.792.113-13</t>
  </si>
  <si>
    <t>ALCIMAR FERREIRA PANTOJA</t>
  </si>
  <si>
    <t>ORLANDA SALDANHA PANTOJA</t>
  </si>
  <si>
    <t>BG 065/2023/ BG 026/2024</t>
  </si>
  <si>
    <t>17/08/2019 - BG 179/2019</t>
  </si>
  <si>
    <t>RUA GARCIA</t>
  </si>
  <si>
    <t>PROXIMA A IGREJA ADVENTISTA</t>
  </si>
  <si>
    <t>alinelljt@gmail.com</t>
  </si>
  <si>
    <r>
      <rPr>
        <sz val="10"/>
        <color theme="1"/>
        <rFont val="Arial"/>
      </rPr>
      <t xml:space="preserve">ALTINO DA </t>
    </r>
    <r>
      <rPr>
        <b/>
        <sz val="10"/>
        <color theme="1"/>
        <rFont val="Arial"/>
      </rPr>
      <t>COSTA</t>
    </r>
    <r>
      <rPr>
        <sz val="10"/>
        <color theme="1"/>
        <rFont val="Arial"/>
      </rPr>
      <t xml:space="preserve"> JUNIOR</t>
    </r>
  </si>
  <si>
    <t>BG 130/2025</t>
  </si>
  <si>
    <t>COSTA</t>
  </si>
  <si>
    <t>148.821-0 B</t>
  </si>
  <si>
    <t>0364</t>
  </si>
  <si>
    <t>160.36792.87-45</t>
  </si>
  <si>
    <t>346.845.142-34</t>
  </si>
  <si>
    <t>ALTINO BARATA DA COSTA</t>
  </si>
  <si>
    <t>SEBASTIANA NOGUEIRA DA COSTA</t>
  </si>
  <si>
    <t>BG 059/2025</t>
  </si>
  <si>
    <t>14/12/2016 - BG 226/2016</t>
  </si>
  <si>
    <t>Rua belford Roxo n 443. jorge teixeira lV ETAPA</t>
  </si>
  <si>
    <t>atra do supermercado Boi zebu</t>
  </si>
  <si>
    <t>altinosgtbm@gmail.com</t>
  </si>
  <si>
    <t>01/01/1994 - BG 241/1993</t>
  </si>
  <si>
    <t>25/08/2015 - BG 48/2018 NÃO TINHA CAS NESSA DATA</t>
  </si>
  <si>
    <t>BG 202/2023</t>
  </si>
  <si>
    <t>BG 078/2025 - DOE nº 35.449, de 23/04/2025</t>
  </si>
  <si>
    <r>
      <rPr>
        <b/>
        <sz val="10"/>
        <color theme="1"/>
        <rFont val="Arial"/>
      </rPr>
      <t>ANA BEATRIZ</t>
    </r>
    <r>
      <rPr>
        <sz val="10"/>
        <color theme="1"/>
        <rFont val="Arial"/>
      </rPr>
      <t xml:space="preserve"> NASCIMENTO DA SILVA </t>
    </r>
  </si>
  <si>
    <t>BG 239/2024</t>
  </si>
  <si>
    <t xml:space="preserve">ANA BEATRIZ </t>
  </si>
  <si>
    <t>269.383-6 A</t>
  </si>
  <si>
    <t>268.83308.61-8</t>
  </si>
  <si>
    <t>036.206.432-61</t>
  </si>
  <si>
    <t>04070721220</t>
  </si>
  <si>
    <t>VALMIR COSTA DA SILVA FILHO</t>
  </si>
  <si>
    <t>INGRID NASCIMENTO DE OLIVEIRA</t>
  </si>
  <si>
    <t>Engenharia Química</t>
  </si>
  <si>
    <t xml:space="preserve">RUA ARARANGUA </t>
  </si>
  <si>
    <t xml:space="preserve">69090-786 </t>
  </si>
  <si>
    <t>92 99335-6296</t>
  </si>
  <si>
    <t>anabeatrisrmiss@gmail.com</t>
  </si>
  <si>
    <r>
      <rPr>
        <sz val="10"/>
        <color theme="1"/>
        <rFont val="Arial"/>
      </rPr>
      <t>ANDRÉ</t>
    </r>
    <r>
      <rPr>
        <b/>
        <sz val="10"/>
        <color theme="1"/>
        <rFont val="Arial"/>
      </rPr>
      <t xml:space="preserve"> MIQUEIAS</t>
    </r>
    <r>
      <rPr>
        <sz val="10"/>
        <color theme="1"/>
        <rFont val="Arial"/>
      </rPr>
      <t xml:space="preserve"> DE OLIVEIRA FERREIRA </t>
    </r>
  </si>
  <si>
    <t>MIQUEIAS</t>
  </si>
  <si>
    <t>268.322-9 A</t>
  </si>
  <si>
    <t>1901</t>
  </si>
  <si>
    <t>271.31626.78-9</t>
  </si>
  <si>
    <t>069.840.053-45</t>
  </si>
  <si>
    <t>042380152240</t>
  </si>
  <si>
    <t>0767</t>
  </si>
  <si>
    <t>JOSÉ MÁRIO DE CASTRO FERREIRA</t>
  </si>
  <si>
    <t>VANUSA LIMA DE OLIVEIRA FERREIRA</t>
  </si>
  <si>
    <t>Beco Machado de Oliveira</t>
  </si>
  <si>
    <t>Res. Bianca Apto 102</t>
  </si>
  <si>
    <t>andremiqueias0076@gmail.com</t>
  </si>
  <si>
    <r>
      <rPr>
        <sz val="10"/>
        <color theme="1"/>
        <rFont val="Arial"/>
      </rPr>
      <t>ANTONIO ALVES DA</t>
    </r>
    <r>
      <rPr>
        <b/>
        <sz val="10"/>
        <color theme="1"/>
        <rFont val="Arial"/>
      </rPr>
      <t xml:space="preserve"> SILVA</t>
    </r>
  </si>
  <si>
    <t>BG 038/2025</t>
  </si>
  <si>
    <t>SILVA</t>
  </si>
  <si>
    <t>186.053-4 A</t>
  </si>
  <si>
    <t>0776</t>
  </si>
  <si>
    <t>128.02616.02-3</t>
  </si>
  <si>
    <t>514.648.612-34</t>
  </si>
  <si>
    <t>FRANCISCO ALVES FILHO</t>
  </si>
  <si>
    <t>MARIA DE FATIMA ALVES DA SILVA</t>
  </si>
  <si>
    <t>BG 065/2023</t>
  </si>
  <si>
    <t>RUA BARREIRINHA, Nº 107 - SÃO JOSÉ OPERÁRIO</t>
  </si>
  <si>
    <t>ESCOLA FRANCISCA MENDES</t>
  </si>
  <si>
    <t>kellubianascimento@gmail.com</t>
  </si>
  <si>
    <t>21/04/2019 - BG 82/2019</t>
  </si>
  <si>
    <r>
      <rPr>
        <sz val="10"/>
        <color theme="1"/>
        <rFont val="Arial"/>
      </rPr>
      <t>ANTÔNIO K</t>
    </r>
    <r>
      <rPr>
        <b/>
        <sz val="10"/>
        <color theme="1"/>
        <rFont val="Arial"/>
      </rPr>
      <t>ARDSON</t>
    </r>
    <r>
      <rPr>
        <sz val="10"/>
        <color theme="1"/>
        <rFont val="Arial"/>
      </rPr>
      <t xml:space="preserve"> DE OLIVEIRA MOLDES</t>
    </r>
  </si>
  <si>
    <t>KARDSON</t>
  </si>
  <si>
    <t>269.387-9 A</t>
  </si>
  <si>
    <t>150.66473.27-4</t>
  </si>
  <si>
    <t>018.644.522-93</t>
  </si>
  <si>
    <t>065</t>
  </si>
  <si>
    <t>0526</t>
  </si>
  <si>
    <t>JOSÉ COUTINHO MOLDES</t>
  </si>
  <si>
    <t>ALESSANDRA COSTA DE OLIVEIRA</t>
  </si>
  <si>
    <t>Ciências biológicas</t>
  </si>
  <si>
    <t>Em biologia (em andamento)</t>
  </si>
  <si>
    <t>RUA SANTA BIBIANA</t>
  </si>
  <si>
    <t>kardsonoliveira2@gmail.com</t>
  </si>
  <si>
    <r>
      <rPr>
        <b/>
        <sz val="10"/>
        <color theme="1"/>
        <rFont val="Arial"/>
      </rPr>
      <t>BELLA</t>
    </r>
    <r>
      <rPr>
        <sz val="10"/>
        <color theme="1"/>
        <rFont val="Arial"/>
      </rPr>
      <t xml:space="preserve"> VITÓRIA RODRIGUES MONTEIRO</t>
    </r>
  </si>
  <si>
    <t>BELLA</t>
  </si>
  <si>
    <t>269.592-8 A</t>
  </si>
  <si>
    <t>204.48710.02-6</t>
  </si>
  <si>
    <t>045.108.462-40</t>
  </si>
  <si>
    <t>JOSÉ INÁCIO FERREIRA MONTEIRO</t>
  </si>
  <si>
    <t>ANDREA CRISTINA AMARO RODRIGUES MONTEIRO</t>
  </si>
  <si>
    <t>Medicina veterinária</t>
  </si>
  <si>
    <t>bellamonteiro934@gmail.com</t>
  </si>
  <si>
    <r>
      <rPr>
        <sz val="10"/>
        <color theme="1"/>
        <rFont val="Arial"/>
      </rPr>
      <t xml:space="preserve">CARLOS AUGUSTO ALFAIA </t>
    </r>
    <r>
      <rPr>
        <b/>
        <sz val="10"/>
        <color theme="1"/>
        <rFont val="Arial"/>
      </rPr>
      <t>DELGADO</t>
    </r>
  </si>
  <si>
    <t>DELGADO</t>
  </si>
  <si>
    <t>226.872-8 A</t>
  </si>
  <si>
    <t>1260</t>
  </si>
  <si>
    <t>132.73019.27-0</t>
  </si>
  <si>
    <t>523.251.722-87</t>
  </si>
  <si>
    <t>CARLOS ROBERTO DELGADO DA SILVA</t>
  </si>
  <si>
    <t>DORACI CASTRO ALFAIA</t>
  </si>
  <si>
    <t>BG 038/2021</t>
  </si>
  <si>
    <t>Rua São Jorge 184 C. de Deus</t>
  </si>
  <si>
    <t>Igreja Catolica São Benedito</t>
  </si>
  <si>
    <t>caadelgado36@gmail.com</t>
  </si>
  <si>
    <r>
      <rPr>
        <sz val="10"/>
        <color theme="1"/>
        <rFont val="Arial"/>
      </rPr>
      <t xml:space="preserve">CARLOS </t>
    </r>
    <r>
      <rPr>
        <b/>
        <sz val="10"/>
        <color theme="1"/>
        <rFont val="Arial"/>
      </rPr>
      <t xml:space="preserve">EDUARDO </t>
    </r>
    <r>
      <rPr>
        <sz val="10"/>
        <color theme="1"/>
        <rFont val="Arial"/>
      </rPr>
      <t xml:space="preserve">CARVALHO </t>
    </r>
    <r>
      <rPr>
        <b/>
        <sz val="10"/>
        <color theme="1"/>
        <rFont val="Arial"/>
      </rPr>
      <t>SILVEIRA</t>
    </r>
  </si>
  <si>
    <t>EDUARDO SILVEIRA</t>
  </si>
  <si>
    <t>268.633-3 A</t>
  </si>
  <si>
    <t>1909</t>
  </si>
  <si>
    <t>151.63966.32-8</t>
  </si>
  <si>
    <t>701.395.352-09</t>
  </si>
  <si>
    <t>042688572240</t>
  </si>
  <si>
    <t>CARLOS ROBERTO MIRANDA SILVEIRA</t>
  </si>
  <si>
    <t>MARIA DO SOCORRO PIMENTEL DE CARVALHO</t>
  </si>
  <si>
    <t>ENSINO SUPERIOR INCOMPLETO</t>
  </si>
  <si>
    <t>Engenharia Mecânica</t>
  </si>
  <si>
    <t>Nao possuo</t>
  </si>
  <si>
    <t>Não possuo</t>
  </si>
  <si>
    <t>RUA CANANÉIA</t>
  </si>
  <si>
    <t>92 99304-3222</t>
  </si>
  <si>
    <t>kaducarvalhos.17@gmail.com</t>
  </si>
  <si>
    <r>
      <rPr>
        <b/>
        <sz val="10"/>
        <color theme="1"/>
        <rFont val="Arial"/>
      </rPr>
      <t>CELIO</t>
    </r>
    <r>
      <rPr>
        <sz val="10"/>
        <color theme="1"/>
        <rFont val="Arial"/>
      </rPr>
      <t xml:space="preserve"> MAURO PAULA DE CASTRO JUNIOR</t>
    </r>
  </si>
  <si>
    <t>BG 009/2025</t>
  </si>
  <si>
    <t>CELIO</t>
  </si>
  <si>
    <t>226.899-0 A</t>
  </si>
  <si>
    <t>1041</t>
  </si>
  <si>
    <t>133.03669.27-8</t>
  </si>
  <si>
    <t>891.431.322-00</t>
  </si>
  <si>
    <t>CELIO MAURO PAULA DE CASTRO</t>
  </si>
  <si>
    <t>EVANILCE NASCIMENTO DE CASTRO</t>
  </si>
  <si>
    <t>DE 16/10/2024 A 14/11/2024 - 30DIAS</t>
  </si>
  <si>
    <t>BG 180/2024+BG 201/2024</t>
  </si>
  <si>
    <t>RUA 35 CONJ 31 DE MARÇO</t>
  </si>
  <si>
    <t>PROX A FORÇA CONSTRUTIVA</t>
  </si>
  <si>
    <t>cljr7@hotmail.com</t>
  </si>
  <si>
    <t>31/12/2024 - BG125/2024 - DOE nº 35.255 de 02/07/2024</t>
  </si>
  <si>
    <r>
      <rPr>
        <b/>
        <sz val="10"/>
        <color theme="1"/>
        <rFont val="Arial"/>
      </rPr>
      <t>CLINTON</t>
    </r>
    <r>
      <rPr>
        <sz val="10"/>
        <color theme="1"/>
        <rFont val="Arial"/>
      </rPr>
      <t xml:space="preserve"> LUCAS DE CARVALHO MACIEL</t>
    </r>
  </si>
  <si>
    <t>CLINTON</t>
  </si>
  <si>
    <t>269.378-0 A</t>
  </si>
  <si>
    <t>204.48885.75-6</t>
  </si>
  <si>
    <t>528.643.752-49</t>
  </si>
  <si>
    <t>ABRÃAO MACIEL</t>
  </si>
  <si>
    <t>AURENICE DE CARVALHO MACIEL</t>
  </si>
  <si>
    <t>painnagato31@gmail.com</t>
  </si>
  <si>
    <r>
      <rPr>
        <sz val="10"/>
        <color theme="1"/>
        <rFont val="Arial"/>
      </rPr>
      <t xml:space="preserve">DALUCIO AZEVEDO </t>
    </r>
    <r>
      <rPr>
        <b/>
        <sz val="10"/>
        <color theme="1"/>
        <rFont val="Arial"/>
      </rPr>
      <t>MARINHO</t>
    </r>
  </si>
  <si>
    <t>MARINHO</t>
  </si>
  <si>
    <t>226.937-6 A</t>
  </si>
  <si>
    <t>1222</t>
  </si>
  <si>
    <t>132.86202.27-3</t>
  </si>
  <si>
    <t>757.257.112-34</t>
  </si>
  <si>
    <t>FRANCISCO DE OLIVEIRA</t>
  </si>
  <si>
    <t>FRANCISCA AZEVEDO BASTOS</t>
  </si>
  <si>
    <t>BG 102/2022</t>
  </si>
  <si>
    <t>Rau 15 de Novembro n 239, Bairro Cidade Nova 2</t>
  </si>
  <si>
    <t>Atrás do centro de convivência da Cidade Nova</t>
  </si>
  <si>
    <t>dalucio_marinho@hotmail.com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</si>
  <si>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</si>
  <si>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sz val="10"/>
        <color theme="1"/>
        <rFont val="Arial"/>
      </rPr>
      <t xml:space="preserve">DANIEL OLIVEIRA DE </t>
    </r>
    <r>
      <rPr>
        <b/>
        <sz val="10"/>
        <color theme="1"/>
        <rFont val="Arial"/>
      </rPr>
      <t>PONTES</t>
    </r>
  </si>
  <si>
    <t>PONTES</t>
  </si>
  <si>
    <t>268.890-5 A</t>
  </si>
  <si>
    <t>133.34330.27-2</t>
  </si>
  <si>
    <t>892.132.542-53</t>
  </si>
  <si>
    <t>0321978022</t>
  </si>
  <si>
    <t>24</t>
  </si>
  <si>
    <t>620</t>
  </si>
  <si>
    <t>Admilson Nascimento de Pontes</t>
  </si>
  <si>
    <t>Raimunda Maria de Oliveira Pontes</t>
  </si>
  <si>
    <t>Tecnologia em Mecatrônica Industrial</t>
  </si>
  <si>
    <t>RUA ADRINO GAMA, CONJUNTO ORIENTAL</t>
  </si>
  <si>
    <t>APT 06</t>
  </si>
  <si>
    <t>wave19876@gmail.com</t>
  </si>
  <si>
    <r>
      <rPr>
        <b/>
        <sz val="10"/>
        <color theme="1"/>
        <rFont val="Arial"/>
      </rPr>
      <t xml:space="preserve">DANILLO BENTES </t>
    </r>
    <r>
      <rPr>
        <sz val="10"/>
        <color theme="1"/>
        <rFont val="Arial"/>
      </rPr>
      <t>DA SILVA</t>
    </r>
  </si>
  <si>
    <t>DANILLO BENTES</t>
  </si>
  <si>
    <t>268.709-7 A</t>
  </si>
  <si>
    <t>201.87997.25-4</t>
  </si>
  <si>
    <t>040.931.832-95</t>
  </si>
  <si>
    <t>042401962283</t>
  </si>
  <si>
    <t>0034</t>
  </si>
  <si>
    <t>0032</t>
  </si>
  <si>
    <t>JANDER DE JESUS FONSECA DA SILVA</t>
  </si>
  <si>
    <t>VÂNIA NEVES BENTES</t>
  </si>
  <si>
    <t>RUA ARY BRANDÃO DE OLIVEIRA</t>
  </si>
  <si>
    <t>C-1, VILA DA PRATA</t>
  </si>
  <si>
    <t>92 985972833</t>
  </si>
  <si>
    <t>danillobentesdbs@gmail.com</t>
  </si>
  <si>
    <r>
      <rPr>
        <b/>
        <sz val="10"/>
        <color theme="1"/>
        <rFont val="Arial"/>
      </rPr>
      <t>EDGAR</t>
    </r>
    <r>
      <rPr>
        <sz val="10"/>
        <color theme="1"/>
        <rFont val="Arial"/>
      </rPr>
      <t xml:space="preserve"> COSTA MARTINS</t>
    </r>
  </si>
  <si>
    <t>BG 043/2024</t>
  </si>
  <si>
    <t>EDGAR</t>
  </si>
  <si>
    <t>226.769-1 A</t>
  </si>
  <si>
    <t>1211</t>
  </si>
  <si>
    <t>190.16642.19-9</t>
  </si>
  <si>
    <t>786.408.572-53</t>
  </si>
  <si>
    <t>ALDO AUGUSTO MARTINS</t>
  </si>
  <si>
    <t>MARIA DAS DORES DE CASTRO COSTA</t>
  </si>
  <si>
    <t>BG 130/2022</t>
  </si>
  <si>
    <t>LOGISTICA</t>
  </si>
  <si>
    <t>ENGENHARIA E GESTÃO INDUSTRIAL - LOGISTICA E DISTRIBUIÇÃO / LATO SENSU EM ESPECIALISTA EM MBA EXECUTIVO EM MARKETING E GESTÃO COMERCIAL BG 186/2021</t>
  </si>
  <si>
    <t>RUA DOS CRISTAIS</t>
  </si>
  <si>
    <t>PROX BANCO DO BRASIL DA AV SILVES</t>
  </si>
  <si>
    <t>macarrao83@hotmail.com</t>
  </si>
  <si>
    <r>
      <rPr>
        <b/>
        <sz val="10"/>
        <color theme="1"/>
        <rFont val="Arial"/>
      </rPr>
      <t>EDIVALDO</t>
    </r>
    <r>
      <rPr>
        <sz val="10"/>
        <color theme="1"/>
        <rFont val="Arial"/>
      </rPr>
      <t xml:space="preserve"> DA SILVA RODRIGUES</t>
    </r>
  </si>
  <si>
    <t>NÃO INFORMADO</t>
  </si>
  <si>
    <t>EDIVALDO</t>
  </si>
  <si>
    <t>182.909-2 C</t>
  </si>
  <si>
    <t>190.17966.26-5</t>
  </si>
  <si>
    <t>838.376.632-72</t>
  </si>
  <si>
    <t>LAZARO MELGUEIRO RODRIGUES</t>
  </si>
  <si>
    <t>NEUZA DA SILVA RODRIGUES</t>
  </si>
  <si>
    <t>BG 005/2025</t>
  </si>
  <si>
    <t>RELACOES INTERNACIONAIS E GEOPOLITICA DA PAN-AMAZONIA</t>
  </si>
  <si>
    <t>RUA SAO PAULO</t>
  </si>
  <si>
    <t>PROX AO HIPER DB</t>
  </si>
  <si>
    <t>edivaldosfs@gmail.com</t>
  </si>
  <si>
    <t>31/12/2023 -BG 128/2024 - DOE nº 35.258 de 05/07/2024</t>
  </si>
  <si>
    <r>
      <rPr>
        <b/>
        <sz val="10"/>
        <color theme="1"/>
        <rFont val="Arial"/>
      </rPr>
      <t>ELIAS</t>
    </r>
    <r>
      <rPr>
        <sz val="10"/>
        <color theme="1"/>
        <rFont val="Arial"/>
      </rPr>
      <t xml:space="preserve"> RIBEIRO DE ALMEIDA</t>
    </r>
    <r>
      <rPr>
        <b/>
        <sz val="10"/>
        <color theme="1"/>
        <rFont val="Arial"/>
      </rPr>
      <t xml:space="preserve"> NETO</t>
    </r>
  </si>
  <si>
    <t>BG 124/2025</t>
  </si>
  <si>
    <t>ELIAS NETO</t>
  </si>
  <si>
    <t>142.036-4 B</t>
  </si>
  <si>
    <t>0333</t>
  </si>
  <si>
    <t>180.54840.42-5</t>
  </si>
  <si>
    <t>338.010.882-00</t>
  </si>
  <si>
    <t>ELIAS RIBEIRO DE ALMEIDA</t>
  </si>
  <si>
    <t>EDWIRGENS ANGELIN DE ALMEIDA</t>
  </si>
  <si>
    <t xml:space="preserve">SIM </t>
  </si>
  <si>
    <t>A CONTAR DE 11 DE SETEMBRO</t>
  </si>
  <si>
    <t>BG 170/2023</t>
  </si>
  <si>
    <t>Rua Prof. Manoel Gonzales, bl-D, ap-302, cd-Roraima, res. Eliza Miranda-JAPIIM</t>
  </si>
  <si>
    <t>Shopping Eliza Miranda Mall</t>
  </si>
  <si>
    <t>eliasneto3333@hotmail.com</t>
  </si>
  <si>
    <t>01/04/1993 - BG 068/1993</t>
  </si>
  <si>
    <t>DOE 34.076 DE 30/08/2019, PÁG. 7</t>
  </si>
  <si>
    <r>
      <rPr>
        <sz val="10"/>
        <color theme="1"/>
        <rFont val="Arial"/>
      </rPr>
      <t xml:space="preserve">ELIELSON </t>
    </r>
    <r>
      <rPr>
        <b/>
        <sz val="10"/>
        <color theme="1"/>
        <rFont val="Arial"/>
      </rPr>
      <t>FERNANDES</t>
    </r>
    <r>
      <rPr>
        <sz val="10"/>
        <color theme="1"/>
        <rFont val="Arial"/>
      </rPr>
      <t xml:space="preserve"> DA CRUZ</t>
    </r>
  </si>
  <si>
    <t>BG 001/2024</t>
  </si>
  <si>
    <t>FERNANDES</t>
  </si>
  <si>
    <t>226.753-5 A</t>
  </si>
  <si>
    <t>1159</t>
  </si>
  <si>
    <t>125.13029.35-8</t>
  </si>
  <si>
    <t>583.140.912-00</t>
  </si>
  <si>
    <t>ELIAS ALVES DA CRUZ</t>
  </si>
  <si>
    <t>LIDIA FERNANDES DA CRUZ</t>
  </si>
  <si>
    <t>BG 107/2023</t>
  </si>
  <si>
    <t>RUA JULIA LOPES</t>
  </si>
  <si>
    <t>EM FERNTE A IGREJA MARANATA</t>
  </si>
  <si>
    <t>oportunidade100@gmail.com</t>
  </si>
  <si>
    <t>31/12/2023 - BG 099/2024 - DOE nº 35.229 de 22/05/2024</t>
  </si>
  <si>
    <r>
      <rPr>
        <sz val="10"/>
        <color theme="1"/>
        <rFont val="Arial"/>
      </rPr>
      <t xml:space="preserve">EMERSON AFONSO </t>
    </r>
    <r>
      <rPr>
        <b/>
        <sz val="10"/>
        <color theme="1"/>
        <rFont val="Arial"/>
      </rPr>
      <t>ZWANG</t>
    </r>
  </si>
  <si>
    <t>ZWANG</t>
  </si>
  <si>
    <t>226.763-2 A</t>
  </si>
  <si>
    <t>1249</t>
  </si>
  <si>
    <t>126.55318.02-3</t>
  </si>
  <si>
    <t>620.919.802-34</t>
  </si>
  <si>
    <t>JORGE AFONSO ZWANG</t>
  </si>
  <si>
    <t>JULIA BARBOSA ZWANG</t>
  </si>
  <si>
    <t>ENTRARÁ DE LE EM NOVEMBRO A/C DE 01/11/2021 A 01/02/2022 - BG 146/2021</t>
  </si>
  <si>
    <t>BG 103/2021</t>
  </si>
  <si>
    <t>RAMAL DA VITORIA</t>
  </si>
  <si>
    <t>CD. MORADA DO SOL. ZONA RURAL</t>
  </si>
  <si>
    <t>zwangcarioca@hotmail.com</t>
  </si>
  <si>
    <t>31/12/2023 - BG 206/2024 - DOE nº 35.333 de 22/10/2024</t>
  </si>
  <si>
    <r>
      <rPr>
        <b/>
        <sz val="10"/>
        <color theme="1"/>
        <rFont val="Arial"/>
      </rPr>
      <t>EVANDERSON</t>
    </r>
    <r>
      <rPr>
        <sz val="10"/>
        <color theme="1"/>
        <rFont val="Arial"/>
      </rPr>
      <t xml:space="preserve"> NEGREIROS CORREA</t>
    </r>
  </si>
  <si>
    <t>EVANDERSON</t>
  </si>
  <si>
    <t>181.363-3 A</t>
  </si>
  <si>
    <t>0566</t>
  </si>
  <si>
    <t>125.57322.02-6</t>
  </si>
  <si>
    <t>594.244.942-20</t>
  </si>
  <si>
    <t>SESARIO ALVES CORREA</t>
  </si>
  <si>
    <t>NILCE FERNANDES DE NEGREIROS</t>
  </si>
  <si>
    <t>BG 140/2022</t>
  </si>
  <si>
    <t>01/08/2004 (BG 151/2004)</t>
  </si>
  <si>
    <t>Rua Careiro nr 10-A Bairro São José 1</t>
  </si>
  <si>
    <t>Próx ao Ginásio zezao</t>
  </si>
  <si>
    <t>negreiross193@gmail.com</t>
  </si>
  <si>
    <t>11/07/2006 - BG 134/2006</t>
  </si>
  <si>
    <t>21/04/2016 - BG 133/2017</t>
  </si>
  <si>
    <t>BG 122/2022 - DOE 34.772 DE 28/6/2022 – Seção I- Pág. 15.</t>
  </si>
  <si>
    <r>
      <rPr>
        <sz val="10"/>
        <color theme="1"/>
        <rFont val="Arial"/>
      </rPr>
      <t xml:space="preserve">GILBERTO </t>
    </r>
    <r>
      <rPr>
        <b/>
        <sz val="10"/>
        <color theme="1"/>
        <rFont val="Arial"/>
      </rPr>
      <t>SALVADOR</t>
    </r>
    <r>
      <rPr>
        <sz val="10"/>
        <color theme="1"/>
        <rFont val="Arial"/>
      </rPr>
      <t xml:space="preserve"> BOTELHO JUNIOR</t>
    </r>
  </si>
  <si>
    <t>SALVADOR</t>
  </si>
  <si>
    <t>226.916-3 A</t>
  </si>
  <si>
    <t>190.49890.34-5</t>
  </si>
  <si>
    <t>012.203.012-56</t>
  </si>
  <si>
    <t>GILBERTO SALVADOR BOTELHO</t>
  </si>
  <si>
    <t>FATIMA PONTES BOTELHO</t>
  </si>
  <si>
    <t>LTIP</t>
  </si>
  <si>
    <t xml:space="preserve">A CONTAR DE 20/05/2025 </t>
  </si>
  <si>
    <t>BG 089/2025</t>
  </si>
  <si>
    <t>Av Senador Raimundo Parente N70 BL 27C apto 206</t>
  </si>
  <si>
    <t>Clube municipal</t>
  </si>
  <si>
    <t>agda_carioca18@hotmail.com</t>
  </si>
  <si>
    <r>
      <rPr>
        <b/>
        <sz val="10"/>
        <color theme="1"/>
        <rFont val="Arial"/>
      </rPr>
      <t>GILSON</t>
    </r>
    <r>
      <rPr>
        <sz val="10"/>
        <color theme="1"/>
        <rFont val="Arial"/>
      </rPr>
      <t xml:space="preserve"> CARLOS ROCHA CAMPOS</t>
    </r>
  </si>
  <si>
    <t>GILSON</t>
  </si>
  <si>
    <t>226.808-6 A</t>
  </si>
  <si>
    <t>1018</t>
  </si>
  <si>
    <t>127.37906.02-6</t>
  </si>
  <si>
    <t>721.330.822-04</t>
  </si>
  <si>
    <t>LUIZ CARLOS RODRIGUES CAMPOS</t>
  </si>
  <si>
    <t>ERIVALDA ROCHA CAMPOS</t>
  </si>
  <si>
    <t xml:space="preserve">BG 121/2022 </t>
  </si>
  <si>
    <t>Rua Aluísio Maciel, n° 56, bairro Monte Sião</t>
  </si>
  <si>
    <t>Próx. Escola Sônia Maria</t>
  </si>
  <si>
    <t>gilsoncarlos0581@gmail.com</t>
  </si>
  <si>
    <t>31/12/2023 - BG 103/2025 - DOE nº 35.472 de 28/5/2025</t>
  </si>
  <si>
    <r>
      <rPr>
        <b/>
        <sz val="10"/>
        <color theme="1"/>
        <rFont val="Arial"/>
      </rPr>
      <t>GISELLE</t>
    </r>
    <r>
      <rPr>
        <sz val="10"/>
        <color theme="1"/>
        <rFont val="Arial"/>
      </rPr>
      <t xml:space="preserve"> MARTINS</t>
    </r>
    <r>
      <rPr>
        <b/>
        <sz val="10"/>
        <color theme="1"/>
        <rFont val="Arial"/>
      </rPr>
      <t xml:space="preserve"> FROTA</t>
    </r>
  </si>
  <si>
    <t>GISELLE FROTA</t>
  </si>
  <si>
    <t>268.703-8 A</t>
  </si>
  <si>
    <t>128.75746.02-4</t>
  </si>
  <si>
    <t>858.927.002-59</t>
  </si>
  <si>
    <t>0233440022</t>
  </si>
  <si>
    <t>83</t>
  </si>
  <si>
    <t>001</t>
  </si>
  <si>
    <t>0728</t>
  </si>
  <si>
    <t>VIVALDO CESAR BOTELHO FROTA</t>
  </si>
  <si>
    <t>SÔNIA HELENA MARTINS FROTA</t>
  </si>
  <si>
    <t>Fisioterapia</t>
  </si>
  <si>
    <t>RUA BELO HORIZONTE</t>
  </si>
  <si>
    <t>69.057-060</t>
  </si>
  <si>
    <t>gfrota28@gmail.com</t>
  </si>
  <si>
    <r>
      <rPr>
        <sz val="10"/>
        <color theme="1"/>
        <rFont val="Arial"/>
      </rPr>
      <t xml:space="preserve">HILKSON LAMARÃO </t>
    </r>
    <r>
      <rPr>
        <b/>
        <sz val="10"/>
        <color theme="1"/>
        <rFont val="Arial"/>
      </rPr>
      <t>VILAS BOAS</t>
    </r>
  </si>
  <si>
    <t>VILAS BOAS</t>
  </si>
  <si>
    <t>266.268-0 B</t>
  </si>
  <si>
    <t>162.63878.39-9</t>
  </si>
  <si>
    <t>039.990.632-03</t>
  </si>
  <si>
    <t>0414249522</t>
  </si>
  <si>
    <t xml:space="preserve">Benedito Albuquerque Vilas Boas </t>
  </si>
  <si>
    <t xml:space="preserve">Ivaneide Lamarão Vilas Boas </t>
  </si>
  <si>
    <t>Redes de Computadores</t>
  </si>
  <si>
    <t>Engenharia de Segurança Contra Incêndio e Pânico</t>
  </si>
  <si>
    <t>lamaraohilkson@gmail.com</t>
  </si>
  <si>
    <r>
      <rPr>
        <b/>
        <sz val="10"/>
        <color theme="1"/>
        <rFont val="Arial"/>
      </rPr>
      <t xml:space="preserve">IARA </t>
    </r>
    <r>
      <rPr>
        <sz val="10"/>
        <color theme="1"/>
        <rFont val="Arial"/>
      </rPr>
      <t>BEATRIZ DE QUEIROZ MENDES</t>
    </r>
  </si>
  <si>
    <t>IARA</t>
  </si>
  <si>
    <t>268.082-3 A</t>
  </si>
  <si>
    <t>162.85265.69-1</t>
  </si>
  <si>
    <t>033.760.222-08</t>
  </si>
  <si>
    <t>0433854522</t>
  </si>
  <si>
    <t xml:space="preserve">IVANILDO PRIVADO MENDES </t>
  </si>
  <si>
    <t>MARGARETE DOS SANTOS DE QUEIROZ</t>
  </si>
  <si>
    <t>ibdqmendes.ibm@gmail.com</t>
  </si>
  <si>
    <r>
      <rPr>
        <b/>
        <sz val="10"/>
        <color theme="1"/>
        <rFont val="Arial"/>
      </rPr>
      <t>ISRAEL</t>
    </r>
    <r>
      <rPr>
        <sz val="10"/>
        <color theme="1"/>
        <rFont val="Arial"/>
      </rPr>
      <t xml:space="preserve"> NASCIMENTO FERREIRA</t>
    </r>
  </si>
  <si>
    <t>BG 131/2025</t>
  </si>
  <si>
    <t>ISRAEL</t>
  </si>
  <si>
    <t>226.783-7 A</t>
  </si>
  <si>
    <t>1028</t>
  </si>
  <si>
    <t>129.85829.02-1</t>
  </si>
  <si>
    <t>767.155.582-72</t>
  </si>
  <si>
    <t>RUI DOS SANTOS FERREIRA</t>
  </si>
  <si>
    <t>NANCY NASCIMENTO FERREIRA</t>
  </si>
  <si>
    <t>ACONTAR DE 31/07/2024</t>
  </si>
  <si>
    <t>BG 155/2024</t>
  </si>
  <si>
    <t>RUA CHIBORENA</t>
  </si>
  <si>
    <t>PROX AO TERMINAL 5</t>
  </si>
  <si>
    <t>raelcbmam@gmail.com</t>
  </si>
  <si>
    <t>31/12/2023 - BG 180/2024 - DOE nº 35.307, de 16/09/2024</t>
  </si>
  <si>
    <r>
      <rPr>
        <b/>
        <sz val="10"/>
        <color theme="1"/>
        <rFont val="Arial"/>
      </rPr>
      <t>JEANE</t>
    </r>
    <r>
      <rPr>
        <sz val="10"/>
        <color theme="1"/>
        <rFont val="Arial"/>
      </rPr>
      <t xml:space="preserve"> DE</t>
    </r>
    <r>
      <rPr>
        <b/>
        <sz val="10"/>
        <color theme="1"/>
        <rFont val="Arial"/>
      </rPr>
      <t xml:space="preserve"> LIMA</t>
    </r>
    <r>
      <rPr>
        <sz val="10"/>
        <color theme="1"/>
        <rFont val="Arial"/>
      </rPr>
      <t xml:space="preserve"> SILVA</t>
    </r>
  </si>
  <si>
    <t>BG 017/2024</t>
  </si>
  <si>
    <t>ASSIST SOC</t>
  </si>
  <si>
    <t>JEANE LIMA</t>
  </si>
  <si>
    <t>255.019-9 A</t>
  </si>
  <si>
    <t>207.35592.12-2</t>
  </si>
  <si>
    <t>931.834.702-25</t>
  </si>
  <si>
    <t>SEBASTIAO PERES DA SILVA</t>
  </si>
  <si>
    <t>LUIZA DE LIMA SILVA</t>
  </si>
  <si>
    <t>BG 044/2025+BG 077/2025</t>
  </si>
  <si>
    <t>ASSISTENCIA SOCIAL</t>
  </si>
  <si>
    <t>GESTAO DO SUAS/ POLITICAS PUBLICAS NO ENFRENTAMENTO A VIOLÊNCIA INTRA FAMILIAR</t>
  </si>
  <si>
    <t>Rua IBIRAJUBA</t>
  </si>
  <si>
    <t>QD.03 NOVO ALEIXO</t>
  </si>
  <si>
    <t>JEANE_SILVA@YAHOO.COM.BR</t>
  </si>
  <si>
    <t>BG 122/2022 - DOE 34.772 DE 28/6/2022 – Seção I- Pág. 20.</t>
  </si>
  <si>
    <r>
      <rPr>
        <sz val="10"/>
        <color theme="1"/>
        <rFont val="Arial"/>
      </rPr>
      <t xml:space="preserve">JEFERSON </t>
    </r>
    <r>
      <rPr>
        <b/>
        <sz val="10"/>
        <color theme="1"/>
        <rFont val="Arial"/>
      </rPr>
      <t>CALDEIRA</t>
    </r>
    <r>
      <rPr>
        <sz val="10"/>
        <color theme="1"/>
        <rFont val="Arial"/>
      </rPr>
      <t xml:space="preserve"> DE LIMA</t>
    </r>
  </si>
  <si>
    <t>CALDEIRA</t>
  </si>
  <si>
    <t>268.310-5 A</t>
  </si>
  <si>
    <t>210.10920.15-6</t>
  </si>
  <si>
    <t>988.693.882-04</t>
  </si>
  <si>
    <t>032621462291</t>
  </si>
  <si>
    <t>00</t>
  </si>
  <si>
    <t>070</t>
  </si>
  <si>
    <t>0659</t>
  </si>
  <si>
    <t xml:space="preserve">Jesse moraes de lima </t>
  </si>
  <si>
    <t>Maria das dores caldeira de lima</t>
  </si>
  <si>
    <t>Engenharia Eletrica</t>
  </si>
  <si>
    <t>jeferson.caldeira2@gmail.com</t>
  </si>
  <si>
    <r>
      <rPr>
        <sz val="10"/>
        <color theme="1"/>
        <rFont val="Arial"/>
      </rPr>
      <t xml:space="preserve">JHONNIE WANDERSON SOUZA </t>
    </r>
    <r>
      <rPr>
        <b/>
        <sz val="10"/>
        <color theme="1"/>
        <rFont val="Arial"/>
      </rPr>
      <t>LEÃO</t>
    </r>
  </si>
  <si>
    <t>LEÃO</t>
  </si>
  <si>
    <t>268.318-0 A</t>
  </si>
  <si>
    <t>190.52832.97-0</t>
  </si>
  <si>
    <t>161.652.877-00</t>
  </si>
  <si>
    <t>1587 9483 0345</t>
  </si>
  <si>
    <t>Valdeniro Carneiro Leão</t>
  </si>
  <si>
    <t>Roseane Souza da Silva</t>
  </si>
  <si>
    <t>92 98585-6449</t>
  </si>
  <si>
    <t>jhonnieleao@hotmail.com</t>
  </si>
  <si>
    <r>
      <rPr>
        <b/>
        <sz val="10"/>
        <color theme="1"/>
        <rFont val="Arial"/>
      </rPr>
      <t xml:space="preserve">JOÃO </t>
    </r>
    <r>
      <rPr>
        <sz val="10"/>
        <color theme="1"/>
        <rFont val="Arial"/>
      </rPr>
      <t xml:space="preserve">DE FREITAS </t>
    </r>
    <r>
      <rPr>
        <b/>
        <sz val="10"/>
        <color theme="1"/>
        <rFont val="Arial"/>
      </rPr>
      <t xml:space="preserve">XAVIER </t>
    </r>
  </si>
  <si>
    <t>JOÃO XAVIER</t>
  </si>
  <si>
    <t>268.332-6 A</t>
  </si>
  <si>
    <t>1980</t>
  </si>
  <si>
    <t>210.36714.14-6</t>
  </si>
  <si>
    <t>029.532.312-42</t>
  </si>
  <si>
    <t>040114932275</t>
  </si>
  <si>
    <t>0431</t>
  </si>
  <si>
    <t>JOÃO MARTINS DE SOUZA</t>
  </si>
  <si>
    <t>TEREZA HELENA DE FREITAS</t>
  </si>
  <si>
    <t>Engenharia mecânica/Análise e desenvolvimento de sistemas</t>
  </si>
  <si>
    <t>Não</t>
  </si>
  <si>
    <t>RUA CARMARGOS COM RUA CHILE</t>
  </si>
  <si>
    <t>joaofreitas2504@gmail.com</t>
  </si>
  <si>
    <r>
      <rPr>
        <b/>
        <sz val="10"/>
        <color theme="1"/>
        <rFont val="Arial"/>
      </rPr>
      <t>JONAS</t>
    </r>
    <r>
      <rPr>
        <sz val="10"/>
        <color theme="1"/>
        <rFont val="Arial"/>
      </rPr>
      <t xml:space="preserve"> GONCALVES DA SILVA</t>
    </r>
  </si>
  <si>
    <t>BG 174/2022</t>
  </si>
  <si>
    <t>JONAS</t>
  </si>
  <si>
    <t>226.877-9 A</t>
  </si>
  <si>
    <t>209.38084.06-7</t>
  </si>
  <si>
    <t>759.160.102-49</t>
  </si>
  <si>
    <t>NAO INFORMADO</t>
  </si>
  <si>
    <t>SELMA GONCALVES DA SILVA</t>
  </si>
  <si>
    <t>RUA CACIQUE ANGELO CRETA</t>
  </si>
  <si>
    <t>IGREJA UNIVERSAL</t>
  </si>
  <si>
    <t>jgsgoncalvespara@gmail.com</t>
  </si>
  <si>
    <t>31/12/2023 - BG 108/2025 - DOE nº 35.480 de 09/06/2025</t>
  </si>
  <si>
    <r>
      <rPr>
        <b/>
        <sz val="10"/>
        <color theme="1"/>
        <rFont val="Arial"/>
      </rPr>
      <t>JORGE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COELHO</t>
    </r>
    <r>
      <rPr>
        <sz val="10"/>
        <color theme="1"/>
        <rFont val="Arial"/>
      </rPr>
      <t xml:space="preserve"> GUIMARAES</t>
    </r>
  </si>
  <si>
    <t>JORGE COELHO</t>
  </si>
  <si>
    <t>220.834-2 B</t>
  </si>
  <si>
    <t>129.23469.02-1</t>
  </si>
  <si>
    <t>861.974.362-72</t>
  </si>
  <si>
    <t>MANUEL GUIMARAES</t>
  </si>
  <si>
    <t>MARIA DO CARMO COELHO GUIMARAES</t>
  </si>
  <si>
    <t>Rua um numero 38 quadra 63 Armando Mendes</t>
  </si>
  <si>
    <t>Igreja assembleia de Deus</t>
  </si>
  <si>
    <t>jorge_maxim.us@hotmail.com</t>
  </si>
  <si>
    <t>31/12/2023- BG 014/2025 - DOE nº 35.386, de 16/01/2025</t>
  </si>
  <si>
    <r>
      <rPr>
        <b/>
        <sz val="10"/>
        <color theme="1"/>
        <rFont val="Arial"/>
      </rPr>
      <t xml:space="preserve">JORGE </t>
    </r>
    <r>
      <rPr>
        <sz val="10"/>
        <color theme="1"/>
        <rFont val="Arial"/>
      </rPr>
      <t xml:space="preserve">THIAGO PEREIRA </t>
    </r>
    <r>
      <rPr>
        <b/>
        <sz val="10"/>
        <color theme="1"/>
        <rFont val="Arial"/>
      </rPr>
      <t xml:space="preserve">XAVIER </t>
    </r>
  </si>
  <si>
    <t>BG 040/2025</t>
  </si>
  <si>
    <t>JORGE XAVIER</t>
  </si>
  <si>
    <t>268.079-3 A</t>
  </si>
  <si>
    <t>220.03923.49-6</t>
  </si>
  <si>
    <t>050.597.362-61</t>
  </si>
  <si>
    <t>SIDINEI FAÇANHA XAVIER</t>
  </si>
  <si>
    <t>SANDRA MARIA DO NASCIMENTO PEREIRA</t>
  </si>
  <si>
    <t>CURSANDO- ADMINISTRAÇÃO</t>
  </si>
  <si>
    <t>BECO GENESIS</t>
  </si>
  <si>
    <t>thiagojorge1801@gmail.com</t>
  </si>
  <si>
    <t>JOSÉ BARROSO DE OLIVEIRA JÚNIOR</t>
  </si>
  <si>
    <t>BG 001/2025</t>
  </si>
  <si>
    <t>J. BARROSO</t>
  </si>
  <si>
    <t>269.559-6 A</t>
  </si>
  <si>
    <t>271.62935.28-7</t>
  </si>
  <si>
    <t>014.525.062-80</t>
  </si>
  <si>
    <t>0350599622</t>
  </si>
  <si>
    <t>006</t>
  </si>
  <si>
    <t>0269</t>
  </si>
  <si>
    <t>JOSÉ BARROSO DE OLIVEIRA</t>
  </si>
  <si>
    <t>CELENE BARBOSA DAS CHAGAS</t>
  </si>
  <si>
    <t>Educacão Fisica</t>
  </si>
  <si>
    <t xml:space="preserve">RUA GERMÂNIO </t>
  </si>
  <si>
    <t>69.030-685</t>
  </si>
  <si>
    <t>junior.boanerge@hotmail.com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</si>
  <si>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>OSE</t>
    </r>
    <r>
      <rPr>
        <b/>
        <sz val="10"/>
        <color theme="1"/>
        <rFont val="Arial"/>
      </rPr>
      <t xml:space="preserve"> RONALDO</t>
    </r>
    <r>
      <rPr>
        <sz val="10"/>
        <color theme="1"/>
        <rFont val="Arial"/>
      </rPr>
      <t xml:space="preserve"> LIMA DOS SANTOS</t>
    </r>
  </si>
  <si>
    <t>BG 114/2022</t>
  </si>
  <si>
    <t>J RONALDO</t>
  </si>
  <si>
    <t>227.285-7 A</t>
  </si>
  <si>
    <t>1201</t>
  </si>
  <si>
    <t>170.56503.68-1</t>
  </si>
  <si>
    <t>593.611.232-20</t>
  </si>
  <si>
    <t>RONALDO LUIZ DOS SANTOS</t>
  </si>
  <si>
    <t>IZABEL SILVA DE LIMA</t>
  </si>
  <si>
    <t>BG 088/2023</t>
  </si>
  <si>
    <t>RUA NOVA</t>
  </si>
  <si>
    <t>ronaldotrail@gmail.com</t>
  </si>
  <si>
    <t>31/12/2023 - BG 227/2024 - DOE nº 35.356, de 29/11//2024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</si>
  <si>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SARNEY</t>
    </r>
    <r>
      <rPr>
        <sz val="10"/>
        <color theme="1"/>
        <rFont val="Arial"/>
      </rPr>
      <t xml:space="preserve"> PEREIRA DO CARMO</t>
    </r>
  </si>
  <si>
    <t>SARNEY</t>
  </si>
  <si>
    <t>226.909-0 A</t>
  </si>
  <si>
    <t>1223</t>
  </si>
  <si>
    <t>160.49327.35-2</t>
  </si>
  <si>
    <t>071.006.856-56</t>
  </si>
  <si>
    <t>PEDRO SOARES PEREIRA</t>
  </si>
  <si>
    <t>CLEMENCIA PEREIRA DO CARMO</t>
  </si>
  <si>
    <t>LE</t>
  </si>
  <si>
    <t>A CONTAR DE 1/06/2025 A 1/09/2025 - 03 MESES</t>
  </si>
  <si>
    <t>BIOLOGIA</t>
  </si>
  <si>
    <t>DOCÊNCIA E GESTÃO DO ENSINO SUPERIOR</t>
  </si>
  <si>
    <t>Rua São Pedro número 185 Coroado 2</t>
  </si>
  <si>
    <t>Autos Salão Neide Bernardo</t>
  </si>
  <si>
    <t>sarneypereira@hotmail.com</t>
  </si>
  <si>
    <t>31/12/2023 - BG 099/2024 - DOE nº 35.228 de 21/05/2024</t>
  </si>
  <si>
    <r>
      <rPr>
        <b/>
        <sz val="10"/>
        <color theme="1"/>
        <rFont val="Arial"/>
      </rPr>
      <t>KAIO</t>
    </r>
    <r>
      <rPr>
        <sz val="10"/>
        <color theme="1"/>
        <rFont val="Arial"/>
      </rPr>
      <t xml:space="preserve"> DIEGO SIZA DA </t>
    </r>
    <r>
      <rPr>
        <b/>
        <sz val="10"/>
        <color theme="1"/>
        <rFont val="Arial"/>
      </rPr>
      <t>ROCHA</t>
    </r>
  </si>
  <si>
    <t>KAIO ROCHA</t>
  </si>
  <si>
    <t>269.574-0 A</t>
  </si>
  <si>
    <t>131.03963.02-4</t>
  </si>
  <si>
    <t>002.464.972-46</t>
  </si>
  <si>
    <t>0331879822</t>
  </si>
  <si>
    <t>32</t>
  </si>
  <si>
    <t>58</t>
  </si>
  <si>
    <t>0816</t>
  </si>
  <si>
    <t>Francisco Carlos Correa da rocha</t>
  </si>
  <si>
    <t>Kátia celene siza da rocha</t>
  </si>
  <si>
    <t>Nao</t>
  </si>
  <si>
    <t>RUA GUABAJUBA</t>
  </si>
  <si>
    <t>92 98843-0261</t>
  </si>
  <si>
    <t>kaiosiza2@gmail.com</t>
  </si>
  <si>
    <r>
      <rPr>
        <b/>
        <sz val="10"/>
        <color theme="1"/>
        <rFont val="Arial"/>
      </rPr>
      <t>LUCIANO</t>
    </r>
    <r>
      <rPr>
        <sz val="10"/>
        <color theme="1"/>
        <rFont val="Arial"/>
      </rPr>
      <t xml:space="preserve"> RIBEIRO </t>
    </r>
    <r>
      <rPr>
        <b/>
        <sz val="10"/>
        <color theme="1"/>
        <rFont val="Arial"/>
      </rPr>
      <t>SIQUEIRA</t>
    </r>
  </si>
  <si>
    <t>BG 76/2022</t>
  </si>
  <si>
    <t>LUCIANO SIQUEIRA</t>
  </si>
  <si>
    <t>227.442-6 A</t>
  </si>
  <si>
    <t>1206</t>
  </si>
  <si>
    <t>132.64718.27-7</t>
  </si>
  <si>
    <t>751.955.502-04</t>
  </si>
  <si>
    <t>WALDIR DA SILVA SIQUEIRA</t>
  </si>
  <si>
    <t>JANE RIBEIRO SIQUEIRA</t>
  </si>
  <si>
    <t xml:space="preserve">DE 14/10/2024 A 12/11/2024 - 30 DIAS </t>
  </si>
  <si>
    <t>BG 112/2024 + BG 132/2024 + BG 154/2024 + BG 196/2024</t>
  </si>
  <si>
    <t>AV TARUMA</t>
  </si>
  <si>
    <t>SITUA SE NA VILA</t>
  </si>
  <si>
    <t>99516-4518</t>
  </si>
  <si>
    <t>luciaano_ribeiro@hotmail.com</t>
  </si>
  <si>
    <t>31/12/2023 - BG 235/2024 - DOE nº 35.364, de 11/12//2024</t>
  </si>
  <si>
    <r>
      <rPr>
        <sz val="10"/>
        <color theme="1"/>
        <rFont val="Arial"/>
      </rPr>
      <t xml:space="preserve">LUCIANO WILLIAN DO NASCIMENTO </t>
    </r>
    <r>
      <rPr>
        <b/>
        <sz val="10"/>
        <color theme="1"/>
        <rFont val="Arial"/>
      </rPr>
      <t>VARELA</t>
    </r>
  </si>
  <si>
    <t>BG 041/2023</t>
  </si>
  <si>
    <t>VARELA</t>
  </si>
  <si>
    <t>226.767-5 A</t>
  </si>
  <si>
    <t>1200</t>
  </si>
  <si>
    <t>129.27186.02-4</t>
  </si>
  <si>
    <t>750.896.612-00</t>
  </si>
  <si>
    <t>LUCIDEIA DO NASCIMENTO VARELA</t>
  </si>
  <si>
    <t>BG 079/2021</t>
  </si>
  <si>
    <t>LICENCIATURA EM INFORMÁTICA</t>
  </si>
  <si>
    <r>
      <rPr>
        <i/>
        <sz val="10"/>
        <color theme="1"/>
        <rFont val="Times New Roman"/>
      </rPr>
      <t xml:space="preserve">LATO SENSU </t>
    </r>
    <r>
      <rPr>
        <sz val="10"/>
        <color theme="1"/>
        <rFont val="Times New Roman"/>
      </rPr>
      <t>EM GESTÃO PÚBLICA/LATO SENSU EM DEFESA CIVIL</t>
    </r>
  </si>
  <si>
    <t>RUA JOSE SARNEY</t>
  </si>
  <si>
    <t>lucianowillian.info@gmail.com</t>
  </si>
  <si>
    <t>31/12/2023 - BG 239/2024 - DOE nº 35.371, de 20/12/2024</t>
  </si>
  <si>
    <r>
      <rPr>
        <b/>
        <sz val="10"/>
        <color theme="1"/>
        <rFont val="Arial"/>
      </rPr>
      <t>LUIS RODRIGO</t>
    </r>
    <r>
      <rPr>
        <sz val="10"/>
        <color theme="1"/>
        <rFont val="Arial"/>
      </rPr>
      <t xml:space="preserve"> MOURA MACIEL</t>
    </r>
  </si>
  <si>
    <t>LUIS RODRIGO</t>
  </si>
  <si>
    <t>268.078-5 A</t>
  </si>
  <si>
    <t>119.92084.90-9</t>
  </si>
  <si>
    <t>000.531.482-82</t>
  </si>
  <si>
    <t>0327049422</t>
  </si>
  <si>
    <t>16</t>
  </si>
  <si>
    <t>037</t>
  </si>
  <si>
    <t>0697</t>
  </si>
  <si>
    <t>LUIS CARLOS MACIEL</t>
  </si>
  <si>
    <t>ANTONIA MOURA MACIEL</t>
  </si>
  <si>
    <t>Ciências Econômicas</t>
  </si>
  <si>
    <t>TRAV. ODULVALDO VIANA</t>
  </si>
  <si>
    <t>69.077-833</t>
  </si>
  <si>
    <t>rodrigomaciel26@gmail.com</t>
  </si>
  <si>
    <r>
      <rPr>
        <sz val="10"/>
        <color theme="1"/>
        <rFont val="Arial"/>
      </rPr>
      <t>LUIZ FELIPE</t>
    </r>
    <r>
      <rPr>
        <b/>
        <sz val="10"/>
        <color theme="1"/>
        <rFont val="Arial"/>
      </rPr>
      <t xml:space="preserve"> BARRELA </t>
    </r>
    <r>
      <rPr>
        <sz val="10"/>
        <color theme="1"/>
        <rFont val="Arial"/>
      </rPr>
      <t>DA CUNHA</t>
    </r>
  </si>
  <si>
    <t>BARRELA</t>
  </si>
  <si>
    <t>269.571-5A</t>
  </si>
  <si>
    <t>2006</t>
  </si>
  <si>
    <t>212.81062.63-6</t>
  </si>
  <si>
    <t>780.749.912-53</t>
  </si>
  <si>
    <t>038131682240</t>
  </si>
  <si>
    <t>LUIZ CLÁUIO HUBER DA CUNHA</t>
  </si>
  <si>
    <t>MARIA TEREZA GAMA BARRELA</t>
  </si>
  <si>
    <t>Psicologia</t>
  </si>
  <si>
    <t>RUA XAVIER DE MENONÇA</t>
  </si>
  <si>
    <t>felipebarrela@yahoo.com</t>
  </si>
  <si>
    <r>
      <rPr>
        <b/>
        <sz val="10"/>
        <color theme="1"/>
        <rFont val="Arial"/>
      </rPr>
      <t>LUIZ PAULO</t>
    </r>
    <r>
      <rPr>
        <sz val="10"/>
        <color theme="1"/>
        <rFont val="Arial"/>
      </rPr>
      <t xml:space="preserve"> RODRIGUES DE OLIVEIRA </t>
    </r>
  </si>
  <si>
    <t>LUIZ PAULO</t>
  </si>
  <si>
    <t>268.889-1 A</t>
  </si>
  <si>
    <t>2069</t>
  </si>
  <si>
    <t>133.40072.27-1</t>
  </si>
  <si>
    <t>961.208.002-04</t>
  </si>
  <si>
    <t>03480227224</t>
  </si>
  <si>
    <t>LUIZ ALVES DE OLIVEIRA</t>
  </si>
  <si>
    <t>CLEUZA RODRIGUES DE OLIVEIRA</t>
  </si>
  <si>
    <t>RUA JOÃO BARRA FUNDA</t>
  </si>
  <si>
    <t>luizpaulo819@gmail.com</t>
  </si>
  <si>
    <r>
      <rPr>
        <b/>
        <sz val="10"/>
        <color theme="1"/>
        <rFont val="Arial"/>
      </rPr>
      <t>MAKSON</t>
    </r>
    <r>
      <rPr>
        <sz val="10"/>
        <color theme="1"/>
        <rFont val="Arial"/>
      </rPr>
      <t xml:space="preserve"> NASCIMENTO PESSOA</t>
    </r>
  </si>
  <si>
    <t>MAKSON</t>
  </si>
  <si>
    <t>226.752-7 A</t>
  </si>
  <si>
    <t>128.82303.02-7</t>
  </si>
  <si>
    <t>885.538.842-87</t>
  </si>
  <si>
    <t>GILSON FERREIRA PESSOA</t>
  </si>
  <si>
    <t>MARIA DO NASCIMENTO PESSOA</t>
  </si>
  <si>
    <t>BG 199/2023</t>
  </si>
  <si>
    <t>GEOGRAFIA</t>
  </si>
  <si>
    <t>GESTAO E AUDITORIA AMBIENTAL</t>
  </si>
  <si>
    <t>RUA ADALBERTO VALE</t>
  </si>
  <si>
    <t>proximo a escola antonio lucena</t>
  </si>
  <si>
    <t>makson_maxmus@yahoo.com.br</t>
  </si>
  <si>
    <t>31/12/2023 - BG 103/2025 - DOE nº 35.476 de 03/06/2025</t>
  </si>
  <si>
    <r>
      <rPr>
        <b/>
        <sz val="10"/>
        <color theme="1"/>
        <rFont val="Arial"/>
      </rPr>
      <t>MARCELO</t>
    </r>
    <r>
      <rPr>
        <sz val="10"/>
        <color theme="1"/>
        <rFont val="Arial"/>
      </rPr>
      <t xml:space="preserve"> GOMES IMBIRIBA</t>
    </r>
  </si>
  <si>
    <t>MARCELO</t>
  </si>
  <si>
    <t>181.629-2 A</t>
  </si>
  <si>
    <t>0529</t>
  </si>
  <si>
    <t>190.37956.09-5</t>
  </si>
  <si>
    <t>677.643.122-15</t>
  </si>
  <si>
    <t>SATURNINO MARQUES DA ROCHA</t>
  </si>
  <si>
    <t>MARILDA GOMES IMBIRIBA</t>
  </si>
  <si>
    <t>BG 233/2022</t>
  </si>
  <si>
    <t>PREVENÇAO E SEGURAÇA CONTRA INCENDIO E PANICO</t>
  </si>
  <si>
    <t>Rua bom Jesu 17a</t>
  </si>
  <si>
    <t>Igreja rainha da paz</t>
  </si>
  <si>
    <t>gomesimbiriba@gmail.com</t>
  </si>
  <si>
    <r>
      <rPr>
        <sz val="10"/>
        <color theme="1"/>
        <rFont val="Arial"/>
      </rPr>
      <t xml:space="preserve">MARCIO </t>
    </r>
    <r>
      <rPr>
        <b/>
        <sz val="10"/>
        <color theme="1"/>
        <rFont val="Arial"/>
      </rPr>
      <t>MILLE</t>
    </r>
    <r>
      <rPr>
        <sz val="10"/>
        <color theme="1"/>
        <rFont val="Arial"/>
      </rPr>
      <t xml:space="preserve"> CORDEIRO DA CUNHA</t>
    </r>
  </si>
  <si>
    <t xml:space="preserve">3º SGT </t>
  </si>
  <si>
    <t>MILLE</t>
  </si>
  <si>
    <t>226.777-2 A</t>
  </si>
  <si>
    <t>126.85634.02-0</t>
  </si>
  <si>
    <t>633.321.912-68</t>
  </si>
  <si>
    <t>DIONISIO CARNEIRO DA SILVA</t>
  </si>
  <si>
    <t>MARIA CORDEIRO DA CUNHA</t>
  </si>
  <si>
    <t>Travessa carlos de almeida n 552 japiim1 conjunto 31 de Março</t>
  </si>
  <si>
    <t>Prox CMEI JOÃO BARBOSA</t>
  </si>
  <si>
    <t>sdbmmille@gmail.com</t>
  </si>
  <si>
    <t xml:space="preserve"> A CONTAR DE 31/12/2023 BG 215/2024 - DOE nº 35.346, de 13/11/2024</t>
  </si>
  <si>
    <r>
      <rPr>
        <b/>
        <sz val="10"/>
        <color theme="1"/>
        <rFont val="Arial"/>
      </rPr>
      <t xml:space="preserve">MARCO </t>
    </r>
    <r>
      <rPr>
        <sz val="10"/>
        <color theme="1"/>
        <rFont val="Arial"/>
      </rPr>
      <t xml:space="preserve">ANTONIO DE SOUZA </t>
    </r>
    <r>
      <rPr>
        <b/>
        <sz val="10"/>
        <color theme="1"/>
        <rFont val="Arial"/>
      </rPr>
      <t>FONSECA</t>
    </r>
  </si>
  <si>
    <t>MARCO FONSECA</t>
  </si>
  <si>
    <t>268.659-7 A</t>
  </si>
  <si>
    <t>132.68773.27-2</t>
  </si>
  <si>
    <t>940.984.172-00</t>
  </si>
  <si>
    <t>0758</t>
  </si>
  <si>
    <t>MÁRIO ANTONIO PEIXOTO DA FONSECA</t>
  </si>
  <si>
    <t>ERCIMOR FERREIRA DE SOUZA</t>
  </si>
  <si>
    <t>JORNALISMO</t>
  </si>
  <si>
    <t>RUA SUMATRA</t>
  </si>
  <si>
    <t>(92) 99353-1476</t>
  </si>
  <si>
    <t>masf.marco@gmail.com</t>
  </si>
  <si>
    <r>
      <rPr>
        <b/>
        <sz val="10"/>
        <color theme="1"/>
        <rFont val="Arial"/>
      </rPr>
      <t>MARCUS</t>
    </r>
    <r>
      <rPr>
        <sz val="10"/>
        <color theme="1"/>
        <rFont val="Arial"/>
      </rPr>
      <t xml:space="preserve"> ADRIANO VIANA </t>
    </r>
    <r>
      <rPr>
        <b/>
        <sz val="10"/>
        <color theme="1"/>
        <rFont val="Arial"/>
      </rPr>
      <t>FREIRE</t>
    </r>
  </si>
  <si>
    <t>MARCUS FREIRE</t>
  </si>
  <si>
    <t>226.859-0 A</t>
  </si>
  <si>
    <t>1189</t>
  </si>
  <si>
    <t>182.21107.02-1</t>
  </si>
  <si>
    <t>613.573.832-15</t>
  </si>
  <si>
    <t>MARIA DO SOCORRO VIANA FREIRE</t>
  </si>
  <si>
    <t>BG 236/2022</t>
  </si>
  <si>
    <t>RUA PERIMETRAL SUL</t>
  </si>
  <si>
    <t>PROXIMO A IGREJA INTERNACIONAL UNIDADE</t>
  </si>
  <si>
    <t>mviana06@bol.com.br</t>
  </si>
  <si>
    <t>31/12/2023-BG 056/2024- DOE nº 35.186 de 19/03/2024</t>
  </si>
  <si>
    <r>
      <rPr>
        <b/>
        <sz val="10"/>
        <color theme="1"/>
        <rFont val="Arial"/>
      </rPr>
      <t>MARCUS</t>
    </r>
    <r>
      <rPr>
        <sz val="10"/>
        <color theme="1"/>
        <rFont val="Arial"/>
      </rPr>
      <t xml:space="preserve"> FILIPE DO NASCIMENTO</t>
    </r>
  </si>
  <si>
    <t>MARCUS</t>
  </si>
  <si>
    <t>226.944-9 A</t>
  </si>
  <si>
    <t>1017</t>
  </si>
  <si>
    <t>133.41748.27-9</t>
  </si>
  <si>
    <t>943.888.902-78</t>
  </si>
  <si>
    <t>PEDRO DE PAULA RAMOS</t>
  </si>
  <si>
    <t>ROSIMAR GOMES DOS SANTOS</t>
  </si>
  <si>
    <t>RUA G1 QUADRA 18</t>
  </si>
  <si>
    <t>CONJUNTO CANARANAS 1</t>
  </si>
  <si>
    <t>marcusfilipebm@gmail.com</t>
  </si>
  <si>
    <t>31/12/2023 - BG 065/2025 - DOE nº 35.436, de 01/04/2025</t>
  </si>
  <si>
    <t>MARISA MARIANA SANTOS DE SOUSA</t>
  </si>
  <si>
    <t>MARISA</t>
  </si>
  <si>
    <t>268.286-9 A</t>
  </si>
  <si>
    <t>202.00649.12-9</t>
  </si>
  <si>
    <t>921.387.992-04</t>
  </si>
  <si>
    <t>038775912232</t>
  </si>
  <si>
    <t>059</t>
  </si>
  <si>
    <t>0764</t>
  </si>
  <si>
    <t>JONAS SANTOS DA SILVA</t>
  </si>
  <si>
    <t>JUCELIA MELO DE SOUSA</t>
  </si>
  <si>
    <t>Eng química</t>
  </si>
  <si>
    <t>RUA LUÍS EDUARDO MAGALHÃES</t>
  </si>
  <si>
    <t>marisassantoss@gmail.com</t>
  </si>
  <si>
    <r>
      <rPr>
        <b/>
        <sz val="10"/>
        <color theme="1"/>
        <rFont val="Arial"/>
      </rPr>
      <t>MARLIO</t>
    </r>
    <r>
      <rPr>
        <sz val="10"/>
        <color theme="1"/>
        <rFont val="Arial"/>
      </rPr>
      <t xml:space="preserve"> SOUZA MACEDO</t>
    </r>
  </si>
  <si>
    <t>MARLIO</t>
  </si>
  <si>
    <t>226.870-1 A</t>
  </si>
  <si>
    <t>1034</t>
  </si>
  <si>
    <t>190.26829.26-7</t>
  </si>
  <si>
    <t>742.844.362-87</t>
  </si>
  <si>
    <t>MANUEL ORMINDO DA SILVA</t>
  </si>
  <si>
    <t>MARIA IZABEL SOUZA MACEDO</t>
  </si>
  <si>
    <t>DE 15/07/2025 A 15/10/2025 - 03 MESES</t>
  </si>
  <si>
    <t>BG 126/2025</t>
  </si>
  <si>
    <t>RUA LUIS DE FREITAS</t>
  </si>
  <si>
    <t>POR TRAS DA VILA MILITAR</t>
  </si>
  <si>
    <t>marliomacedo@gmail.com</t>
  </si>
  <si>
    <t>31/12/2023 - BG 141/2024 - DOE nº 35.269 de 22/07/2024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</si>
  <si>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ATHEUS </t>
    </r>
    <r>
      <rPr>
        <b/>
        <sz val="10"/>
        <color theme="1"/>
        <rFont val="Arial"/>
      </rPr>
      <t>CORTES</t>
    </r>
    <r>
      <rPr>
        <sz val="10"/>
        <color theme="1"/>
        <rFont val="Arial"/>
      </rPr>
      <t xml:space="preserve"> DA SILVA</t>
    </r>
  </si>
  <si>
    <t>M. CORTES</t>
  </si>
  <si>
    <t>268.656-2 A</t>
  </si>
  <si>
    <t>212.81883-36-2</t>
  </si>
  <si>
    <t>018.209.612-22</t>
  </si>
  <si>
    <t>0390516622</t>
  </si>
  <si>
    <t>0716</t>
  </si>
  <si>
    <t>MARCELO MARTINS DA SILVA</t>
  </si>
  <si>
    <t>ROSILENE MARIA MADUREIRA CORTES</t>
  </si>
  <si>
    <t>Engenharia elétrica</t>
  </si>
  <si>
    <t>AV NATHAN LEMOS XAVIER</t>
  </si>
  <si>
    <t>69.098-129</t>
  </si>
  <si>
    <t>(92)988333831</t>
  </si>
  <si>
    <t>matheuscortes97@gmail.com</t>
  </si>
  <si>
    <r>
      <rPr>
        <sz val="10"/>
        <color theme="1"/>
        <rFont val="Arial"/>
      </rPr>
      <t xml:space="preserve">MAURICIO HENRIQUE </t>
    </r>
    <r>
      <rPr>
        <b/>
        <sz val="10"/>
        <color theme="1"/>
        <rFont val="Arial"/>
      </rPr>
      <t>QUERINO</t>
    </r>
    <r>
      <rPr>
        <sz val="10"/>
        <color theme="1"/>
        <rFont val="Arial"/>
      </rPr>
      <t xml:space="preserve"> SOARES</t>
    </r>
  </si>
  <si>
    <t>QUERINO</t>
  </si>
  <si>
    <t>268.090-4 A</t>
  </si>
  <si>
    <t>272.09292.75-1</t>
  </si>
  <si>
    <t>028.193.902-00</t>
  </si>
  <si>
    <t>0052682826</t>
  </si>
  <si>
    <t>15</t>
  </si>
  <si>
    <t>063</t>
  </si>
  <si>
    <t>0516</t>
  </si>
  <si>
    <t>ALDOINO JESUS SOARES</t>
  </si>
  <si>
    <t>LAYDE MARIA DE SOUZA QUERINO</t>
  </si>
  <si>
    <t>RUA TURURUCARI</t>
  </si>
  <si>
    <t>69.086-392</t>
  </si>
  <si>
    <t>95 991737413</t>
  </si>
  <si>
    <t>mauriciohen48@gmail.com</t>
  </si>
  <si>
    <r>
      <rPr>
        <b/>
        <sz val="10"/>
        <color theme="1"/>
        <rFont val="Arial"/>
      </rPr>
      <t>MAURÍLIO</t>
    </r>
    <r>
      <rPr>
        <sz val="10"/>
        <color theme="1"/>
        <rFont val="Arial"/>
      </rPr>
      <t xml:space="preserve"> RODRIGUES CORREA</t>
    </r>
  </si>
  <si>
    <t>MAURÍLIO</t>
  </si>
  <si>
    <t>268.226-5 A</t>
  </si>
  <si>
    <t>201.96461.89-2</t>
  </si>
  <si>
    <t>032.090.002-98</t>
  </si>
  <si>
    <t>0048828026</t>
  </si>
  <si>
    <t>66</t>
  </si>
  <si>
    <t>032</t>
  </si>
  <si>
    <t>0930</t>
  </si>
  <si>
    <t>NADA CONSTA</t>
  </si>
  <si>
    <t>ELIZA RODRIGUES CORREA NETA</t>
  </si>
  <si>
    <t>Gestão de serviços jurídicos e notarias</t>
  </si>
  <si>
    <t>RUA ARTHUR VIRGILIO</t>
  </si>
  <si>
    <t>95-B</t>
  </si>
  <si>
    <t>69.030-701</t>
  </si>
  <si>
    <t>mauriliorodrigues1997@gmail.com</t>
  </si>
  <si>
    <r>
      <rPr>
        <b/>
        <sz val="10"/>
        <color theme="1"/>
        <rFont val="Arial"/>
      </rPr>
      <t>MYSON</t>
    </r>
    <r>
      <rPr>
        <sz val="10"/>
        <color theme="1"/>
        <rFont val="Arial"/>
      </rPr>
      <t xml:space="preserve"> MACIEL DO VALE</t>
    </r>
  </si>
  <si>
    <t>MYSON</t>
  </si>
  <si>
    <t>268.333-4 A</t>
  </si>
  <si>
    <t>2033</t>
  </si>
  <si>
    <t>201.87187.80-5</t>
  </si>
  <si>
    <t>003.472.202-58</t>
  </si>
  <si>
    <t>0349 0185 2208</t>
  </si>
  <si>
    <t>RAIMUNDO NONATO DO VALE</t>
  </si>
  <si>
    <t>VERA LUCIA MACIEL DA SILVA DO VALE</t>
  </si>
  <si>
    <t>BACHARELADO EM ADMINISTRAÇÃO</t>
  </si>
  <si>
    <t>GESTÃO DE SEGURANÇA PÚBLICA</t>
  </si>
  <si>
    <t>RUA DOS JAMBEIROS</t>
  </si>
  <si>
    <t>MYSON.MACIEL@GMAIL.COM</t>
  </si>
  <si>
    <r>
      <rPr>
        <b/>
        <sz val="10"/>
        <color theme="1"/>
        <rFont val="Arial"/>
      </rPr>
      <t xml:space="preserve">OIAMA </t>
    </r>
    <r>
      <rPr>
        <sz val="10"/>
        <color theme="1"/>
        <rFont val="Arial"/>
      </rPr>
      <t>FREITAS DE ARAÚJO SOBRINHO</t>
    </r>
  </si>
  <si>
    <t>OIAMA</t>
  </si>
  <si>
    <t>269.581-2 A</t>
  </si>
  <si>
    <t>166.31566.55-0</t>
  </si>
  <si>
    <t>011.201.492-58</t>
  </si>
  <si>
    <t>NÃO DECLARADO</t>
  </si>
  <si>
    <t>CORINA FREITAS DE ARAÚJO</t>
  </si>
  <si>
    <t>CASADO</t>
  </si>
  <si>
    <t>SISTEMA DE INFORMAÇAO</t>
  </si>
  <si>
    <t>RUA COCHOEIRA DO ARIRI</t>
  </si>
  <si>
    <t>69059-842</t>
  </si>
  <si>
    <t>(92) 99380-2879</t>
  </si>
  <si>
    <t>Oiamaaraujo@outlook.com</t>
  </si>
  <si>
    <r>
      <rPr>
        <b/>
        <sz val="10"/>
        <color theme="1"/>
        <rFont val="Arial"/>
      </rPr>
      <t>OSMAR</t>
    </r>
    <r>
      <rPr>
        <sz val="10"/>
        <color theme="1"/>
        <rFont val="Arial"/>
      </rPr>
      <t xml:space="preserve"> GONZAGA PINHEIRO</t>
    </r>
  </si>
  <si>
    <t>BG 199/2024</t>
  </si>
  <si>
    <t>OSMAR</t>
  </si>
  <si>
    <t>181.031-6 B</t>
  </si>
  <si>
    <t>0676</t>
  </si>
  <si>
    <t>125.92589.02-5</t>
  </si>
  <si>
    <t>590.502.762-53</t>
  </si>
  <si>
    <t>CLAUDIO FONSECA PINHEIRO</t>
  </si>
  <si>
    <t>GERCINA GONZAGA</t>
  </si>
  <si>
    <t>BG 066/2023</t>
  </si>
  <si>
    <t>Rua monte granaro</t>
  </si>
  <si>
    <t>o.smar.gonzaga@hotmail.com</t>
  </si>
  <si>
    <t>DOE nº 35.304, de 11/09/2024</t>
  </si>
  <si>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ROBERTO DE SOUZA </t>
    </r>
    <r>
      <rPr>
        <b/>
        <sz val="10"/>
        <color theme="1"/>
        <rFont val="Arial"/>
      </rPr>
      <t>LOPES</t>
    </r>
  </si>
  <si>
    <t>PAULO LOPES</t>
  </si>
  <si>
    <t>226.832-9 A</t>
  </si>
  <si>
    <t>116.01055.77-8</t>
  </si>
  <si>
    <t>724.649.332-87</t>
  </si>
  <si>
    <t>JOSE ROBERTO REBOUCAS LOPES</t>
  </si>
  <si>
    <t>MARIA CRISTINA DE SOUZA LOPES</t>
  </si>
  <si>
    <t>DE 01/06/2025 A 01/09/2025 - 3 MESES</t>
  </si>
  <si>
    <t>BG 106/2025</t>
  </si>
  <si>
    <t>LICENCIATURA PLENA EM HISTÓRIA/SEGURANCA PUBLICA</t>
  </si>
  <si>
    <t>RUA BELA VISTA</t>
  </si>
  <si>
    <t>PROX A PADARIA DO IRMÃO SOUZA</t>
  </si>
  <si>
    <t>bmpaulolopes@gmail.com</t>
  </si>
  <si>
    <r>
      <rPr>
        <b/>
        <sz val="10"/>
        <color theme="1"/>
        <rFont val="Arial"/>
      </rPr>
      <t>RAFAEL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>LIMA</t>
    </r>
    <r>
      <rPr>
        <sz val="10"/>
        <color theme="1"/>
        <rFont val="Arial"/>
      </rPr>
      <t xml:space="preserve"> ROBERTO</t>
    </r>
  </si>
  <si>
    <t>RAFAEL LIMA</t>
  </si>
  <si>
    <t>226.801-9 A</t>
  </si>
  <si>
    <t>1040</t>
  </si>
  <si>
    <t>134.43665.27-5</t>
  </si>
  <si>
    <t>993.443.002-91</t>
  </si>
  <si>
    <t>ANTONIO BEZERRA LIMA</t>
  </si>
  <si>
    <t>EVARISTA DE LIMA ROBERTO</t>
  </si>
  <si>
    <t>BG 027/2023</t>
  </si>
  <si>
    <t>Rua 21 N°230 bairro: mutirão</t>
  </si>
  <si>
    <t>Mercadinho Altas horas</t>
  </si>
  <si>
    <t>rafael_tv1@hotmail.com</t>
  </si>
  <si>
    <t>31/12/2023 - BG 057/2025 - DOE nº 35.427, de 19/03/2025</t>
  </si>
  <si>
    <r>
      <rPr>
        <b/>
        <sz val="10"/>
        <color theme="1"/>
        <rFont val="Arial"/>
      </rPr>
      <t xml:space="preserve">RENDRIW </t>
    </r>
    <r>
      <rPr>
        <sz val="10"/>
        <color theme="1"/>
        <rFont val="Arial"/>
      </rPr>
      <t>MORAES MESQUITA</t>
    </r>
  </si>
  <si>
    <t>RENDRIW</t>
  </si>
  <si>
    <t>268.280-0 A</t>
  </si>
  <si>
    <t>166.81414.77-0</t>
  </si>
  <si>
    <t>701.134.512-45</t>
  </si>
  <si>
    <t>0821</t>
  </si>
  <si>
    <t>Rogério Mesquita dos Santos</t>
  </si>
  <si>
    <t>Elessandra Moraes Mesquita</t>
  </si>
  <si>
    <t>Ciências contábeis</t>
  </si>
  <si>
    <t>RUA EVARISTO DA VEIGA</t>
  </si>
  <si>
    <t>COMPENSA 2</t>
  </si>
  <si>
    <t>69.0363-50</t>
  </si>
  <si>
    <t>rendriwmesquita07@gmail.com</t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</si>
  <si>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ICARDO MOREIRA </t>
    </r>
    <r>
      <rPr>
        <b/>
        <sz val="10"/>
        <color theme="1"/>
        <rFont val="Arial"/>
      </rPr>
      <t>BARROS</t>
    </r>
  </si>
  <si>
    <t>BG 104/2023</t>
  </si>
  <si>
    <t>R BARROS</t>
  </si>
  <si>
    <t>168.798-0 B</t>
  </si>
  <si>
    <t>181.94205.61-7</t>
  </si>
  <si>
    <t>472.915.912-87</t>
  </si>
  <si>
    <t>RAIMUNDO MARTINS BARROS</t>
  </si>
  <si>
    <t>ERMOZITA MOREIRA BARROS</t>
  </si>
  <si>
    <t>DE 14/04/2025 A 14/07/2025 - 03 MESES</t>
  </si>
  <si>
    <t>BG 022/2025+BG 038/2025+BG 070/2025</t>
  </si>
  <si>
    <t>ricardokrinha@hotmail.com</t>
  </si>
  <si>
    <t>31/12/2023-BG 057/2024 -DOE nº 35.187 de 20/03/2024</t>
  </si>
  <si>
    <r>
      <rPr>
        <b/>
        <sz val="10"/>
        <color theme="1"/>
        <rFont val="Arial"/>
      </rPr>
      <t>RONILSON</t>
    </r>
    <r>
      <rPr>
        <sz val="10"/>
        <color theme="1"/>
        <rFont val="Arial"/>
      </rPr>
      <t xml:space="preserve"> VIEIRA SA</t>
    </r>
  </si>
  <si>
    <t>BG 060/2024</t>
  </si>
  <si>
    <t>RONILSON</t>
  </si>
  <si>
    <t>226.906-6 A</t>
  </si>
  <si>
    <t>203.73043.39-7</t>
  </si>
  <si>
    <t>027.539.053-55</t>
  </si>
  <si>
    <t>RAIMUNDO NASCIMENTO MENDES SA</t>
  </si>
  <si>
    <t>MARIA DO SOCORRO DIAS VIEIRA</t>
  </si>
  <si>
    <t>DE 20/08 A 20/11/2021 - 03 MESES</t>
  </si>
  <si>
    <t>BG 146/2021</t>
  </si>
  <si>
    <t>Governança Pública e Gestão Administrativa, Área de Conhecimento: Ciências Sociais, negócios e direitos.</t>
  </si>
  <si>
    <t>RUA CEL FERREIRA DE ARAUJO, RESIDENCIAL PETROPOLIS, BLC 06 APTO 203</t>
  </si>
  <si>
    <t>CASA DO MOTORISTA</t>
  </si>
  <si>
    <t>roni.vieira.adm@gmail.com</t>
  </si>
  <si>
    <t>31/12/2023- BG 028/2024</t>
  </si>
  <si>
    <r>
      <rPr>
        <b/>
        <sz val="10"/>
        <color theme="1"/>
        <rFont val="Arial"/>
      </rPr>
      <t>SANDRO</t>
    </r>
    <r>
      <rPr>
        <sz val="10"/>
        <color theme="1"/>
        <rFont val="Arial"/>
      </rPr>
      <t xml:space="preserve"> LOBATO </t>
    </r>
    <r>
      <rPr>
        <b/>
        <sz val="10"/>
        <color theme="1"/>
        <rFont val="Arial"/>
      </rPr>
      <t>ALVES</t>
    </r>
  </si>
  <si>
    <t>SANDRO ALVES</t>
  </si>
  <si>
    <t>268.281-8 A</t>
  </si>
  <si>
    <t>2028</t>
  </si>
  <si>
    <t>152.53601.27-2</t>
  </si>
  <si>
    <t>025.550.452-79</t>
  </si>
  <si>
    <t>0389438722</t>
  </si>
  <si>
    <t>SEBASTIAO NASCIMENTO ALVES</t>
  </si>
  <si>
    <t>MARIA FRANCISCA LOBATO BRITO</t>
  </si>
  <si>
    <t>sandrolobato52@gmail.com</t>
  </si>
  <si>
    <r>
      <rPr>
        <b/>
        <sz val="10"/>
        <color theme="1"/>
        <rFont val="Arial"/>
      </rPr>
      <t>SAULO</t>
    </r>
    <r>
      <rPr>
        <sz val="10"/>
        <color theme="1"/>
        <rFont val="Arial"/>
      </rPr>
      <t xml:space="preserve"> GIOVANE SOARES VERAS</t>
    </r>
  </si>
  <si>
    <t>SAULO</t>
  </si>
  <si>
    <t>268.699-6 A</t>
  </si>
  <si>
    <t>207.35633.34-1</t>
  </si>
  <si>
    <t>000.489.132-51</t>
  </si>
  <si>
    <t>036218242232</t>
  </si>
  <si>
    <t>0814</t>
  </si>
  <si>
    <t>JOSÉ MARIA COUTINHO VERAS</t>
  </si>
  <si>
    <t>FRANCISCA SOARES VERAS</t>
  </si>
  <si>
    <t>RUA OM BOCO</t>
  </si>
  <si>
    <t>TANCREDO NEVES</t>
  </si>
  <si>
    <t>saulogsv@gmail.com</t>
  </si>
  <si>
    <r>
      <rPr>
        <b/>
        <sz val="10"/>
        <color theme="1"/>
        <rFont val="Arial"/>
      </rPr>
      <t>SHALON</t>
    </r>
    <r>
      <rPr>
        <sz val="10"/>
        <color theme="1"/>
        <rFont val="Arial"/>
      </rPr>
      <t xml:space="preserve"> DE SOUZA ALVES</t>
    </r>
  </si>
  <si>
    <t>SHALON</t>
  </si>
  <si>
    <t>268.339-3 A</t>
  </si>
  <si>
    <t>2018</t>
  </si>
  <si>
    <t>166.21596.78-3</t>
  </si>
  <si>
    <t>035.242.072-35</t>
  </si>
  <si>
    <t>0412852822</t>
  </si>
  <si>
    <t>068</t>
  </si>
  <si>
    <t>0524</t>
  </si>
  <si>
    <t>Edivalton de Souza Alves</t>
  </si>
  <si>
    <t>Graciete Bentes de Souza</t>
  </si>
  <si>
    <t>shalonsouzacbm@gmail.com</t>
  </si>
  <si>
    <r>
      <rPr>
        <b/>
        <sz val="10"/>
        <color theme="1"/>
        <rFont val="Arial"/>
      </rPr>
      <t>SUELLEM</t>
    </r>
    <r>
      <rPr>
        <sz val="10"/>
        <color theme="1"/>
        <rFont val="Arial"/>
      </rPr>
      <t xml:space="preserve"> DE</t>
    </r>
    <r>
      <rPr>
        <b/>
        <sz val="10"/>
        <color theme="1"/>
        <rFont val="Arial"/>
      </rPr>
      <t xml:space="preserve"> LIMA</t>
    </r>
    <r>
      <rPr>
        <sz val="10"/>
        <color theme="1"/>
        <rFont val="Arial"/>
      </rPr>
      <t xml:space="preserve"> TRINDADE</t>
    </r>
  </si>
  <si>
    <t>SUELLEM LIMA</t>
  </si>
  <si>
    <t>268.749-6 A</t>
  </si>
  <si>
    <t>204.39511.64-4</t>
  </si>
  <si>
    <t>003.967.122-40</t>
  </si>
  <si>
    <t>0325077222</t>
  </si>
  <si>
    <t>8</t>
  </si>
  <si>
    <t>63</t>
  </si>
  <si>
    <t>0653</t>
  </si>
  <si>
    <t>Roberval Monteiro Trindade</t>
  </si>
  <si>
    <t>Goretti Socorro de Lima Trindade</t>
  </si>
  <si>
    <t>Bacharel em Nutrição</t>
  </si>
  <si>
    <t>Rua Rio Carauari</t>
  </si>
  <si>
    <t>slt.trindade@gmail.com</t>
  </si>
  <si>
    <r>
      <rPr>
        <b/>
        <sz val="10"/>
        <color theme="1"/>
        <rFont val="Arial"/>
      </rPr>
      <t>TIAGO</t>
    </r>
    <r>
      <rPr>
        <sz val="10"/>
        <color theme="1"/>
        <rFont val="Arial"/>
      </rPr>
      <t xml:space="preserve"> RODRIGUES DA </t>
    </r>
    <r>
      <rPr>
        <b/>
        <sz val="10"/>
        <color theme="1"/>
        <rFont val="Arial"/>
      </rPr>
      <t>SILVA</t>
    </r>
  </si>
  <si>
    <t>TIAGO SILVA</t>
  </si>
  <si>
    <t>226.833-7 A</t>
  </si>
  <si>
    <t>129.54255.02-3</t>
  </si>
  <si>
    <t>843.927.032-15</t>
  </si>
  <si>
    <t>ELIANE RODRIGUES DA SILVA</t>
  </si>
  <si>
    <t>Rua 129 n16 núcleo 10 bairro cidade nova 2</t>
  </si>
  <si>
    <t>Hospital Francisca mendes</t>
  </si>
  <si>
    <t>tiagoo.rsilva@hotmail.com</t>
  </si>
  <si>
    <t>31/12/2024 - BG 104/2024 - DOE nº 35.232 de 27/05/2024</t>
  </si>
  <si>
    <r>
      <rPr>
        <sz val="10"/>
        <color theme="1"/>
        <rFont val="Arial"/>
      </rPr>
      <t xml:space="preserve">VALNEI </t>
    </r>
    <r>
      <rPr>
        <b/>
        <sz val="10"/>
        <color theme="1"/>
        <rFont val="Arial"/>
      </rPr>
      <t>BAYMA</t>
    </r>
    <r>
      <rPr>
        <sz val="10"/>
        <color theme="1"/>
        <rFont val="Arial"/>
      </rPr>
      <t xml:space="preserve"> DA SILVA</t>
    </r>
  </si>
  <si>
    <t>BG 144/2023</t>
  </si>
  <si>
    <t>BAYMA</t>
  </si>
  <si>
    <t>226.925-2 A</t>
  </si>
  <si>
    <t>1219</t>
  </si>
  <si>
    <t>126.88053.02-9</t>
  </si>
  <si>
    <t>626.816.992-15</t>
  </si>
  <si>
    <t>VIVALDO FELIX DA SILVA</t>
  </si>
  <si>
    <t>MARILU BAYMA DA SILVA</t>
  </si>
  <si>
    <t>SEGURANCA PUBLICA</t>
  </si>
  <si>
    <t>AV ITAUBA</t>
  </si>
  <si>
    <t>PROX ALTO DO FELIX MATERIAIS DE CONSTRUÇAO</t>
  </si>
  <si>
    <t>valneibayma@gmail.com</t>
  </si>
  <si>
    <t>31/12/2024 - BG 065/2024 - DOE nº 35.195 de 03/04/2024</t>
  </si>
  <si>
    <r>
      <rPr>
        <sz val="10"/>
        <color theme="1"/>
        <rFont val="Arial"/>
      </rPr>
      <t xml:space="preserve">VALQUIMAR </t>
    </r>
    <r>
      <rPr>
        <b/>
        <sz val="10"/>
        <color theme="1"/>
        <rFont val="Arial"/>
      </rPr>
      <t>NOGUEIRA</t>
    </r>
    <r>
      <rPr>
        <sz val="10"/>
        <color theme="1"/>
        <rFont val="Arial"/>
      </rPr>
      <t xml:space="preserve"> DA SILVA</t>
    </r>
  </si>
  <si>
    <t>BG 021/2025</t>
  </si>
  <si>
    <t>NOGUEIRA</t>
  </si>
  <si>
    <t>226.902-3 A</t>
  </si>
  <si>
    <t>129.95312.02-1</t>
  </si>
  <si>
    <t>711.987.092-00</t>
  </si>
  <si>
    <t>BIANOR NAZARE DA SILVA</t>
  </si>
  <si>
    <t>MARIA JOSE NOGUEIRA DA SILVA</t>
  </si>
  <si>
    <t>BG 031/2024-BG 052/2024 + BG 072/2024 + BG 091/2024</t>
  </si>
  <si>
    <t>RUA ARUANA BAIRRO STO ANTONIO</t>
  </si>
  <si>
    <t>PROX A ESCOLA CASTELO BRANCO</t>
  </si>
  <si>
    <t>vnogueira1091@gmail.com</t>
  </si>
  <si>
    <t>31/12/2023 - G125/2024 - DOE nº 35.255 de 02/07/2024</t>
  </si>
  <si>
    <r>
      <rPr>
        <b/>
        <sz val="10"/>
        <color theme="1"/>
        <rFont val="Arial"/>
      </rPr>
      <t>VANDERLEI</t>
    </r>
    <r>
      <rPr>
        <sz val="10"/>
        <color theme="1"/>
        <rFont val="Arial"/>
      </rPr>
      <t xml:space="preserve"> FERREIRA DE ARAUJO JUNIOR</t>
    </r>
  </si>
  <si>
    <t>VANDERLEI</t>
  </si>
  <si>
    <t>268.888-3 A</t>
  </si>
  <si>
    <t>2037</t>
  </si>
  <si>
    <t>137.31611.61-8</t>
  </si>
  <si>
    <t>029.916.342-35</t>
  </si>
  <si>
    <t>040532932232</t>
  </si>
  <si>
    <t>VANDERLEI FERREIRA DE ARAUJO</t>
  </si>
  <si>
    <t>KEILA ARAUJO DA PENHA</t>
  </si>
  <si>
    <t>RUA PARANÁ DO CAREIRO</t>
  </si>
  <si>
    <t>araujojunior2015@gmail.com</t>
  </si>
  <si>
    <r>
      <rPr>
        <b/>
        <sz val="10"/>
        <color theme="1"/>
        <rFont val="Arial"/>
      </rPr>
      <t>WENNETTOR</t>
    </r>
    <r>
      <rPr>
        <sz val="10"/>
        <color theme="1"/>
        <rFont val="Arial"/>
      </rPr>
      <t xml:space="preserve"> ARAUJO FERNANDES </t>
    </r>
  </si>
  <si>
    <t xml:space="preserve">WENNETTOR </t>
  </si>
  <si>
    <t>269.555-3A</t>
  </si>
  <si>
    <t>237.39731.41-5</t>
  </si>
  <si>
    <t>034.115.582-96</t>
  </si>
  <si>
    <t>042011022275</t>
  </si>
  <si>
    <t>EDGAR DAMASCENO FERNANDES</t>
  </si>
  <si>
    <t>VALINAR ARAUJO DE FREITAS</t>
  </si>
  <si>
    <t>BG 235/2024</t>
  </si>
  <si>
    <t>Tecnólogo em logística</t>
  </si>
  <si>
    <t>RUA DANIELA A SEVALHO</t>
  </si>
  <si>
    <t>wennettor@gmail.com</t>
  </si>
  <si>
    <r>
      <rPr>
        <b/>
        <sz val="10"/>
        <color theme="1"/>
        <rFont val="Arial"/>
      </rPr>
      <t>WERYCKIN</t>
    </r>
    <r>
      <rPr>
        <sz val="10"/>
        <color theme="1"/>
        <rFont val="Arial"/>
      </rPr>
      <t xml:space="preserve"> MAGALHAES MOURA</t>
    </r>
  </si>
  <si>
    <t>WERYCKIN</t>
  </si>
  <si>
    <t>226.863-9 A</t>
  </si>
  <si>
    <t>1203</t>
  </si>
  <si>
    <t>138.47693.27-0</t>
  </si>
  <si>
    <t>007.659.382-78</t>
  </si>
  <si>
    <t>FRANCISCO BARBOSA MOURA</t>
  </si>
  <si>
    <t>LEIA MAGALHAES MOURA</t>
  </si>
  <si>
    <t>BG 62/2022/BG 77/2022</t>
  </si>
  <si>
    <t>RUA E</t>
  </si>
  <si>
    <t>LOTEAMENTO CARIJÓ</t>
  </si>
  <si>
    <t>eric.magalhaes.moura@gmail.com</t>
  </si>
  <si>
    <t>31/12/2023 - BG 077/2025 - DOE no 35.450 de 24/04/2025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</si>
  <si>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ESLEY NASCIMENTO </t>
    </r>
    <r>
      <rPr>
        <b/>
        <sz val="10"/>
        <color theme="1"/>
        <rFont val="Arial"/>
      </rPr>
      <t>MARINHO</t>
    </r>
  </si>
  <si>
    <t>W MARINHO</t>
  </si>
  <si>
    <t>226.773-0 A</t>
  </si>
  <si>
    <t>1238</t>
  </si>
  <si>
    <t>201.78020.34-0</t>
  </si>
  <si>
    <t>949.597.572-72</t>
  </si>
  <si>
    <t>JOSE NAZARENO MOTA MARINHO</t>
  </si>
  <si>
    <t>ERICA NASCIMENTO MARINHO</t>
  </si>
  <si>
    <t>RUA HAITI</t>
  </si>
  <si>
    <t>PROXIMA AO DB</t>
  </si>
  <si>
    <t>web_mei@hotmail.com</t>
  </si>
  <si>
    <t>311/12/2023 - BG 057/2025 - DOE nº 35.428, de 21/03/2025</t>
  </si>
  <si>
    <r>
      <rPr>
        <sz val="10"/>
        <color theme="1"/>
        <rFont val="Arial"/>
      </rPr>
      <t xml:space="preserve">WILLIAM CASTRO </t>
    </r>
    <r>
      <rPr>
        <b/>
        <sz val="10"/>
        <color theme="1"/>
        <rFont val="Arial"/>
      </rPr>
      <t>DA CRUZ</t>
    </r>
  </si>
  <si>
    <t>DA CRUZ</t>
  </si>
  <si>
    <t>268.604-0 A</t>
  </si>
  <si>
    <t>207.34486.47-7</t>
  </si>
  <si>
    <t>003.079.862-09</t>
  </si>
  <si>
    <t>033840342224</t>
  </si>
  <si>
    <t>0696</t>
  </si>
  <si>
    <t>GILBERTO SOUZA DA CRUZ</t>
  </si>
  <si>
    <t>CLEMILDA LOPES DE CASTRO</t>
  </si>
  <si>
    <t>Rua Julio Ribeiro, 320 c - Compensa 1</t>
  </si>
  <si>
    <t>320 c</t>
  </si>
  <si>
    <t>wccastro.am@gmail.com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</si>
  <si>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ILLIAM DA SILVA </t>
    </r>
    <r>
      <rPr>
        <b/>
        <sz val="10"/>
        <color theme="1"/>
        <rFont val="Arial"/>
      </rPr>
      <t>BARBOSA</t>
    </r>
  </si>
  <si>
    <t>W.BARBOSA</t>
  </si>
  <si>
    <t>268.080-7 A</t>
  </si>
  <si>
    <t>190.57611.88-3</t>
  </si>
  <si>
    <t>019.354.222-60</t>
  </si>
  <si>
    <t>0375444322</t>
  </si>
  <si>
    <t>0590</t>
  </si>
  <si>
    <t>ARILSON VENÂNCIO BARBOSA</t>
  </si>
  <si>
    <t>MARIA ZELI FARIAS DA SILVA</t>
  </si>
  <si>
    <t>Gestão em Segurança Pública</t>
  </si>
  <si>
    <t>RUA JOÃO BOSCO BURNIER</t>
  </si>
  <si>
    <t>69.084-390</t>
  </si>
  <si>
    <t>william.dasilva.barbosa84@gmail.com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</si>
  <si>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ILLIANS SOUZA DOS </t>
    </r>
    <r>
      <rPr>
        <b/>
        <sz val="10"/>
        <color theme="1"/>
        <rFont val="Arial"/>
      </rPr>
      <t>REIS</t>
    </r>
  </si>
  <si>
    <t>W. REIS</t>
  </si>
  <si>
    <t>268.301-6 A</t>
  </si>
  <si>
    <t>201.87713.65-5</t>
  </si>
  <si>
    <t>988.347.382-68</t>
  </si>
  <si>
    <t>0331667522</t>
  </si>
  <si>
    <t>75</t>
  </si>
  <si>
    <t>0978</t>
  </si>
  <si>
    <t xml:space="preserve">Raimundo Nonato Fontinelhe dos Reis </t>
  </si>
  <si>
    <t xml:space="preserve">Iracema Oliveira de Souza </t>
  </si>
  <si>
    <t>Sim: Gestão Financeira</t>
  </si>
  <si>
    <t>Segurança Pública; MBA Gestão de Pessoas; MBA Gestão em Logística</t>
  </si>
  <si>
    <t>Rua Tambaú, número 29, Vale do Sinai (Cidade Nova) - Manaus/Am</t>
  </si>
  <si>
    <t>92 981361508</t>
  </si>
  <si>
    <t>willians.reis@outlook.com.br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</si>
  <si>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ILSON </t>
    </r>
    <r>
      <rPr>
        <b/>
        <sz val="10"/>
        <color theme="1"/>
        <rFont val="Arial"/>
      </rPr>
      <t>VIEIRA</t>
    </r>
    <r>
      <rPr>
        <sz val="10"/>
        <color theme="1"/>
        <rFont val="Arial"/>
      </rPr>
      <t xml:space="preserve"> NOGUEIRA</t>
    </r>
  </si>
  <si>
    <t>BG 79/2022</t>
  </si>
  <si>
    <t>W VIEIRA</t>
  </si>
  <si>
    <t>226.823-0 A</t>
  </si>
  <si>
    <t>1006</t>
  </si>
  <si>
    <t>182.21771.68-1</t>
  </si>
  <si>
    <t>646.890.852-34</t>
  </si>
  <si>
    <t>WILSON BATISTA NOGUEIRA</t>
  </si>
  <si>
    <t>LOURENCA VIEIRA NOGUEIRA</t>
  </si>
  <si>
    <t>RUA ERICO VERISSIMO CONJ NOVA REPUBLICA</t>
  </si>
  <si>
    <t>PROX AO CAMPO DE AREIA</t>
  </si>
  <si>
    <t>wilsonvn@ig.com.br</t>
  </si>
  <si>
    <t>31/12/2024 - BG 153/2024 - DOE nº 35.281 de 07/08/2024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</si>
  <si>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OSE </t>
    </r>
    <r>
      <rPr>
        <b/>
        <sz val="10"/>
        <color theme="1"/>
        <rFont val="Arial"/>
      </rPr>
      <t>WILSON</t>
    </r>
    <r>
      <rPr>
        <sz val="10"/>
        <color theme="1"/>
        <rFont val="Arial"/>
      </rPr>
      <t xml:space="preserve"> PEREIRA GONCALVES</t>
    </r>
  </si>
  <si>
    <t>CBI</t>
  </si>
  <si>
    <t>BG 212/2023-BG 005/2024+ BG 008/2024 + BG 026/2024+BG 042/2025</t>
  </si>
  <si>
    <t>J WILSON</t>
  </si>
  <si>
    <t>181.312-9 A</t>
  </si>
  <si>
    <t>0463</t>
  </si>
  <si>
    <t>123.05449.93-5</t>
  </si>
  <si>
    <t>422.200.922-91</t>
  </si>
  <si>
    <t>ANTONIO GONCALVES FILHO</t>
  </si>
  <si>
    <t>RITA PEREIRA GONCALVES</t>
  </si>
  <si>
    <t>A CONTAR DE 01/12/2023BG 005/2024- A CONTAR DE 21/05/2024</t>
  </si>
  <si>
    <t>BG 110/2023 - BG 026/2024 + BG + BG 101/2024 - DOE nº 35.230 de 23/05/2024)</t>
  </si>
  <si>
    <t>RUA DAS MANGABEIRAS</t>
  </si>
  <si>
    <t>jwillsonflorestal@gmail.com</t>
  </si>
  <si>
    <r>
      <rPr>
        <b/>
        <sz val="10"/>
        <color theme="1"/>
        <rFont val="Arial"/>
      </rPr>
      <t>ANA</t>
    </r>
    <r>
      <rPr>
        <sz val="10"/>
        <color theme="1"/>
        <rFont val="Arial"/>
      </rPr>
      <t xml:space="preserve"> CAROLINA DE SOUZA</t>
    </r>
    <r>
      <rPr>
        <b/>
        <sz val="10"/>
        <color theme="1"/>
        <rFont val="Arial"/>
      </rPr>
      <t xml:space="preserve"> GONÇALVES</t>
    </r>
  </si>
  <si>
    <t>BG 156/2022</t>
  </si>
  <si>
    <t>ANA GONÇALVES</t>
  </si>
  <si>
    <t>246.817-4 B</t>
  </si>
  <si>
    <t>750.922.802-63</t>
  </si>
  <si>
    <t>OSVALDO ALVES GONCALVES</t>
  </si>
  <si>
    <t>EUNICE DE SOUZA GONCALVES</t>
  </si>
  <si>
    <r>
      <rPr>
        <b/>
        <sz val="10"/>
        <color theme="1"/>
        <rFont val="Arial"/>
      </rPr>
      <t>ANDRE FELIPE</t>
    </r>
    <r>
      <rPr>
        <sz val="10"/>
        <color theme="1"/>
        <rFont val="Arial"/>
      </rPr>
      <t xml:space="preserve"> DA SILVA COSTA</t>
    </r>
  </si>
  <si>
    <t>ANDRE FELIPE</t>
  </si>
  <si>
    <t>269.576-6 A</t>
  </si>
  <si>
    <t>142.99454.88-6</t>
  </si>
  <si>
    <t>025.663.512-95</t>
  </si>
  <si>
    <t>0732</t>
  </si>
  <si>
    <t>GIRVAN PEREIRA COSTA</t>
  </si>
  <si>
    <t>ARLETE DA SILVA COSTA</t>
  </si>
  <si>
    <t>TECNOLOGIA EM GESTAO DA QUALIDADE</t>
  </si>
  <si>
    <t>RUA IGARAPE VIANA</t>
  </si>
  <si>
    <t>felipe.sila1998@gmail.com</t>
  </si>
  <si>
    <r>
      <rPr>
        <b/>
        <sz val="10"/>
        <color theme="1"/>
        <rFont val="Arial"/>
      </rPr>
      <t>BEATRIZ MONTEIRO</t>
    </r>
    <r>
      <rPr>
        <sz val="10"/>
        <color theme="1"/>
        <rFont val="Arial"/>
      </rPr>
      <t xml:space="preserve"> DE SOUZA </t>
    </r>
  </si>
  <si>
    <t xml:space="preserve">BEATRIZ MONTEIRO </t>
  </si>
  <si>
    <t>241.498-8 B</t>
  </si>
  <si>
    <t>202.06071.37-4</t>
  </si>
  <si>
    <t>016.407.522-42</t>
  </si>
  <si>
    <t>0588</t>
  </si>
  <si>
    <t>ANTÔNIO CARLOS DE SOUZA</t>
  </si>
  <si>
    <t>AGDA MONTEIRO DE SOUZA</t>
  </si>
  <si>
    <t>Administração</t>
  </si>
  <si>
    <t>RUA EPAMINONDAS</t>
  </si>
  <si>
    <t>92 992031911</t>
  </si>
  <si>
    <t>beatriz.souza1@hotmail.com</t>
  </si>
  <si>
    <r>
      <rPr>
        <sz val="10"/>
        <color theme="1"/>
        <rFont val="Arial"/>
      </rPr>
      <t xml:space="preserve">CRISTINA </t>
    </r>
    <r>
      <rPr>
        <b/>
        <sz val="10"/>
        <color theme="1"/>
        <rFont val="Arial"/>
      </rPr>
      <t>BOTINELLY</t>
    </r>
    <r>
      <rPr>
        <sz val="10"/>
        <color theme="1"/>
        <rFont val="Arial"/>
      </rPr>
      <t xml:space="preserve"> CUSTODIO FERNANDES</t>
    </r>
  </si>
  <si>
    <t>BG 163/2021</t>
  </si>
  <si>
    <t>QCPBM</t>
  </si>
  <si>
    <t>ACD</t>
  </si>
  <si>
    <t>BOTINELLY</t>
  </si>
  <si>
    <t>255.103-9 A</t>
  </si>
  <si>
    <t>1796</t>
  </si>
  <si>
    <t>124.52815.61-8</t>
  </si>
  <si>
    <t>441.752.132-87</t>
  </si>
  <si>
    <t>RUBENS CUSTODIO</t>
  </si>
  <si>
    <t>CLARISSA BOTINELLY CUSTODIO</t>
  </si>
  <si>
    <t>05/10/2020 BG 190/2020</t>
  </si>
  <si>
    <t>Rua ALEXANDRE AMORIM</t>
  </si>
  <si>
    <t>APARECIDA</t>
  </si>
  <si>
    <t>cristina_fefe@hotmail.com</t>
  </si>
  <si>
    <r>
      <rPr>
        <sz val="10"/>
        <color theme="1"/>
        <rFont val="Arial"/>
      </rPr>
      <t xml:space="preserve">ED </t>
    </r>
    <r>
      <rPr>
        <b/>
        <sz val="10"/>
        <color theme="1"/>
        <rFont val="Arial"/>
      </rPr>
      <t>SOUZA</t>
    </r>
    <r>
      <rPr>
        <sz val="10"/>
        <color theme="1"/>
        <rFont val="Arial"/>
      </rPr>
      <t xml:space="preserve"> SARAIVA</t>
    </r>
  </si>
  <si>
    <t>BG 103/2024</t>
  </si>
  <si>
    <t>SOUZA</t>
  </si>
  <si>
    <t>226.939-2 A</t>
  </si>
  <si>
    <t>1192</t>
  </si>
  <si>
    <t>133.25013.31-6</t>
  </si>
  <si>
    <t>755.891.842-15</t>
  </si>
  <si>
    <t>EDGAR FERREIRA SARAIVA</t>
  </si>
  <si>
    <t>ELIANA DE SOUZA SARAIVA</t>
  </si>
  <si>
    <t>DE 27/06/2025 A 27/09/2025 - 03 MESES</t>
  </si>
  <si>
    <t>BG 161/2021 - (BG 126/2021-LTS)+BG LE 124/2025</t>
  </si>
  <si>
    <t>RUA K</t>
  </si>
  <si>
    <t>QD O CJ JOAO BOSCO II PROXIMO AO T5</t>
  </si>
  <si>
    <t>edssaraiva@hotmail.com</t>
  </si>
  <si>
    <t>31/12/2023 - BG 116/2024 - DOE nº 35.246 de 18/06/2024</t>
  </si>
  <si>
    <r>
      <rPr>
        <b/>
        <sz val="10"/>
        <color theme="1"/>
        <rFont val="Arial"/>
      </rPr>
      <t>EDUARDO</t>
    </r>
    <r>
      <rPr>
        <sz val="10"/>
        <color theme="1"/>
        <rFont val="Arial"/>
      </rPr>
      <t xml:space="preserve"> DA SILVA MELO </t>
    </r>
    <r>
      <rPr>
        <b/>
        <sz val="10"/>
        <color theme="1"/>
        <rFont val="Arial"/>
      </rPr>
      <t>JUNIOR</t>
    </r>
  </si>
  <si>
    <t>EDUARDO JUNIOR</t>
  </si>
  <si>
    <t>181.327-7 A</t>
  </si>
  <si>
    <t>0608</t>
  </si>
  <si>
    <t>190.05861.27-7</t>
  </si>
  <si>
    <t>717.587.122-87</t>
  </si>
  <si>
    <t>EDUARDO DA SILVA MELO</t>
  </si>
  <si>
    <t>EDME CARDOSO MELO</t>
  </si>
  <si>
    <t>ADVOGACIA CONTEMPORANEA COM ENFASE EM PRATICA PENAL</t>
  </si>
  <si>
    <t>09/07/2015 - BG 187/2015</t>
  </si>
  <si>
    <t>10/02/2018 - BG 041/2018</t>
  </si>
  <si>
    <t>eduardojunior81@gmail.com</t>
  </si>
  <si>
    <t>13/03/2009 - BG 218/2009</t>
  </si>
  <si>
    <t>13/03/2014 - BG 131/2014</t>
  </si>
  <si>
    <t>09/06/2014 - BG 133/2017</t>
  </si>
  <si>
    <t>21/04/2016 - BG 48/2018</t>
  </si>
  <si>
    <t>BG 001/2025 - DOE nº 35.373, de 26/12/2024</t>
  </si>
  <si>
    <r>
      <rPr>
        <b/>
        <sz val="10"/>
        <color theme="1"/>
        <rFont val="Arial"/>
      </rPr>
      <t>FARID</t>
    </r>
    <r>
      <rPr>
        <sz val="10"/>
        <color theme="1"/>
        <rFont val="Arial"/>
      </rPr>
      <t xml:space="preserve"> FERREIRA MELO</t>
    </r>
  </si>
  <si>
    <t>FARID</t>
  </si>
  <si>
    <t>186.007-0 A</t>
  </si>
  <si>
    <t>0705</t>
  </si>
  <si>
    <t>126.94907.02-6</t>
  </si>
  <si>
    <t>618.647.572-72</t>
  </si>
  <si>
    <t>CARLOS ALBERTO PEREIRA MELO</t>
  </si>
  <si>
    <t>OSMARINA FERREIRA DE SOUZA</t>
  </si>
  <si>
    <t>Av. Preciosa N° 1059 / Monte das Oliveiras</t>
  </si>
  <si>
    <t>Posto BR</t>
  </si>
  <si>
    <t>faridm991@gmail.com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</si>
  <si>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DOVERLEI</t>
    </r>
    <r>
      <rPr>
        <sz val="10"/>
        <color theme="1"/>
        <rFont val="Arial"/>
      </rPr>
      <t xml:space="preserve"> DOS SANTOS SILVA</t>
    </r>
  </si>
  <si>
    <t>BG 073/2021</t>
  </si>
  <si>
    <t>TÉC. ENF</t>
  </si>
  <si>
    <t>DOVERLEI</t>
  </si>
  <si>
    <t>179.826-0 C</t>
  </si>
  <si>
    <t>1599</t>
  </si>
  <si>
    <t>170.73369.63-7</t>
  </si>
  <si>
    <t>443.783.602-25</t>
  </si>
  <si>
    <t>ALCIDES FERREIRA DA SILVA</t>
  </si>
  <si>
    <t>ARLETE CORREIA DOS SANTOS SILVA</t>
  </si>
  <si>
    <t>BG 240/2022</t>
  </si>
  <si>
    <t>LETRAMENTO DIGITAL</t>
  </si>
  <si>
    <t>Conjunto SAO JUDAS TADEU 105 BL 27B</t>
  </si>
  <si>
    <t>PARQUE 10</t>
  </si>
  <si>
    <t>doverley@hotmail.com</t>
  </si>
  <si>
    <r>
      <rPr>
        <b/>
        <sz val="10"/>
        <color theme="1"/>
        <rFont val="Arial"/>
      </rPr>
      <t>GLAYTHONEI</t>
    </r>
    <r>
      <rPr>
        <sz val="10"/>
        <color theme="1"/>
        <rFont val="Arial"/>
      </rPr>
      <t xml:space="preserve"> REIS</t>
    </r>
  </si>
  <si>
    <t>GLAYTHONEI</t>
  </si>
  <si>
    <t>226.802-7 A</t>
  </si>
  <si>
    <t>1187</t>
  </si>
  <si>
    <t>129.37018.02-7</t>
  </si>
  <si>
    <t>855.475.732-72</t>
  </si>
  <si>
    <t>GREICY MARA BARRETO REIS</t>
  </si>
  <si>
    <t>BG 138/2019 - TRASNF. PRES. FIGUEIREDO</t>
  </si>
  <si>
    <t>DOCENCIA DO ENSINO SUPERIOR</t>
  </si>
  <si>
    <t>RUA COARI</t>
  </si>
  <si>
    <t>PROX A IGREJA QUADRANGULAR</t>
  </si>
  <si>
    <t>thonei@hotmail.com</t>
  </si>
  <si>
    <r>
      <rPr>
        <b/>
        <sz val="10"/>
        <color theme="1"/>
        <rFont val="Arial"/>
      </rPr>
      <t xml:space="preserve">HELIOENAY </t>
    </r>
    <r>
      <rPr>
        <sz val="10"/>
        <color theme="1"/>
        <rFont val="Arial"/>
      </rPr>
      <t xml:space="preserve">SOUZA PEREIRA </t>
    </r>
  </si>
  <si>
    <t>HELIONAY</t>
  </si>
  <si>
    <t>269.551-0A</t>
  </si>
  <si>
    <t>1957</t>
  </si>
  <si>
    <t>137.26677.46-0</t>
  </si>
  <si>
    <t>032.195.612-50</t>
  </si>
  <si>
    <t>0559</t>
  </si>
  <si>
    <t>JOSÉ CARLOS PEDREIRA IPE</t>
  </si>
  <si>
    <t>FRANCISCA DE SOUZA MENDES</t>
  </si>
  <si>
    <t>Licenciatura em matemática</t>
  </si>
  <si>
    <t>RUA MÁXIMO CORREA</t>
  </si>
  <si>
    <t>elionay.52@gmail.com</t>
  </si>
  <si>
    <r>
      <rPr>
        <b/>
        <sz val="10"/>
        <color theme="1"/>
        <rFont val="Arial"/>
      </rPr>
      <t>JOELMA</t>
    </r>
    <r>
      <rPr>
        <sz val="10"/>
        <color theme="1"/>
        <rFont val="Arial"/>
      </rPr>
      <t xml:space="preserve"> GOMES DE SOUZA</t>
    </r>
  </si>
  <si>
    <t>JOELMA</t>
  </si>
  <si>
    <t>188.848-0 B</t>
  </si>
  <si>
    <t>1582</t>
  </si>
  <si>
    <t>190.25928.72-5</t>
  </si>
  <si>
    <t>741.461.062-49</t>
  </si>
  <si>
    <t>BASILIO RICARDO DE SOUZA</t>
  </si>
  <si>
    <t>MARIA EUNICE GOMES DE SOUZA</t>
  </si>
  <si>
    <t>BG 105/2023</t>
  </si>
  <si>
    <t>21/04/2024 - BG 113/2025 - DOE nº 35.483 de 12/06/2025</t>
  </si>
  <si>
    <r>
      <rPr>
        <sz val="10"/>
        <color theme="1"/>
        <rFont val="Arial"/>
      </rPr>
      <t xml:space="preserve">JORGE CLEISON DE VASCONCELOS </t>
    </r>
    <r>
      <rPr>
        <b/>
        <sz val="10"/>
        <color theme="1"/>
        <rFont val="Arial"/>
      </rPr>
      <t>GUIMARAES</t>
    </r>
  </si>
  <si>
    <t>GUIMARAES</t>
  </si>
  <si>
    <t>181.295-5 A</t>
  </si>
  <si>
    <t>0508</t>
  </si>
  <si>
    <t>182.21600.52-6</t>
  </si>
  <si>
    <t>654.104.402-34</t>
  </si>
  <si>
    <t>JOSE CARDOSO GUIMARAES</t>
  </si>
  <si>
    <t>ANA MARIA DE VASCONCELOS GUIMARAES</t>
  </si>
  <si>
    <t>cleisonguima@hotmail.com</t>
  </si>
  <si>
    <r>
      <rPr>
        <b/>
        <sz val="10"/>
        <color theme="1"/>
        <rFont val="Arial"/>
      </rPr>
      <t>LILIANE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>SALES</t>
    </r>
    <r>
      <rPr>
        <sz val="10"/>
        <color theme="1"/>
        <rFont val="Arial"/>
      </rPr>
      <t xml:space="preserve"> GIRAO</t>
    </r>
  </si>
  <si>
    <t>LILIANE SALES</t>
  </si>
  <si>
    <t>228.086-8 C</t>
  </si>
  <si>
    <t>1587</t>
  </si>
  <si>
    <t>209.17396.04-3</t>
  </si>
  <si>
    <t>602.028.662-20</t>
  </si>
  <si>
    <t>FRANCISCO HENRIQUE GIRAO</t>
  </si>
  <si>
    <t>ELZA BARROS DE SALES</t>
  </si>
  <si>
    <t>BG 170/2021 - FÉRIAS SEM EFEITO - PREVISAO DEZEMBRO</t>
  </si>
  <si>
    <t>GESTAO DE POLITICAS DE SAUDE INFORMADA POR EVIDENCIAS/GESTAO DO TRABALHO E DA EDUCAÇAO DA SAUDE/AUDITORIA NO SISTEMA DE SAUDE</t>
  </si>
  <si>
    <r>
      <rPr>
        <sz val="10"/>
        <color theme="1"/>
        <rFont val="Arial"/>
      </rPr>
      <t>MARIA</t>
    </r>
    <r>
      <rPr>
        <b/>
        <sz val="10"/>
        <color theme="1"/>
        <rFont val="Arial"/>
      </rPr>
      <t xml:space="preserve"> E</t>
    </r>
    <r>
      <rPr>
        <sz val="10"/>
        <color theme="1"/>
        <rFont val="Arial"/>
      </rPr>
      <t xml:space="preserve">LENIZA DA SILVA </t>
    </r>
    <r>
      <rPr>
        <b/>
        <sz val="10"/>
        <color theme="1"/>
        <rFont val="Arial"/>
      </rPr>
      <t>DANTAS</t>
    </r>
  </si>
  <si>
    <t>E DANTAS</t>
  </si>
  <si>
    <t>255.714-2 A</t>
  </si>
  <si>
    <t>1542</t>
  </si>
  <si>
    <t>190.31941.79-7</t>
  </si>
  <si>
    <t>514.183.552-91</t>
  </si>
  <si>
    <t>FRANCISCO DE LIMA DANTAS</t>
  </si>
  <si>
    <t>ELVINA DA SILVA DANTAS</t>
  </si>
  <si>
    <t>BG 187/2023</t>
  </si>
  <si>
    <t>RUA SÃOPAULO</t>
  </si>
  <si>
    <t>SÃO JOSÉ</t>
  </si>
  <si>
    <t>69063-001</t>
  </si>
  <si>
    <t>99110-1896</t>
  </si>
  <si>
    <t>MARIAELEN.SIL@GMAIL.COM</t>
  </si>
  <si>
    <r>
      <rPr>
        <b/>
        <sz val="10"/>
        <color theme="1"/>
        <rFont val="Arial"/>
      </rPr>
      <t>MARIA</t>
    </r>
    <r>
      <rPr>
        <sz val="10"/>
        <color theme="1"/>
        <rFont val="Arial"/>
      </rPr>
      <t xml:space="preserve"> MAQUIZANORA TAVARES </t>
    </r>
    <r>
      <rPr>
        <b/>
        <sz val="10"/>
        <color theme="1"/>
        <rFont val="Arial"/>
      </rPr>
      <t>THOMAZ</t>
    </r>
    <r>
      <rPr>
        <sz val="10"/>
        <color theme="1"/>
        <rFont val="Arial"/>
      </rPr>
      <t xml:space="preserve"> DE CASTRO</t>
    </r>
  </si>
  <si>
    <t>MARIA THOMAZ</t>
  </si>
  <si>
    <t>256.795-4 A</t>
  </si>
  <si>
    <t>1786</t>
  </si>
  <si>
    <t>206.33121.09-0</t>
  </si>
  <si>
    <t>475.213.922-72</t>
  </si>
  <si>
    <t>GUIMARINO FERREIRA DE SALES</t>
  </si>
  <si>
    <t>AURISTELA TAVARES THOMAZ</t>
  </si>
  <si>
    <t>Rua YANOMAMI</t>
  </si>
  <si>
    <t>COLONIA TERRA NOVA</t>
  </si>
  <si>
    <t>maquithomaz@gmail.com</t>
  </si>
  <si>
    <r>
      <rPr>
        <b/>
        <sz val="10"/>
        <color theme="1"/>
        <rFont val="Arial"/>
      </rPr>
      <t>MARIVALDO</t>
    </r>
    <r>
      <rPr>
        <sz val="10"/>
        <color theme="1"/>
        <rFont val="Arial"/>
      </rPr>
      <t xml:space="preserve"> CORREIA DA </t>
    </r>
    <r>
      <rPr>
        <b/>
        <sz val="10"/>
        <color theme="1"/>
        <rFont val="Arial"/>
      </rPr>
      <t>SILVA</t>
    </r>
  </si>
  <si>
    <t>BG 082/2023</t>
  </si>
  <si>
    <t>MARIVALDO SILVA</t>
  </si>
  <si>
    <t>174.072-5 D</t>
  </si>
  <si>
    <t>1696</t>
  </si>
  <si>
    <t>125.44046.90-4</t>
  </si>
  <si>
    <t>407.134.232-34</t>
  </si>
  <si>
    <t>DINALVA CORREIA DA SILVA</t>
  </si>
  <si>
    <t>BG 167/2023+ BG 205/2023</t>
  </si>
  <si>
    <t>RUA ANGELINS</t>
  </si>
  <si>
    <t>SANTA ITELVENA</t>
  </si>
  <si>
    <t>69095-001</t>
  </si>
  <si>
    <t>99101-3662</t>
  </si>
  <si>
    <t>correiams2010@hotmail.com</t>
  </si>
  <si>
    <r>
      <rPr>
        <b/>
        <sz val="10"/>
        <color theme="1"/>
        <rFont val="Arial"/>
      </rPr>
      <t>MATHEUS CAMPELO</t>
    </r>
    <r>
      <rPr>
        <sz val="10"/>
        <color theme="1"/>
        <rFont val="Arial"/>
      </rPr>
      <t xml:space="preserve"> DA SILVA</t>
    </r>
  </si>
  <si>
    <t>MATHEUS CAMPELO</t>
  </si>
  <si>
    <t>242.902-0 B</t>
  </si>
  <si>
    <t>2039</t>
  </si>
  <si>
    <t>136.71493.27-4</t>
  </si>
  <si>
    <t>007.807.922-54</t>
  </si>
  <si>
    <t>038706162240</t>
  </si>
  <si>
    <t>GERALDO FRANCISCO DA SILVA</t>
  </si>
  <si>
    <t>RUTH CAMPELO DA SILVA</t>
  </si>
  <si>
    <t>Engenharia de Controle e Automação</t>
  </si>
  <si>
    <t>Segurança pública(em andamento)</t>
  </si>
  <si>
    <t>RUA JERUSALÉM</t>
  </si>
  <si>
    <t>matheuscampelo77@gmail.com</t>
  </si>
  <si>
    <r>
      <rPr>
        <b/>
        <sz val="10"/>
        <color theme="1"/>
        <rFont val="Arial"/>
      </rPr>
      <t>OCIVAN</t>
    </r>
    <r>
      <rPr>
        <sz val="10"/>
        <color theme="1"/>
        <rFont val="Arial"/>
      </rPr>
      <t xml:space="preserve"> RIBEIRO XAVIER</t>
    </r>
  </si>
  <si>
    <t>SUBCMT</t>
  </si>
  <si>
    <t>OCIVAN</t>
  </si>
  <si>
    <t>181.282-3 A</t>
  </si>
  <si>
    <t>0561</t>
  </si>
  <si>
    <t>190.01439.56-2</t>
  </si>
  <si>
    <t>642.433.382-72</t>
  </si>
  <si>
    <t>NAO DECLARADO</t>
  </si>
  <si>
    <t>FRANCINE RIBEIRO XAVIER</t>
  </si>
  <si>
    <t>BG 154/2023</t>
  </si>
  <si>
    <t>sgt_ocivan@hotmail.com</t>
  </si>
  <si>
    <r>
      <rPr>
        <b/>
        <sz val="10"/>
        <color theme="1"/>
        <rFont val="Arial"/>
      </rPr>
      <t>SILVESTRE</t>
    </r>
    <r>
      <rPr>
        <sz val="10"/>
        <color theme="1"/>
        <rFont val="Arial"/>
      </rPr>
      <t xml:space="preserve"> ALVES DA FONSECA JUNIOR</t>
    </r>
  </si>
  <si>
    <t>SILVESTRE</t>
  </si>
  <si>
    <t>227.369-1 A</t>
  </si>
  <si>
    <t>1160</t>
  </si>
  <si>
    <t>190.42088.28-4</t>
  </si>
  <si>
    <t>856.749.582-20</t>
  </si>
  <si>
    <t>SILVESTRE ALVES DA FONSECA</t>
  </si>
  <si>
    <t>JOAQUINA DA SILVA LIRA</t>
  </si>
  <si>
    <t>BG-041/2023</t>
  </si>
  <si>
    <t>DOCENCIA EM MATEMATICA E PRATICAS PEDAGOGICAS/ SEGURANCA PUBLICA</t>
  </si>
  <si>
    <t>RUA NAZARETH MESQUITA</t>
  </si>
  <si>
    <t>proximo ao final da linha 402</t>
  </si>
  <si>
    <t>silvestre.fonseca@yahoo.com.br</t>
  </si>
  <si>
    <t>31/12/2023 - BG 107/2024 - DOE nº 35.236 de 04/06/2024</t>
  </si>
  <si>
    <r>
      <rPr>
        <b/>
        <sz val="10"/>
        <color theme="1"/>
        <rFont val="Arial"/>
      </rPr>
      <t>TARCISO</t>
    </r>
    <r>
      <rPr>
        <sz val="10"/>
        <color theme="1"/>
        <rFont val="Arial"/>
      </rPr>
      <t xml:space="preserve"> RIBEIRO TOLEDO</t>
    </r>
  </si>
  <si>
    <t>TARCISO</t>
  </si>
  <si>
    <t>258.308-9 A</t>
  </si>
  <si>
    <t>1699</t>
  </si>
  <si>
    <t>127.71337.34-9</t>
  </si>
  <si>
    <t>041.585.446-61</t>
  </si>
  <si>
    <t>TARCIZO ROZA DE TOLEDO</t>
  </si>
  <si>
    <t>ISABEL DE FATIMA RIBEIRO TOLEDO</t>
  </si>
  <si>
    <t>LTS</t>
  </si>
  <si>
    <t>DE 1/07/2025 A 8/09/2025 - 60 DIAS</t>
  </si>
  <si>
    <t>BG 090/2025+BG 126/2025</t>
  </si>
  <si>
    <t>RUA DR. ARNOLDO C PERES</t>
  </si>
  <si>
    <t>CIDADE NOVA</t>
  </si>
  <si>
    <t>69028-115</t>
  </si>
  <si>
    <t>99864-9670</t>
  </si>
  <si>
    <t>tarcisotoledo093@gmail.com</t>
  </si>
  <si>
    <r>
      <rPr>
        <b/>
        <sz val="10"/>
        <color theme="1"/>
        <rFont val="Arial"/>
      </rPr>
      <t>THIAGO</t>
    </r>
    <r>
      <rPr>
        <sz val="10"/>
        <color theme="1"/>
        <rFont val="Arial"/>
      </rPr>
      <t xml:space="preserve"> RAIMUNDO DE </t>
    </r>
    <r>
      <rPr>
        <b/>
        <sz val="10"/>
        <color theme="1"/>
        <rFont val="Arial"/>
      </rPr>
      <t>ARAÚJO</t>
    </r>
  </si>
  <si>
    <t xml:space="preserve">THIAGO ARAÚJO </t>
  </si>
  <si>
    <t>197.814-4 D</t>
  </si>
  <si>
    <t>190.30008.36-1</t>
  </si>
  <si>
    <t>946.235.462-68</t>
  </si>
  <si>
    <t>0315015222</t>
  </si>
  <si>
    <t>40</t>
  </si>
  <si>
    <t>051</t>
  </si>
  <si>
    <t>003</t>
  </si>
  <si>
    <t xml:space="preserve">Samuel Raimundo de Araújo </t>
  </si>
  <si>
    <t xml:space="preserve">Mariana Aparecida Freitas de Araújo </t>
  </si>
  <si>
    <t>Matemática</t>
  </si>
  <si>
    <t xml:space="preserve">Rua A quadra 03 BAIRRO GALO DA SERRA </t>
  </si>
  <si>
    <t>thiago_araujo28@hotmail.com</t>
  </si>
  <si>
    <r>
      <rPr>
        <sz val="10"/>
        <color theme="1"/>
        <rFont val="Arial"/>
      </rPr>
      <t xml:space="preserve">WAGNER </t>
    </r>
    <r>
      <rPr>
        <b/>
        <sz val="10"/>
        <color theme="1"/>
        <rFont val="Arial"/>
      </rPr>
      <t>LEITAO</t>
    </r>
    <r>
      <rPr>
        <sz val="10"/>
        <color theme="1"/>
        <rFont val="Arial"/>
      </rPr>
      <t xml:space="preserve"> PINHEIRO</t>
    </r>
  </si>
  <si>
    <t>LEITAO</t>
  </si>
  <si>
    <t>226.824-8 A</t>
  </si>
  <si>
    <t>1162</t>
  </si>
  <si>
    <t>201.49637.56-4</t>
  </si>
  <si>
    <t>750.678.462-91</t>
  </si>
  <si>
    <t>VANILTON DUARTE PINHEIRO</t>
  </si>
  <si>
    <t>MARIA JOSE LEITAO PINHEIRO</t>
  </si>
  <si>
    <t>RUA PARACANAUBA</t>
  </si>
  <si>
    <t>prox antigo peninha</t>
  </si>
  <si>
    <t>98423-3230</t>
  </si>
  <si>
    <t>ronaldy_pm@hotmail.com</t>
  </si>
  <si>
    <t>31/12/2023-BG 096/2024 - DOE nº 35.224 de 15/05/2024</t>
  </si>
  <si>
    <r>
      <rPr>
        <sz val="10"/>
        <color theme="1"/>
        <rFont val="Arial"/>
      </rPr>
      <t xml:space="preserve">WILLIAN DE JESUS QUINTINO </t>
    </r>
    <r>
      <rPr>
        <b/>
        <sz val="10"/>
        <color theme="1"/>
        <rFont val="Arial"/>
      </rPr>
      <t>BARAUNA</t>
    </r>
  </si>
  <si>
    <t>BG 160/2024</t>
  </si>
  <si>
    <t>BARAUNA</t>
  </si>
  <si>
    <t>226.786-1 A</t>
  </si>
  <si>
    <t>1248</t>
  </si>
  <si>
    <t>166.11215.36-1</t>
  </si>
  <si>
    <t>923.336.212-49</t>
  </si>
  <si>
    <t>JOSE BELTRAO DE MELLO BARAUNA</t>
  </si>
  <si>
    <t>MARLY QUINTINO BARAUNA</t>
  </si>
  <si>
    <t>BG 205/2020</t>
  </si>
  <si>
    <t>CIÊNCIAS BIOLÓGICAS/SEGURANCA PUBLICA</t>
  </si>
  <si>
    <t>Av Maués, 176</t>
  </si>
  <si>
    <t>BORRACHARIA SANTANA</t>
  </si>
  <si>
    <t>willbarauna@gmail.com</t>
  </si>
  <si>
    <t>31/12/2023 - DOE nº 35.272 de 25/07/2024</t>
  </si>
  <si>
    <r>
      <rPr>
        <b/>
        <sz val="10"/>
        <color theme="1"/>
        <rFont val="Arial"/>
      </rPr>
      <t>CAIO</t>
    </r>
    <r>
      <rPr>
        <sz val="10"/>
        <color theme="1"/>
        <rFont val="Arial"/>
      </rPr>
      <t xml:space="preserve"> GOMES MACEDO </t>
    </r>
    <r>
      <rPr>
        <b/>
        <sz val="10"/>
        <color theme="1"/>
        <rFont val="Arial"/>
      </rPr>
      <t>MATOS</t>
    </r>
  </si>
  <si>
    <t>1ºPDBM/2ºCIBM/IRANDUBA/CBI/CBMAM</t>
  </si>
  <si>
    <t>CAIO MATOS</t>
  </si>
  <si>
    <t>269.609-6 A</t>
  </si>
  <si>
    <t>1900</t>
  </si>
  <si>
    <t>210.21580.26-2</t>
  </si>
  <si>
    <t>026.241.112-12</t>
  </si>
  <si>
    <t>039553072283</t>
  </si>
  <si>
    <t>0470</t>
  </si>
  <si>
    <t>AMARILDO DA SILVA MATOS</t>
  </si>
  <si>
    <t>JUDITE GOMES MACEDO MATOS</t>
  </si>
  <si>
    <t>Eng. de Produção</t>
  </si>
  <si>
    <t>RUA VALENTE</t>
  </si>
  <si>
    <t>QUADRA 20</t>
  </si>
  <si>
    <t>69038-287</t>
  </si>
  <si>
    <t>caiovip13@gmail.com</t>
  </si>
  <si>
    <r>
      <rPr>
        <b/>
        <sz val="10"/>
        <color theme="1"/>
        <rFont val="Arial"/>
      </rPr>
      <t>EDILZETH</t>
    </r>
    <r>
      <rPr>
        <sz val="10"/>
        <color theme="1"/>
        <rFont val="Arial"/>
      </rPr>
      <t xml:space="preserve"> RODRIGUES QUEIROZ</t>
    </r>
  </si>
  <si>
    <t>BG 180/2022</t>
  </si>
  <si>
    <t>EDILZETH</t>
  </si>
  <si>
    <t>238.217-2 B</t>
  </si>
  <si>
    <t>1640</t>
  </si>
  <si>
    <t>190.18315.01-2</t>
  </si>
  <si>
    <t>522.942.262-91</t>
  </si>
  <si>
    <t>ADELSON NASCIMENTO DE QUEIROZ</t>
  </si>
  <si>
    <t>ELIZABETH RODRIGUES DE FIGUEIREDO</t>
  </si>
  <si>
    <t>BG 62/2022</t>
  </si>
  <si>
    <t>Rua RAUL BOOP</t>
  </si>
  <si>
    <t>COMPENSA</t>
  </si>
  <si>
    <t>edilzeth.raquel@gmail.com</t>
  </si>
  <si>
    <r>
      <rPr>
        <b/>
        <sz val="10"/>
        <color theme="1"/>
        <rFont val="Arial"/>
      </rPr>
      <t>FRANCINETE</t>
    </r>
    <r>
      <rPr>
        <sz val="10"/>
        <color theme="1"/>
        <rFont val="Arial"/>
      </rPr>
      <t xml:space="preserve"> DE LIMA BRUCE</t>
    </r>
  </si>
  <si>
    <t>FRANCINETE</t>
  </si>
  <si>
    <t>186.057-7 A</t>
  </si>
  <si>
    <t>0740</t>
  </si>
  <si>
    <t>190.37956.35-4</t>
  </si>
  <si>
    <t>717.679.162-72</t>
  </si>
  <si>
    <t>LAZARO DE SOUZA BRUCE</t>
  </si>
  <si>
    <t>MARIA RAIMUNDA FERREIRA DE LIMA</t>
  </si>
  <si>
    <t>DE 05/05/2025 A 05/08/2025 - 03 MESES</t>
  </si>
  <si>
    <t>BG 079/2025</t>
  </si>
  <si>
    <t>DOCENCIA NO ENSINO SUPERIOR</t>
  </si>
  <si>
    <t>nete_bruce@ig.com.br</t>
  </si>
  <si>
    <t>21/04/2023 - BG 201/2023</t>
  </si>
  <si>
    <r>
      <rPr>
        <b/>
        <sz val="10"/>
        <color theme="1"/>
        <rFont val="Arial"/>
      </rPr>
      <t>FRANCISCA PARENTE</t>
    </r>
    <r>
      <rPr>
        <sz val="10"/>
        <color theme="1"/>
        <rFont val="Arial"/>
      </rPr>
      <t xml:space="preserve"> MEDEIROS</t>
    </r>
  </si>
  <si>
    <t>BG 160/2022</t>
  </si>
  <si>
    <t>FRANCISCA PARENTE</t>
  </si>
  <si>
    <t>198.480-2 C</t>
  </si>
  <si>
    <t>1530</t>
  </si>
  <si>
    <t>126.11184.02-1</t>
  </si>
  <si>
    <t>615.817.712-15</t>
  </si>
  <si>
    <t>ADOLFO DE SOUZA MEDEIROS</t>
  </si>
  <si>
    <t>LINDALVA PARENTE MEDEIROS</t>
  </si>
  <si>
    <t>BG 41/2023</t>
  </si>
  <si>
    <t>SAUDE PUBLICA</t>
  </si>
  <si>
    <t>Condominio IDEAL FLORES DA CIDADE</t>
  </si>
  <si>
    <t>BL 06 FLORES</t>
  </si>
  <si>
    <t>fpmpara@hotmail.com</t>
  </si>
  <si>
    <t>21/04/2024 - BG 077/2025 - DOE no 35.450 de 24/04/2025</t>
  </si>
  <si>
    <r>
      <rPr>
        <b/>
        <sz val="10"/>
        <color theme="1"/>
        <rFont val="Arial"/>
      </rPr>
      <t>JOCILENO</t>
    </r>
    <r>
      <rPr>
        <sz val="10"/>
        <color theme="1"/>
        <rFont val="Arial"/>
      </rPr>
      <t xml:space="preserve"> MACIEL FEITOSA</t>
    </r>
  </si>
  <si>
    <t>JOCILENO</t>
  </si>
  <si>
    <t>227.109-5 A</t>
  </si>
  <si>
    <t>1045</t>
  </si>
  <si>
    <t>190.32479.67-1</t>
  </si>
  <si>
    <t>596.547.402-49</t>
  </si>
  <si>
    <t>JOZIMAR BARROSO FEITOSA</t>
  </si>
  <si>
    <t>FRANCISCA ELSAMI MACIEL FEITOSA</t>
  </si>
  <si>
    <t>BG 121/2022</t>
  </si>
  <si>
    <t>GESTAO PUBLICA</t>
  </si>
  <si>
    <t>RUA FORTALEZA</t>
  </si>
  <si>
    <t>walterlinsgomes@hotmail.com</t>
  </si>
  <si>
    <t>31/12/2023 - BG 061/2025 - DOE nº 35.432, de 26/03/2025</t>
  </si>
  <si>
    <r>
      <rPr>
        <sz val="10"/>
        <color theme="1"/>
        <rFont val="Arial"/>
      </rPr>
      <t>JORGE HENRIQUE MACIEL</t>
    </r>
    <r>
      <rPr>
        <b/>
        <sz val="10"/>
        <color theme="1"/>
        <rFont val="Arial"/>
      </rPr>
      <t xml:space="preserve"> RODRIGUES</t>
    </r>
  </si>
  <si>
    <t>RODRIGUES</t>
  </si>
  <si>
    <t>181.297-1 A</t>
  </si>
  <si>
    <t>0623</t>
  </si>
  <si>
    <t>138.81329.27-6</t>
  </si>
  <si>
    <t>109.100.017-40</t>
  </si>
  <si>
    <t>JORGE RODRIGUES</t>
  </si>
  <si>
    <t>MARIA AMELIA MACIEL RODRIGUES</t>
  </si>
  <si>
    <t>BG 179/2022</t>
  </si>
  <si>
    <t>TECNOLOGIA EM GESTÃO PÚBLICA</t>
  </si>
  <si>
    <t>Jorge_macielrodrigues@hotmail.com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</si>
  <si>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OSE </t>
    </r>
    <r>
      <rPr>
        <b/>
        <sz val="10"/>
        <color theme="1"/>
        <rFont val="Arial"/>
      </rPr>
      <t>EDIMILSON</t>
    </r>
    <r>
      <rPr>
        <sz val="10"/>
        <color theme="1"/>
        <rFont val="Arial"/>
      </rPr>
      <t xml:space="preserve"> DA SILVA</t>
    </r>
  </si>
  <si>
    <t>J EDIMILSON</t>
  </si>
  <si>
    <t>226.869-8 A</t>
  </si>
  <si>
    <t>126.57676.02-4</t>
  </si>
  <si>
    <t>666.588.102-49</t>
  </si>
  <si>
    <t>CUSTODIO INOCENCIO DA SILVA</t>
  </si>
  <si>
    <t>MARIA JOSE DA SILVA</t>
  </si>
  <si>
    <t>BG 121/2022 - BG 025/2024 DOE 35155 31/01/2024</t>
  </si>
  <si>
    <t>TECNOLOGIA EM GESTÃO AMBIENTAL</t>
  </si>
  <si>
    <t>RUA SÃO JOÃO</t>
  </si>
  <si>
    <t>QUADRA I</t>
  </si>
  <si>
    <t>edsilva_boy@hotmail.com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</si>
  <si>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FABIO LIMA</t>
    </r>
    <r>
      <rPr>
        <sz val="10"/>
        <color theme="1"/>
        <rFont val="Arial"/>
      </rPr>
      <t xml:space="preserve"> FONSECA</t>
    </r>
  </si>
  <si>
    <t>FABIO LIMA</t>
  </si>
  <si>
    <t>255.762-2 A</t>
  </si>
  <si>
    <t>1555</t>
  </si>
  <si>
    <t>131.65390.42-7</t>
  </si>
  <si>
    <t>748.081.252-34</t>
  </si>
  <si>
    <t>JOSÉ LUIS DA SILVA FONSECA</t>
  </si>
  <si>
    <t>MARIA INEIDE LIMA FONSECA</t>
  </si>
  <si>
    <t>BG 087/2023</t>
  </si>
  <si>
    <t>ONCOLOGIA</t>
  </si>
  <si>
    <t>21/04/2024 - BG 095/2025 - DOE nº 35.464 de 16/05/2025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</si>
  <si>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OSE </t>
    </r>
    <r>
      <rPr>
        <b/>
        <sz val="10"/>
        <color theme="1"/>
        <rFont val="Arial"/>
      </rPr>
      <t>HENRIQUE</t>
    </r>
    <r>
      <rPr>
        <sz val="10"/>
        <color theme="1"/>
        <rFont val="Arial"/>
      </rPr>
      <t xml:space="preserve"> DE LIMA MATOS</t>
    </r>
  </si>
  <si>
    <t>J HENRIQUE</t>
  </si>
  <si>
    <t>186.099-2 A</t>
  </si>
  <si>
    <t>0686</t>
  </si>
  <si>
    <t>190.39451.99-3</t>
  </si>
  <si>
    <t>842.114.662-91</t>
  </si>
  <si>
    <t>SEVERINO JORGE DE MATOS</t>
  </si>
  <si>
    <t>IRACI DE LIMA MATOS</t>
  </si>
  <si>
    <t>BG 097/2023</t>
  </si>
  <si>
    <t>ESPECIALIZAÇAO EM ORTODONTIA</t>
  </si>
  <si>
    <t>RUA CURARA, N.05 - COLONIA SANTO ANTONIO</t>
  </si>
  <si>
    <t>jhenriquematos@gmail.com</t>
  </si>
  <si>
    <r>
      <rPr>
        <b/>
        <sz val="10"/>
        <color theme="1"/>
        <rFont val="Arial"/>
      </rPr>
      <t>JULIANA</t>
    </r>
    <r>
      <rPr>
        <sz val="10"/>
        <color theme="1"/>
        <rFont val="Arial"/>
      </rPr>
      <t xml:space="preserve"> MOTA BARBOSA</t>
    </r>
  </si>
  <si>
    <t>BG 109/2024</t>
  </si>
  <si>
    <t>JULIANA</t>
  </si>
  <si>
    <t>217.045-0 B</t>
  </si>
  <si>
    <t>128.53977.02-3</t>
  </si>
  <si>
    <t>777.590.012-15</t>
  </si>
  <si>
    <t>MANUEL BARBOSA DE OLIVEIRA</t>
  </si>
  <si>
    <t>MARIA SOCORRO MOTA BARBOSA</t>
  </si>
  <si>
    <t>BG 050/2024</t>
  </si>
  <si>
    <t>RUA JUSCELINO KUBITSCHEK</t>
  </si>
  <si>
    <t>PROXIMO A CASA DO PAO</t>
  </si>
  <si>
    <t>jullymotta_mao@hotmail.com</t>
  </si>
  <si>
    <r>
      <rPr>
        <b/>
        <sz val="10"/>
        <color theme="1"/>
        <rFont val="Arial"/>
      </rPr>
      <t>LUCIANA</t>
    </r>
    <r>
      <rPr>
        <sz val="10"/>
        <color theme="1"/>
        <rFont val="Arial"/>
      </rPr>
      <t xml:space="preserve"> DA SILVA </t>
    </r>
    <r>
      <rPr>
        <b/>
        <sz val="10"/>
        <color theme="1"/>
        <rFont val="Arial"/>
      </rPr>
      <t>QUEIROZ</t>
    </r>
  </si>
  <si>
    <t>LUCIANA QUEIROZ</t>
  </si>
  <si>
    <t>238.414-0 B</t>
  </si>
  <si>
    <t>1529</t>
  </si>
  <si>
    <t>136.37892.42-0</t>
  </si>
  <si>
    <t>765.642.232-34</t>
  </si>
  <si>
    <t>JOSE DOS SANTOS SILVA</t>
  </si>
  <si>
    <t>MARIA DO LIVRAMENTO ALBANO DE ALBUQUERQUE</t>
  </si>
  <si>
    <t>ENFERMAGEM EM GINECOLOGIA E OBSTETRICIA/SAUDE PUBLICA COM ENFASE EM SAUDE INDIGINA E DA SAUDE DA FAMILIA</t>
  </si>
  <si>
    <r>
      <rPr>
        <b/>
        <sz val="10"/>
        <color theme="1"/>
        <rFont val="Arial"/>
      </rPr>
      <t>MAIQUIOR</t>
    </r>
    <r>
      <rPr>
        <sz val="10"/>
        <color theme="1"/>
        <rFont val="Arial"/>
      </rPr>
      <t xml:space="preserve"> DAMIANE DOS SANTOS VIANA</t>
    </r>
  </si>
  <si>
    <t>NAT</t>
  </si>
  <si>
    <t>BG 140/2024</t>
  </si>
  <si>
    <t>MAIQUIOR</t>
  </si>
  <si>
    <t>181.362-5 A</t>
  </si>
  <si>
    <t>0543</t>
  </si>
  <si>
    <t>169.34002.00-9</t>
  </si>
  <si>
    <t>885.730.951-72</t>
  </si>
  <si>
    <t>IRINEU DA ROCHA VIANA</t>
  </si>
  <si>
    <t>MARIA DALVA DOS SANTOS VIANA</t>
  </si>
  <si>
    <t>BG 224/2022</t>
  </si>
  <si>
    <t>99468-0998</t>
  </si>
  <si>
    <t>mvmaiquior@gmail.com</t>
  </si>
  <si>
    <t>20/02/2008 - BG 162/2008</t>
  </si>
  <si>
    <t>21/04/2017 - BG 48/2018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</si>
  <si>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ANUEL ANTONIO DE FREITAS </t>
    </r>
    <r>
      <rPr>
        <b/>
        <sz val="10"/>
        <color theme="1"/>
        <rFont val="Arial"/>
      </rPr>
      <t>NETO</t>
    </r>
  </si>
  <si>
    <t>M NETO</t>
  </si>
  <si>
    <t>226.759-4 A</t>
  </si>
  <si>
    <t>129.35924.85-3</t>
  </si>
  <si>
    <t>666.654.262-20</t>
  </si>
  <si>
    <t>RAIMUNDO NONATO LIMA DE ALMEIDA</t>
  </si>
  <si>
    <t>MARIA DE FREITAS LAMEGO</t>
  </si>
  <si>
    <t>BG 020/2021</t>
  </si>
  <si>
    <t>RUA DO COMERCIO</t>
  </si>
  <si>
    <t>mnl.freitas@gmail.com</t>
  </si>
  <si>
    <t>31/12/2023-BG 172/2024 - DOE Nº 35.301 de 04/09/2024</t>
  </si>
  <si>
    <r>
      <rPr>
        <b/>
        <sz val="10"/>
        <color theme="1"/>
        <rFont val="Arial"/>
      </rPr>
      <t>MOAB</t>
    </r>
    <r>
      <rPr>
        <sz val="10"/>
        <color theme="1"/>
        <rFont val="Arial"/>
      </rPr>
      <t xml:space="preserve"> PEREIRA BRIGLIA</t>
    </r>
  </si>
  <si>
    <t>MOAB</t>
  </si>
  <si>
    <t>149.986-6 B</t>
  </si>
  <si>
    <t>0395</t>
  </si>
  <si>
    <t>123.54511.93-2</t>
  </si>
  <si>
    <t>406.800.702-06</t>
  </si>
  <si>
    <t>PAULO DA CUNHA BRIGLIA</t>
  </si>
  <si>
    <t>MARIA PEREIRA BRIGLIA</t>
  </si>
  <si>
    <t>BG 022/2023</t>
  </si>
  <si>
    <t>14/04/2015 - BG 073/2015</t>
  </si>
  <si>
    <t>RUA FORTALEZA NR 2442</t>
  </si>
  <si>
    <t>mbriglia@gmail.com</t>
  </si>
  <si>
    <t>01/04/1994 - BG 060/1994</t>
  </si>
  <si>
    <t>21/04/2015 - BG 133/2017</t>
  </si>
  <si>
    <t>03/03/2021-BG044/2021</t>
  </si>
  <si>
    <t>BG 011/2024</t>
  </si>
  <si>
    <r>
      <rPr>
        <b/>
        <sz val="10"/>
        <color theme="1"/>
        <rFont val="Arial"/>
      </rPr>
      <t>OZEMIR</t>
    </r>
    <r>
      <rPr>
        <sz val="10"/>
        <color theme="1"/>
        <rFont val="Arial"/>
      </rPr>
      <t xml:space="preserve"> SOUZA DA SILVA</t>
    </r>
  </si>
  <si>
    <t>BG 134/2023</t>
  </si>
  <si>
    <t>OZEMIR</t>
  </si>
  <si>
    <t>226.890-6 A</t>
  </si>
  <si>
    <t>1263</t>
  </si>
  <si>
    <t>124.91988.10-2</t>
  </si>
  <si>
    <t>438.733.322-72</t>
  </si>
  <si>
    <t>JOSE SIMAS DA SILVA</t>
  </si>
  <si>
    <t>ORCILIA TENORIO DE SOUZA</t>
  </si>
  <si>
    <t>RUA HAVANA</t>
  </si>
  <si>
    <t>velascobm@hotmail.com</t>
  </si>
  <si>
    <r>
      <rPr>
        <b/>
        <sz val="10"/>
        <color theme="1"/>
        <rFont val="Arial"/>
      </rPr>
      <t>PATRICIA</t>
    </r>
    <r>
      <rPr>
        <sz val="10"/>
        <color theme="1"/>
        <rFont val="Arial"/>
      </rPr>
      <t xml:space="preserve"> SOUZA DA SILVA</t>
    </r>
  </si>
  <si>
    <t>BG 17/2022</t>
  </si>
  <si>
    <t>PATRICIA</t>
  </si>
  <si>
    <t>226.810-8 A</t>
  </si>
  <si>
    <t>207.36844.93-1</t>
  </si>
  <si>
    <t>886.643.682-87</t>
  </si>
  <si>
    <t>JOSE ZEFERINO DA SILVA</t>
  </si>
  <si>
    <t>VALNEIDE SOUZA DA SILVA</t>
  </si>
  <si>
    <t>DE 5/8/2025 A 5/11/2025 - 03 MESES</t>
  </si>
  <si>
    <t>BG 142/2025</t>
  </si>
  <si>
    <t>LIDERANCA E GESTAO PUBLICA</t>
  </si>
  <si>
    <t>RUA 13</t>
  </si>
  <si>
    <t>PROXIMO A CITY LAR</t>
  </si>
  <si>
    <t>patricia.souza21@hotmail.com</t>
  </si>
  <si>
    <t>31/12/2023-BG 031/2024</t>
  </si>
  <si>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COSTA PINTO</t>
    </r>
  </si>
  <si>
    <t>PAULO</t>
  </si>
  <si>
    <t>186.108-5 A</t>
  </si>
  <si>
    <t>0792</t>
  </si>
  <si>
    <t>190.39468.26-8</t>
  </si>
  <si>
    <t>743.931.032-20</t>
  </si>
  <si>
    <t>PAULO SOUZA PINTO</t>
  </si>
  <si>
    <t>SIRA SOARES DA COSTA</t>
  </si>
  <si>
    <t>LTSPF</t>
  </si>
  <si>
    <t>DE 04/07/2025 A 01/10/2025 - 90 DIAS</t>
  </si>
  <si>
    <t>RUA ORQUIDEA, 02</t>
  </si>
  <si>
    <r>
      <rPr>
        <b/>
        <sz val="10"/>
        <color theme="1"/>
        <rFont val="Arial"/>
      </rPr>
      <t>RODRIGO</t>
    </r>
    <r>
      <rPr>
        <sz val="10"/>
        <color theme="1"/>
        <rFont val="Arial"/>
      </rPr>
      <t xml:space="preserve"> DA GRACA TEIXEIRA</t>
    </r>
  </si>
  <si>
    <t>RODRIGO</t>
  </si>
  <si>
    <t>186.096-8 A</t>
  </si>
  <si>
    <t>0785</t>
  </si>
  <si>
    <t>127.64420.02-3</t>
  </si>
  <si>
    <t>766.743.472-72</t>
  </si>
  <si>
    <t>RONALDO EVANGELISTA TEIXEIRA</t>
  </si>
  <si>
    <t>SINA MARIA DA GRACA TEIXEIRA</t>
  </si>
  <si>
    <t>BG 201/2022</t>
  </si>
  <si>
    <t>rodrigo.fogo@hotmail.com</t>
  </si>
  <si>
    <r>
      <rPr>
        <sz val="10"/>
        <color theme="1"/>
        <rFont val="Arial"/>
      </rPr>
      <t xml:space="preserve">RONILSON BEZERRA </t>
    </r>
    <r>
      <rPr>
        <b/>
        <sz val="10"/>
        <color theme="1"/>
        <rFont val="Arial"/>
      </rPr>
      <t>BATISTA</t>
    </r>
  </si>
  <si>
    <t>BATISTA</t>
  </si>
  <si>
    <t>186.097-6 A</t>
  </si>
  <si>
    <t>0784</t>
  </si>
  <si>
    <t>128.34381.02-1</t>
  </si>
  <si>
    <t>684.558.872-49</t>
  </si>
  <si>
    <t>WILSON DE SOUZA BATISTA</t>
  </si>
  <si>
    <t>IRENE BEZERRA BATISTA</t>
  </si>
  <si>
    <t>DE 01/06/2025 A 01/12/2025 - 06 MESES</t>
  </si>
  <si>
    <t>BG 095/2025</t>
  </si>
  <si>
    <t>TECNOLOGIA EM SEGURANÇA PÚBLICA</t>
  </si>
  <si>
    <t>DIREITOS HUMANOS E SEGURANÇA PUBLICA</t>
  </si>
  <si>
    <t>20/04/2018 - BG 125/2018</t>
  </si>
  <si>
    <t>ronilsonbezerrabatista@gmail.com</t>
  </si>
  <si>
    <r>
      <rPr>
        <b/>
        <sz val="10"/>
        <color theme="1"/>
        <rFont val="Arial"/>
      </rPr>
      <t>VIVIANE</t>
    </r>
    <r>
      <rPr>
        <sz val="10"/>
        <color theme="1"/>
        <rFont val="Arial"/>
      </rPr>
      <t xml:space="preserve"> REIS FERREIRA </t>
    </r>
    <r>
      <rPr>
        <b/>
        <sz val="10"/>
        <color theme="1"/>
        <rFont val="Arial"/>
      </rPr>
      <t>REATEGUI</t>
    </r>
  </si>
  <si>
    <t>VIVIANE REATEGUI</t>
  </si>
  <si>
    <t>244.989-7 B</t>
  </si>
  <si>
    <t>1572</t>
  </si>
  <si>
    <t>190.23012.25-1</t>
  </si>
  <si>
    <t>570.435.902-72</t>
  </si>
  <si>
    <t>RAIMUNDO LOPES FERREIRA</t>
  </si>
  <si>
    <t>EDNELZA REIS FERREIRA</t>
  </si>
  <si>
    <t>BG 141/2022</t>
  </si>
  <si>
    <t>ENFERMAGEM EM URGENCIA E EMERGENCIA</t>
  </si>
  <si>
    <t>21/04/2024 - BG 172/2024 - DOE nº 35.301 de 04/09/2024</t>
  </si>
  <si>
    <r>
      <rPr>
        <b/>
        <sz val="10"/>
        <color rgb="FF000000"/>
        <rFont val="Arial"/>
      </rPr>
      <t xml:space="preserve">AIRTON </t>
    </r>
    <r>
      <rPr>
        <sz val="10"/>
        <color rgb="FF000000"/>
        <rFont val="Arial"/>
      </rPr>
      <t xml:space="preserve">SILVA DOS </t>
    </r>
    <r>
      <rPr>
        <b/>
        <sz val="10"/>
        <color rgb="FF000000"/>
        <rFont val="Arial"/>
      </rPr>
      <t>SANTOS</t>
    </r>
  </si>
  <si>
    <t>ABMAM</t>
  </si>
  <si>
    <t>AL OF</t>
  </si>
  <si>
    <t>PRAÇA ESPECIAL</t>
  </si>
  <si>
    <t>AIRTON SANTOS</t>
  </si>
  <si>
    <t>269.405-0 A</t>
  </si>
  <si>
    <t>160.35179.31-3</t>
  </si>
  <si>
    <t>SILENO BARBOSA DOS SANTOS</t>
  </si>
  <si>
    <t>MARIA INÊS ODA DA SILVA</t>
  </si>
  <si>
    <t>CASADO (A)</t>
  </si>
  <si>
    <t>RUA DOM BOSCO</t>
  </si>
  <si>
    <t>airtonrhcp@gmail.com</t>
  </si>
  <si>
    <r>
      <rPr>
        <b/>
        <sz val="10"/>
        <color rgb="FF000000"/>
        <rFont val="Arial"/>
      </rPr>
      <t xml:space="preserve">ANA </t>
    </r>
    <r>
      <rPr>
        <sz val="10"/>
        <color rgb="FF000000"/>
        <rFont val="Arial"/>
      </rPr>
      <t xml:space="preserve">CAROLINA DOS SANTOS </t>
    </r>
    <r>
      <rPr>
        <b/>
        <sz val="10"/>
        <color rgb="FF000000"/>
        <rFont val="Arial"/>
      </rPr>
      <t>IBERNOM</t>
    </r>
  </si>
  <si>
    <t>ANA IBERNOM</t>
  </si>
  <si>
    <t>218.441-9 C</t>
  </si>
  <si>
    <t>167.54343.18-5</t>
  </si>
  <si>
    <t>HOREB IBERNOM</t>
  </si>
  <si>
    <t>ANÁGILA MARIA DOS SANTOS IBERNOM</t>
  </si>
  <si>
    <t>Licenciatura em Química</t>
  </si>
  <si>
    <t>Química</t>
  </si>
  <si>
    <t>QUÍMICA</t>
  </si>
  <si>
    <t>Alameda Carlota Bonfim, Avenida do Turismo, Ponta Negra, Condomínio Residencial Morada dos Pássaros</t>
  </si>
  <si>
    <t>carolibernom@gmail.com</t>
  </si>
  <si>
    <r>
      <rPr>
        <sz val="10"/>
        <color theme="1"/>
        <rFont val="Arial"/>
      </rPr>
      <t xml:space="preserve">ANA </t>
    </r>
    <r>
      <rPr>
        <b/>
        <sz val="10"/>
        <color theme="1"/>
        <rFont val="Arial"/>
      </rPr>
      <t xml:space="preserve">GABRIELA </t>
    </r>
    <r>
      <rPr>
        <sz val="10"/>
        <color theme="1"/>
        <rFont val="Arial"/>
      </rPr>
      <t>MENDONÇA GONÇALVES</t>
    </r>
  </si>
  <si>
    <t>GABRIELA</t>
  </si>
  <si>
    <t>269.406-9 A</t>
  </si>
  <si>
    <t>167.54255.63-4</t>
  </si>
  <si>
    <t>WEIMBERG GONÇALVES GOMES</t>
  </si>
  <si>
    <t>ANA MARGARETH MENDONÇA GONÇALVES</t>
  </si>
  <si>
    <t>SOLTEIRO (A)</t>
  </si>
  <si>
    <t>Segurança Pública</t>
  </si>
  <si>
    <t>Rua Santa Edith</t>
  </si>
  <si>
    <t>anaagabriiella@gmail.com</t>
  </si>
  <si>
    <t>ANA MARIA BEZERRA DE SOUZA</t>
  </si>
  <si>
    <t>MARIA SOUZA</t>
  </si>
  <si>
    <t>268.682-1 A</t>
  </si>
  <si>
    <t>141.93279.27-4</t>
  </si>
  <si>
    <t>CIROVALDES FERNANDES DE SOUZA</t>
  </si>
  <si>
    <t>MARIA APARECIDA VIERIA BEZERRA</t>
  </si>
  <si>
    <t>DIVORCIADO (A)</t>
  </si>
  <si>
    <t>ENGENHARIA CIVIL</t>
  </si>
  <si>
    <t>AV. MANECA MARQUES - PQ 10</t>
  </si>
  <si>
    <t>anambs1603@gmail.com</t>
  </si>
  <si>
    <r>
      <rPr>
        <b/>
        <sz val="10"/>
        <color rgb="FF000000"/>
        <rFont val="Arial"/>
      </rPr>
      <t xml:space="preserve">ANDERSON </t>
    </r>
    <r>
      <rPr>
        <sz val="10"/>
        <color rgb="FF000000"/>
        <rFont val="Arial"/>
      </rPr>
      <t xml:space="preserve">FABIANO MATEUS </t>
    </r>
    <r>
      <rPr>
        <b/>
        <sz val="10"/>
        <color rgb="FF000000"/>
        <rFont val="Arial"/>
      </rPr>
      <t>JÚNIOR</t>
    </r>
  </si>
  <si>
    <t>ANDERSON JÚNIOR</t>
  </si>
  <si>
    <t>269.403-4 A</t>
  </si>
  <si>
    <t>138.57094.45-0</t>
  </si>
  <si>
    <t>ANDERSON FABIANO MATEUS</t>
  </si>
  <si>
    <t>SHIRLEIDE MARIA DA SILVA</t>
  </si>
  <si>
    <t>Logística</t>
  </si>
  <si>
    <t>Segurança Pública - Direitos Humanos - Gestão Pública - Logística</t>
  </si>
  <si>
    <t>Rua Delcídio do Amaral</t>
  </si>
  <si>
    <t>andersonjuniorafmj@gmail.com</t>
  </si>
  <si>
    <r>
      <rPr>
        <b/>
        <sz val="10"/>
        <color rgb="FF000000"/>
        <rFont val="Arial"/>
      </rPr>
      <t xml:space="preserve">ANDRESSA </t>
    </r>
    <r>
      <rPr>
        <sz val="10"/>
        <color rgb="FF000000"/>
        <rFont val="Arial"/>
      </rPr>
      <t>SANTOS DA SILVA</t>
    </r>
  </si>
  <si>
    <t>ANDRESSA</t>
  </si>
  <si>
    <t>269.407-7 A</t>
  </si>
  <si>
    <t>201.96309.31-4</t>
  </si>
  <si>
    <t>JOSÉ AUGUSTO QUEIROZ DA SILVA</t>
  </si>
  <si>
    <t>DALIETE LIMA DOS SANTOS</t>
  </si>
  <si>
    <t>LICENCIADA EM CIÊNCIAS BIOLÓGICAS</t>
  </si>
  <si>
    <t>RUA PROF DIVA PONCE, JAPIIM</t>
  </si>
  <si>
    <t>600a</t>
  </si>
  <si>
    <t>andressastosilva@gmail.com</t>
  </si>
  <si>
    <r>
      <rPr>
        <b/>
        <sz val="10"/>
        <color rgb="FF000000"/>
        <rFont val="Arial"/>
      </rPr>
      <t xml:space="preserve">ARLINDO </t>
    </r>
    <r>
      <rPr>
        <sz val="10"/>
        <color rgb="FF000000"/>
        <rFont val="Arial"/>
      </rPr>
      <t>RUBENS DE OLIVEIRA FROTA</t>
    </r>
  </si>
  <si>
    <t>ARLINDO</t>
  </si>
  <si>
    <t>269.544-8 A</t>
  </si>
  <si>
    <t>152.57593.27-4</t>
  </si>
  <si>
    <t>ARLINDO RUBENS SMITH FROTA JÚNIOR</t>
  </si>
  <si>
    <t>ANA DE OLIVEIRA FROTA</t>
  </si>
  <si>
    <t>Eng civil / arquitetura</t>
  </si>
  <si>
    <t>Pavimentacao asfaltica / seguranca publica</t>
  </si>
  <si>
    <t>Engenharia de processos</t>
  </si>
  <si>
    <t>Alameda alaska, ap 1602, ed solar da praia, ponta negra</t>
  </si>
  <si>
    <t>arof_@hotmail.com</t>
  </si>
  <si>
    <r>
      <rPr>
        <b/>
        <sz val="10"/>
        <color rgb="FF000000"/>
        <rFont val="Arial"/>
      </rPr>
      <t xml:space="preserve">BÁRBARA </t>
    </r>
    <r>
      <rPr>
        <sz val="10"/>
        <color rgb="FF000000"/>
        <rFont val="Arial"/>
      </rPr>
      <t>CATERINE DE OLIVEIRA</t>
    </r>
  </si>
  <si>
    <t>BÁRBARA</t>
  </si>
  <si>
    <t>224.778-0 B</t>
  </si>
  <si>
    <t>206.81567.49-4</t>
  </si>
  <si>
    <t>RONALDO RIBEIRO DE OLIVEIRA</t>
  </si>
  <si>
    <t>MARIA DE FÁTIMA SILVA OLIVEIRA</t>
  </si>
  <si>
    <t>Engenharia civil</t>
  </si>
  <si>
    <t>Segurança pública</t>
  </si>
  <si>
    <t>Av. André Araújo</t>
  </si>
  <si>
    <t>barbara.caterine@gmail.com</t>
  </si>
  <si>
    <r>
      <rPr>
        <b/>
        <sz val="10"/>
        <color rgb="FF000000"/>
        <rFont val="Arial"/>
      </rPr>
      <t>BRUNO COSTA</t>
    </r>
    <r>
      <rPr>
        <sz val="10"/>
        <color rgb="FF000000"/>
        <rFont val="Arial"/>
      </rPr>
      <t xml:space="preserve"> PEREIRA</t>
    </r>
  </si>
  <si>
    <t>BRUNO COSTA</t>
  </si>
  <si>
    <t>269.408-5 A</t>
  </si>
  <si>
    <t>267.79371.81-3</t>
  </si>
  <si>
    <t>CHARLES ROCHA PEREIRA</t>
  </si>
  <si>
    <t>JACINALVA COSTA PEREIRA</t>
  </si>
  <si>
    <t>Gestão de Recursos Humanos</t>
  </si>
  <si>
    <t>Engenharia de prevenção de incêndios</t>
  </si>
  <si>
    <t>Av J Carlos Antony</t>
  </si>
  <si>
    <t>brunocostacbmam@gmail.com</t>
  </si>
  <si>
    <r>
      <rPr>
        <b/>
        <sz val="10"/>
        <color rgb="FF000000"/>
        <rFont val="Arial"/>
      </rPr>
      <t>B</t>
    </r>
    <r>
      <rPr>
        <sz val="10"/>
        <color rgb="FF000000"/>
        <rFont val="Arial"/>
      </rPr>
      <t xml:space="preserve">RUNO RICARDO </t>
    </r>
    <r>
      <rPr>
        <b/>
        <sz val="10"/>
        <color rgb="FF000000"/>
        <rFont val="Arial"/>
      </rPr>
      <t>MENDES</t>
    </r>
    <r>
      <rPr>
        <sz val="10"/>
        <color rgb="FF000000"/>
        <rFont val="Arial"/>
      </rPr>
      <t xml:space="preserve"> VALÉRIO</t>
    </r>
  </si>
  <si>
    <t>B. MENDES</t>
  </si>
  <si>
    <t>269.392-5 A</t>
  </si>
  <si>
    <t>268.53288-07-4</t>
  </si>
  <si>
    <t>RICARDO EUGENIO VALÉRIO DE OLIVEIRA</t>
  </si>
  <si>
    <t>MARIA HELENA MENDES VALÉRIO</t>
  </si>
  <si>
    <t>Engenharia Civil</t>
  </si>
  <si>
    <t>Rua Barão de Indaiá
 Flores</t>
  </si>
  <si>
    <t>brmv18@gmail.com</t>
  </si>
  <si>
    <r>
      <rPr>
        <b/>
        <sz val="10"/>
        <color rgb="FF000000"/>
        <rFont val="Arial"/>
      </rPr>
      <t xml:space="preserve">CAIO </t>
    </r>
    <r>
      <rPr>
        <sz val="10"/>
        <color rgb="FF000000"/>
        <rFont val="Arial"/>
      </rPr>
      <t>CAVALCANTE DA SILVA</t>
    </r>
  </si>
  <si>
    <t>CAIO</t>
  </si>
  <si>
    <t>269.409-3 A</t>
  </si>
  <si>
    <t>201.58286.60-4</t>
  </si>
  <si>
    <t>GEOVÁ DA SILVA CAVALCANTE</t>
  </si>
  <si>
    <t>EVELYN JOYCE BARBOSA DA SILVA</t>
  </si>
  <si>
    <t>Engenharia mecânica</t>
  </si>
  <si>
    <t>Av senador raimundo parente</t>
  </si>
  <si>
    <t>caio.cavalcantesilv4@gmail.com</t>
  </si>
  <si>
    <r>
      <rPr>
        <sz val="10"/>
        <color rgb="FF000000"/>
        <rFont val="Arial"/>
      </rPr>
      <t xml:space="preserve">CARLOS EDUARDO </t>
    </r>
    <r>
      <rPr>
        <b/>
        <sz val="10"/>
        <color rgb="FF000000"/>
        <rFont val="Arial"/>
      </rPr>
      <t xml:space="preserve">DURANS </t>
    </r>
    <r>
      <rPr>
        <sz val="10"/>
        <color rgb="FF000000"/>
        <rFont val="Arial"/>
      </rPr>
      <t>NOGUEIRA</t>
    </r>
  </si>
  <si>
    <t>DURANS</t>
  </si>
  <si>
    <t>268.076-9 A</t>
  </si>
  <si>
    <t>267.86453.00-5</t>
  </si>
  <si>
    <t>EDUARDO DA ROCHA NOGUEIRA</t>
  </si>
  <si>
    <t>MARIA CELMA DURANS NOGUEIRA</t>
  </si>
  <si>
    <t>Engenharia biomédica</t>
  </si>
  <si>
    <t>Rua Japurá</t>
  </si>
  <si>
    <t>cadudurans@gmail.com</t>
  </si>
  <si>
    <r>
      <rPr>
        <sz val="10"/>
        <color rgb="FF000000"/>
        <rFont val="Arial"/>
      </rPr>
      <t xml:space="preserve">DANIEL </t>
    </r>
    <r>
      <rPr>
        <b/>
        <sz val="10"/>
        <color rgb="FF000000"/>
        <rFont val="Arial"/>
      </rPr>
      <t xml:space="preserve">SORIA </t>
    </r>
    <r>
      <rPr>
        <sz val="10"/>
        <color rgb="FF000000"/>
        <rFont val="Arial"/>
      </rPr>
      <t>NEGREIROS</t>
    </r>
  </si>
  <si>
    <t>SORIA</t>
  </si>
  <si>
    <t>269.561-8 A</t>
  </si>
  <si>
    <t>201.72699.68-6</t>
  </si>
  <si>
    <t>ROBSON MIGUEL DE ARAÚJO NEGREIROS</t>
  </si>
  <si>
    <t>AURORA DEL CARMEN ROSELL SORIA</t>
  </si>
  <si>
    <t>DIREITO</t>
  </si>
  <si>
    <t>AV. ADOLFO DUCKER - CONJUNTO ACARIQUARA</t>
  </si>
  <si>
    <t>daniel.negreiros.19@gmail.com</t>
  </si>
  <si>
    <r>
      <rPr>
        <b/>
        <sz val="10"/>
        <color theme="1"/>
        <rFont val="Arial"/>
      </rPr>
      <t>DAVI</t>
    </r>
    <r>
      <rPr>
        <sz val="10"/>
        <color theme="1"/>
        <rFont val="Arial"/>
      </rPr>
      <t xml:space="preserve"> MACENA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>SILVA</t>
    </r>
  </si>
  <si>
    <t>BG 035/2025</t>
  </si>
  <si>
    <t>DAVI</t>
  </si>
  <si>
    <t>141.743-6 B</t>
  </si>
  <si>
    <t>0337</t>
  </si>
  <si>
    <t>123.00169.59-4</t>
  </si>
  <si>
    <t>437.022.102-10</t>
  </si>
  <si>
    <t>MANOEL BERNARDO SILVA</t>
  </si>
  <si>
    <t>FRANCISCO MACENA SILVA</t>
  </si>
  <si>
    <t>A CONTAR DE 09/06/2023</t>
  </si>
  <si>
    <t>BG 108/2023</t>
  </si>
  <si>
    <t>PSICOMOTRICIDADE</t>
  </si>
  <si>
    <t>Rua cartagena nº52 quadra 61 conjunto nova cidade</t>
  </si>
  <si>
    <t>bombeirodavi@gmail.com</t>
  </si>
  <si>
    <t>01/04/1993 - BG 59/1993</t>
  </si>
  <si>
    <t>BG 080/2024 - DOE nº 35.208 de 22/04/2024</t>
  </si>
  <si>
    <r>
      <rPr>
        <b/>
        <sz val="10"/>
        <color theme="1"/>
        <rFont val="Arial"/>
      </rPr>
      <t>EDU COSTA</t>
    </r>
    <r>
      <rPr>
        <sz val="10"/>
        <color theme="1"/>
        <rFont val="Arial"/>
      </rPr>
      <t xml:space="preserve"> SANTIAGO</t>
    </r>
  </si>
  <si>
    <t>EDU COSTA</t>
  </si>
  <si>
    <t>141.870-0 B</t>
  </si>
  <si>
    <t>0338</t>
  </si>
  <si>
    <t>170.53152.63-2</t>
  </si>
  <si>
    <t>474.666.772-15</t>
  </si>
  <si>
    <t>RAIMUNDO JOSE SANTIAGO</t>
  </si>
  <si>
    <t>EDNELZA COSTA SANTIAGO</t>
  </si>
  <si>
    <t>BG 227/2023</t>
  </si>
  <si>
    <t>TECNÓLOGO EM SEGURANÇA PÚBLICA</t>
  </si>
  <si>
    <t>RUA-GURUPI N°1840 C/3</t>
  </si>
  <si>
    <t>sgteducostasantiago@hotmail.com</t>
  </si>
  <si>
    <t>31/12/2014 - BG 133/2017</t>
  </si>
  <si>
    <t>DOE 34.076 DE 30/08/2019, PÁG. 8</t>
  </si>
  <si>
    <t>BG 122/2022 - DOE 34.772 DE 28/6/2022 – Seção I- Pág. 22.</t>
  </si>
  <si>
    <r>
      <rPr>
        <b/>
        <sz val="10"/>
        <color rgb="FF000000"/>
        <rFont val="Arial"/>
      </rPr>
      <t>E</t>
    </r>
    <r>
      <rPr>
        <sz val="10"/>
        <color rgb="FF000000"/>
        <rFont val="Arial"/>
      </rPr>
      <t xml:space="preserve">DUARDO DA SILVA </t>
    </r>
    <r>
      <rPr>
        <b/>
        <sz val="10"/>
        <color rgb="FF000000"/>
        <rFont val="Arial"/>
      </rPr>
      <t>CARVALHO</t>
    </r>
  </si>
  <si>
    <t>E. CARVALHO</t>
  </si>
  <si>
    <t>268.696-1 A</t>
  </si>
  <si>
    <t>209.85027.09-0</t>
  </si>
  <si>
    <t>FRANCISCO JOSÉ LIMA CARVALHO</t>
  </si>
  <si>
    <t>ANTONIA ERONEIDE VENANCIO DA SILVA</t>
  </si>
  <si>
    <t>Bacharelado em Física</t>
  </si>
  <si>
    <t>Física Atômica e Molecular</t>
  </si>
  <si>
    <t>Rua Barão de Monte Alto</t>
  </si>
  <si>
    <t>edsc182@gmail.com</t>
  </si>
  <si>
    <r>
      <rPr>
        <b/>
        <sz val="10"/>
        <color rgb="FF000000"/>
        <rFont val="Arial"/>
      </rPr>
      <t>E</t>
    </r>
    <r>
      <rPr>
        <sz val="10"/>
        <color rgb="FF000000"/>
        <rFont val="Arial"/>
      </rPr>
      <t xml:space="preserve">DUARDO HENRIQUE </t>
    </r>
    <r>
      <rPr>
        <b/>
        <sz val="10"/>
        <color rgb="FF000000"/>
        <rFont val="Arial"/>
      </rPr>
      <t xml:space="preserve">TAVARES </t>
    </r>
    <r>
      <rPr>
        <sz val="10"/>
        <color rgb="FF000000"/>
        <rFont val="Arial"/>
      </rPr>
      <t>JÚNIOR</t>
    </r>
  </si>
  <si>
    <t>E. TAVARES</t>
  </si>
  <si>
    <t>269.546-4 A</t>
  </si>
  <si>
    <t>237.38395.46-2</t>
  </si>
  <si>
    <t>EDUARDO HENRIQUE TAVARES</t>
  </si>
  <si>
    <t>SUZYE EGLEY LAVIGNE CÉO TAVARES</t>
  </si>
  <si>
    <t>Engenharia de Segurança Contra Incêndio e Controle de Pânico</t>
  </si>
  <si>
    <t>Rua Belo Horizonte, Condomínio Uatumã, Apto 202 C</t>
  </si>
  <si>
    <t>eduhtj@gmail.com</t>
  </si>
  <si>
    <r>
      <rPr>
        <b/>
        <sz val="10"/>
        <color rgb="FF000000"/>
        <rFont val="Arial"/>
      </rPr>
      <t xml:space="preserve">ELIAKIM </t>
    </r>
    <r>
      <rPr>
        <sz val="10"/>
        <color rgb="FF000000"/>
        <rFont val="Arial"/>
      </rPr>
      <t>DONALD SILVA RAMOS</t>
    </r>
  </si>
  <si>
    <t>ELIAKIM</t>
  </si>
  <si>
    <t>259.668-7 B</t>
  </si>
  <si>
    <t>129.10053.02-6</t>
  </si>
  <si>
    <t>TÂNIA MARA SILVA RAMOS</t>
  </si>
  <si>
    <t>Engenharia mecanica</t>
  </si>
  <si>
    <t>rua anibal gurgel do amaral, coroado</t>
  </si>
  <si>
    <t>eliakimdonald2015@gmail.com</t>
  </si>
  <si>
    <r>
      <rPr>
        <b/>
        <sz val="10"/>
        <color rgb="FF000000"/>
        <rFont val="Arial"/>
      </rPr>
      <t xml:space="preserve">ELIBERTO </t>
    </r>
    <r>
      <rPr>
        <sz val="10"/>
        <color rgb="FF000000"/>
        <rFont val="Arial"/>
      </rPr>
      <t>PINTO BARRETO JUNIOR</t>
    </r>
  </si>
  <si>
    <t>ELIBERTO</t>
  </si>
  <si>
    <t>269.545-6 A</t>
  </si>
  <si>
    <t>150.71047.81-4</t>
  </si>
  <si>
    <t>ELIBERTO PINTO BARRETO</t>
  </si>
  <si>
    <t>FABIULA VASCONCELOS BARRETO</t>
  </si>
  <si>
    <t>Superior Tecnologico em Logistica</t>
  </si>
  <si>
    <t>Seguranca Publica</t>
  </si>
  <si>
    <t>Rua Inconfidência</t>
  </si>
  <si>
    <t>elibertojunior18@gmail.com</t>
  </si>
  <si>
    <r>
      <rPr>
        <b/>
        <sz val="10"/>
        <color rgb="FF000000"/>
        <rFont val="Arial"/>
      </rPr>
      <t xml:space="preserve">ELSON </t>
    </r>
    <r>
      <rPr>
        <sz val="10"/>
        <color rgb="FF000000"/>
        <rFont val="Arial"/>
      </rPr>
      <t>JOSÉ FARIAS SOUTO</t>
    </r>
  </si>
  <si>
    <t>ELSON</t>
  </si>
  <si>
    <t>269.410-7 A</t>
  </si>
  <si>
    <t>201.73379.44-8</t>
  </si>
  <si>
    <t>DAVINO MÁRCIO SOUTO</t>
  </si>
  <si>
    <t>KLARISSE FRANCO DE SÁ FARIAS SOUTO</t>
  </si>
  <si>
    <t>Rua Jequié</t>
  </si>
  <si>
    <t>elson_jose98@hotmail.com</t>
  </si>
  <si>
    <r>
      <rPr>
        <sz val="10"/>
        <color rgb="FF000000"/>
        <rFont val="Arial"/>
      </rPr>
      <t xml:space="preserve">ERICK </t>
    </r>
    <r>
      <rPr>
        <b/>
        <sz val="10"/>
        <color rgb="FF000000"/>
        <rFont val="Arial"/>
      </rPr>
      <t xml:space="preserve">NAOTO </t>
    </r>
    <r>
      <rPr>
        <sz val="10"/>
        <color rgb="FF000000"/>
        <rFont val="Arial"/>
      </rPr>
      <t>TSUCHIYAMA</t>
    </r>
  </si>
  <si>
    <t>NAOTO</t>
  </si>
  <si>
    <t>269.402-6 A</t>
  </si>
  <si>
    <t>190.52879.24-1</t>
  </si>
  <si>
    <t>ARMANDO TIKARA TSUCHIYAMA</t>
  </si>
  <si>
    <t>MIE AZECHI TSUCHIYAMA</t>
  </si>
  <si>
    <t>Bacharel em Engenharia de Alimentos</t>
  </si>
  <si>
    <t>Otávio Cabral, Condominio Vale do Sol II G2 -102</t>
  </si>
  <si>
    <t>ericknaoto2006@gmail.com</t>
  </si>
  <si>
    <r>
      <rPr>
        <b/>
        <sz val="10"/>
        <color rgb="FF000000"/>
        <rFont val="Arial"/>
      </rPr>
      <t>FELIPE LOPES</t>
    </r>
    <r>
      <rPr>
        <sz val="10"/>
        <color rgb="FF000000"/>
        <rFont val="Arial"/>
      </rPr>
      <t xml:space="preserve"> DOS SANTOS MENEZES</t>
    </r>
  </si>
  <si>
    <t>FELIPE LOPES</t>
  </si>
  <si>
    <t>269.543-0 A</t>
  </si>
  <si>
    <t>190.47267.84-5</t>
  </si>
  <si>
    <t>UBIRAILTON SANTOS MENEZES</t>
  </si>
  <si>
    <t>ELIZABETE LOPES DOS SANTOS MENEZES</t>
  </si>
  <si>
    <t>Tecnologia em Gestão Pública</t>
  </si>
  <si>
    <t>Seguranca Pública</t>
  </si>
  <si>
    <t>Rua Raimundo Nonato de Castro</t>
  </si>
  <si>
    <t>felipelopes.s@hotmail.com</t>
  </si>
  <si>
    <r>
      <rPr>
        <sz val="10"/>
        <color rgb="FF000000"/>
        <rFont val="Arial"/>
      </rPr>
      <t xml:space="preserve">FERNANDO </t>
    </r>
    <r>
      <rPr>
        <b/>
        <sz val="10"/>
        <color rgb="FF000000"/>
        <rFont val="Arial"/>
      </rPr>
      <t>VINICIUS CASTRO</t>
    </r>
    <r>
      <rPr>
        <sz val="10"/>
        <color rgb="FF000000"/>
        <rFont val="Arial"/>
      </rPr>
      <t xml:space="preserve"> DE OLIVEIRA</t>
    </r>
  </si>
  <si>
    <t>VINICIUS CASTRO</t>
  </si>
  <si>
    <t>268.731-3 A</t>
  </si>
  <si>
    <t>201.73384.15-8</t>
  </si>
  <si>
    <t>TICVA VINICIUS DE OLIVEIRA</t>
  </si>
  <si>
    <t>JAMIRIS CHAVES CASTRO</t>
  </si>
  <si>
    <t>Gestão de segurança pública e privada</t>
  </si>
  <si>
    <t>Rua Cremona</t>
  </si>
  <si>
    <t>fernando.vini2019@gmail.com</t>
  </si>
  <si>
    <r>
      <rPr>
        <sz val="10"/>
        <color rgb="FF000000"/>
        <rFont val="Arial"/>
      </rPr>
      <t xml:space="preserve">GEORGE </t>
    </r>
    <r>
      <rPr>
        <b/>
        <sz val="10"/>
        <color rgb="FF000000"/>
        <rFont val="Arial"/>
      </rPr>
      <t>STÉFANO</t>
    </r>
    <r>
      <rPr>
        <sz val="10"/>
        <color rgb="FF000000"/>
        <rFont val="Arial"/>
      </rPr>
      <t xml:space="preserve"> ALBUQUERQUE PINHEIRO</t>
    </r>
  </si>
  <si>
    <t>STÉFANO</t>
  </si>
  <si>
    <t>269.548-0 A</t>
  </si>
  <si>
    <t>190.60587.61-0</t>
  </si>
  <si>
    <t>ABRAÃO LINCOLN SOARES BEZERRA PINHEIRO</t>
  </si>
  <si>
    <t>REJÂNIA MARIA DE ALBUQUERQUE PINHEIRO</t>
  </si>
  <si>
    <t>Recursos Humanos</t>
  </si>
  <si>
    <t>Rua anita malfatti</t>
  </si>
  <si>
    <t>george_stefano@hotmail.com</t>
  </si>
  <si>
    <r>
      <rPr>
        <sz val="10"/>
        <color rgb="FF000000"/>
        <rFont val="Arial"/>
      </rPr>
      <t xml:space="preserve">IVAN </t>
    </r>
    <r>
      <rPr>
        <b/>
        <sz val="10"/>
        <color rgb="FF000000"/>
        <rFont val="Arial"/>
      </rPr>
      <t>LENNON</t>
    </r>
    <r>
      <rPr>
        <sz val="10"/>
        <color rgb="FF000000"/>
        <rFont val="Arial"/>
      </rPr>
      <t xml:space="preserve"> SOUTO SANTIAGO</t>
    </r>
  </si>
  <si>
    <t>LENNON</t>
  </si>
  <si>
    <t>268.707-0 A</t>
  </si>
  <si>
    <t>236.55092.67-5</t>
  </si>
  <si>
    <t>MARCOS VERAS SANTIAGO</t>
  </si>
  <si>
    <t>CLAUDIZETE SOUTO ARRAZ</t>
  </si>
  <si>
    <t>Tecnológo em Marketing</t>
  </si>
  <si>
    <t>Avenida codajas, 1565. Petropolis</t>
  </si>
  <si>
    <t>ivansantiagocbm@gmail.com</t>
  </si>
  <si>
    <r>
      <rPr>
        <sz val="10"/>
        <color rgb="FF000000"/>
        <rFont val="Arial"/>
      </rPr>
      <t xml:space="preserve">JEFFERSON </t>
    </r>
    <r>
      <rPr>
        <b/>
        <sz val="10"/>
        <color rgb="FF000000"/>
        <rFont val="Arial"/>
      </rPr>
      <t>ITALO</t>
    </r>
    <r>
      <rPr>
        <sz val="10"/>
        <color rgb="FF000000"/>
        <rFont val="Arial"/>
      </rPr>
      <t xml:space="preserve"> ALMEIDA SILVA</t>
    </r>
  </si>
  <si>
    <t>ITALO</t>
  </si>
  <si>
    <t>268.077-7 A</t>
  </si>
  <si>
    <t>267.95597.75-8</t>
  </si>
  <si>
    <t>SÉRGIO APARECIDO PINTO DA SILVA</t>
  </si>
  <si>
    <t>ANTONIA SILVA DE ALMEIDA</t>
  </si>
  <si>
    <t>ENGENHARIA CIVIL E LICENCIATURA EM MATEMÁTICA</t>
  </si>
  <si>
    <t>RUA 04 , QUADRA C , SHANGRILÁ 4 , PARQUE 10</t>
  </si>
  <si>
    <t>jefferson_italo@hotmail.com</t>
  </si>
  <si>
    <r>
      <rPr>
        <b/>
        <sz val="10"/>
        <color rgb="FF000000"/>
        <rFont val="Arial"/>
      </rPr>
      <t>JÉSSICA SANTOS</t>
    </r>
    <r>
      <rPr>
        <sz val="10"/>
        <color rgb="FF000000"/>
        <rFont val="Arial"/>
      </rPr>
      <t xml:space="preserve"> DO VALE</t>
    </r>
  </si>
  <si>
    <t>JÉSSICA SANTOS</t>
  </si>
  <si>
    <t>268.706-2 A</t>
  </si>
  <si>
    <t>204.39388.92-3</t>
  </si>
  <si>
    <t>JONAS OLIVEIRA DO VALE</t>
  </si>
  <si>
    <t>ROSILENE DOS SANTOS</t>
  </si>
  <si>
    <t>Gestão em Segurança Pública e Privada</t>
  </si>
  <si>
    <t>Rua Professora Emília Grana, Bairro Cidade Nova</t>
  </si>
  <si>
    <t>jessicasantosdovale9@gmail.com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</si>
  <si>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RICARDO</t>
    </r>
    <r>
      <rPr>
        <sz val="10"/>
        <color theme="1"/>
        <rFont val="Arial"/>
      </rPr>
      <t xml:space="preserve"> CRISTIE CARMO DA ROCHA</t>
    </r>
  </si>
  <si>
    <t>BG 197/2024</t>
  </si>
  <si>
    <t>RICARDO</t>
  </si>
  <si>
    <t>159.458-3 B</t>
  </si>
  <si>
    <t>0642</t>
  </si>
  <si>
    <t>190.05784.69-8</t>
  </si>
  <si>
    <t>663.653.172-04</t>
  </si>
  <si>
    <t>JOSE CARLOS BEZERRA DA ROCHA</t>
  </si>
  <si>
    <t>VALDENORA BENIGNO DO CARMO</t>
  </si>
  <si>
    <t>BG 072/2023</t>
  </si>
  <si>
    <t>DEFESA CIVIL/ GESTÃO DE EMERGÊNCIAS E DESASTRES</t>
  </si>
  <si>
    <t>TRAVESSA S 3,</t>
  </si>
  <si>
    <t>JAPIIM</t>
  </si>
  <si>
    <t>99205-9817</t>
  </si>
  <si>
    <t>tenricardoguerra@gmail.com</t>
  </si>
  <si>
    <r>
      <rPr>
        <b/>
        <sz val="10"/>
        <color rgb="FF000000"/>
        <rFont val="Arial"/>
      </rPr>
      <t>KAIKE</t>
    </r>
    <r>
      <rPr>
        <sz val="10"/>
        <color rgb="FF000000"/>
        <rFont val="Arial"/>
      </rPr>
      <t xml:space="preserve"> ADAMI PAMPLONA</t>
    </r>
  </si>
  <si>
    <t>KAIKE</t>
  </si>
  <si>
    <t>268.688-0 A</t>
  </si>
  <si>
    <t>206.50357.36-6</t>
  </si>
  <si>
    <t>ANTONIO CARLOS ADAMI PAMPLONA</t>
  </si>
  <si>
    <t>TANIA SUSETE ADAMI PAMPLONA</t>
  </si>
  <si>
    <t>Serviço Jurídico e Notorial</t>
  </si>
  <si>
    <t>Direito Militar; Gestão Pública</t>
  </si>
  <si>
    <t>Rua Japurá, cachoerinha</t>
  </si>
  <si>
    <t>Kaikeadami@gmail.com</t>
  </si>
  <si>
    <r>
      <rPr>
        <b/>
        <sz val="10"/>
        <color rgb="FF000000"/>
        <rFont val="Arial"/>
      </rPr>
      <t>KÉZIA</t>
    </r>
    <r>
      <rPr>
        <sz val="10"/>
        <color rgb="FF000000"/>
        <rFont val="Arial"/>
      </rPr>
      <t xml:space="preserve"> PEREIRA LIBÓRIO NEVES</t>
    </r>
  </si>
  <si>
    <t>KÉZIA</t>
  </si>
  <si>
    <t>269.839-0 A</t>
  </si>
  <si>
    <t>143.01573.84-0</t>
  </si>
  <si>
    <t>JÂNIO KLEBER NEVES</t>
  </si>
  <si>
    <t>SUIANE PEREIRA LIBÓRIO NEVES</t>
  </si>
  <si>
    <t>ENGENHARIA DE AVALIAÇÕES E PERÍCIAS</t>
  </si>
  <si>
    <t>RUA FRANCISCO NOBRE PONTES, QUADRA 29, PLANALTO</t>
  </si>
  <si>
    <t>keziapl.neves@gmail.com</t>
  </si>
  <si>
    <r>
      <rPr>
        <b/>
        <sz val="10"/>
        <color rgb="FF000000"/>
        <rFont val="Arial"/>
      </rPr>
      <t>LAIRTON</t>
    </r>
    <r>
      <rPr>
        <sz val="10"/>
        <color rgb="FF000000"/>
        <rFont val="Arial"/>
      </rPr>
      <t xml:space="preserve"> VIEIRA DA SILVA</t>
    </r>
  </si>
  <si>
    <t>LAIRTON</t>
  </si>
  <si>
    <t>216.297-0 A</t>
  </si>
  <si>
    <t>210.21577.86-5</t>
  </si>
  <si>
    <t>LUIZ VIEIRA DA SILVA</t>
  </si>
  <si>
    <t>JOANA MARIA VIEIRA DA SILVA</t>
  </si>
  <si>
    <t>TECNÓLOGO EM GESTÃO PÚBLICA</t>
  </si>
  <si>
    <t>RUA SICÍLIA</t>
  </si>
  <si>
    <t>lairton.gespublic@gmail.com</t>
  </si>
  <si>
    <r>
      <rPr>
        <b/>
        <sz val="10"/>
        <color rgb="FF000000"/>
        <rFont val="Arial"/>
      </rPr>
      <t>LELYZ</t>
    </r>
    <r>
      <rPr>
        <sz val="10"/>
        <color rgb="FF000000"/>
        <rFont val="Arial"/>
      </rPr>
      <t xml:space="preserve"> SANTOS</t>
    </r>
  </si>
  <si>
    <t>LELYZ</t>
  </si>
  <si>
    <t>268.692-9 A</t>
  </si>
  <si>
    <t>190.44325.09-7</t>
  </si>
  <si>
    <t>JOSÉ DERLY DOS SANTOS</t>
  </si>
  <si>
    <t>SANLAI MAXIMIANO DOS SANTOS</t>
  </si>
  <si>
    <t>Física licenciatura</t>
  </si>
  <si>
    <t>Mestrado profissional em ensino de física</t>
  </si>
  <si>
    <t>Rua dom Jackson Damasceno</t>
  </si>
  <si>
    <t>lelyzxadrez@gmail.com</t>
  </si>
  <si>
    <r>
      <rPr>
        <b/>
        <sz val="10"/>
        <color rgb="FF000000"/>
        <rFont val="Arial"/>
      </rPr>
      <t xml:space="preserve">LIVIA </t>
    </r>
    <r>
      <rPr>
        <sz val="10"/>
        <color rgb="FF000000"/>
        <rFont val="Arial"/>
      </rPr>
      <t xml:space="preserve">ANTONIA DE </t>
    </r>
    <r>
      <rPr>
        <b/>
        <sz val="10"/>
        <color rgb="FF000000"/>
        <rFont val="Arial"/>
      </rPr>
      <t>MELLO</t>
    </r>
    <r>
      <rPr>
        <sz val="10"/>
        <color rgb="FF000000"/>
        <rFont val="Arial"/>
      </rPr>
      <t xml:space="preserve"> SARAIVA</t>
    </r>
  </si>
  <si>
    <t>LÍVIA MELLO</t>
  </si>
  <si>
    <t>269.608-8 A</t>
  </si>
  <si>
    <t>ANTONIO MONTEIRO SARAIVA</t>
  </si>
  <si>
    <t>MARIA JOSE DE MELLO</t>
  </si>
  <si>
    <t>LICENCIATURA EM QUÍMICA</t>
  </si>
  <si>
    <t>MESTRADO EM QUÍMICA</t>
  </si>
  <si>
    <t>AV JOSÉ MOACIR TEBERGA DE TOLEDO</t>
  </si>
  <si>
    <t>ladms.tgr24@uea.edu.br</t>
  </si>
  <si>
    <r>
      <rPr>
        <b/>
        <sz val="10"/>
        <color rgb="FF000000"/>
        <rFont val="Arial"/>
      </rPr>
      <t>LORENA</t>
    </r>
    <r>
      <rPr>
        <sz val="10"/>
        <color rgb="FF000000"/>
        <rFont val="Arial"/>
      </rPr>
      <t xml:space="preserve"> COSTA PINTO</t>
    </r>
  </si>
  <si>
    <t>LORENA</t>
  </si>
  <si>
    <t>244.072-5 B</t>
  </si>
  <si>
    <t>138.94647.27-1</t>
  </si>
  <si>
    <t>FRANCISCO WANDEMBERG MARTINS PINTO</t>
  </si>
  <si>
    <t>MARIA VERANICE DA COSTA PINTO</t>
  </si>
  <si>
    <t>Bacharel em Ciências Biológicas- Biodiversidade é Conservação</t>
  </si>
  <si>
    <t>Biologia - Ecologia</t>
  </si>
  <si>
    <t>Rua 113</t>
  </si>
  <si>
    <t>lore.costa.pinto@gmail.com</t>
  </si>
  <si>
    <r>
      <rPr>
        <sz val="10"/>
        <color rgb="FF000000"/>
        <rFont val="Arial"/>
      </rPr>
      <t xml:space="preserve">LUCAS MAGNO </t>
    </r>
    <r>
      <rPr>
        <b/>
        <sz val="10"/>
        <color rgb="FF000000"/>
        <rFont val="Arial"/>
      </rPr>
      <t>VASSOLER</t>
    </r>
    <r>
      <rPr>
        <sz val="10"/>
        <color rgb="FF000000"/>
        <rFont val="Arial"/>
      </rPr>
      <t xml:space="preserve"> MACEDO</t>
    </r>
  </si>
  <si>
    <t>VASSOLER</t>
  </si>
  <si>
    <t>269.404-2 A</t>
  </si>
  <si>
    <t>190.57997.45-5</t>
  </si>
  <si>
    <t>JOSÉ FELICIANO MACEDO SANTOS</t>
  </si>
  <si>
    <t>ANA FACHETI VASSOLER MACEDO</t>
  </si>
  <si>
    <t>Engenharia Florestal</t>
  </si>
  <si>
    <t>Defesa Civil</t>
  </si>
  <si>
    <t>Rua Urucara</t>
  </si>
  <si>
    <t>lucasvassolermacedo@gmail.com</t>
  </si>
  <si>
    <r>
      <rPr>
        <b/>
        <sz val="10"/>
        <color rgb="FF000000"/>
        <rFont val="Arial"/>
      </rPr>
      <t>LUIZ</t>
    </r>
    <r>
      <rPr>
        <sz val="10"/>
        <color rgb="FF000000"/>
        <rFont val="Arial"/>
      </rPr>
      <t xml:space="preserve"> RAFAEL </t>
    </r>
    <r>
      <rPr>
        <b/>
        <sz val="10"/>
        <color rgb="FF000000"/>
        <rFont val="Arial"/>
      </rPr>
      <t>BRAZ</t>
    </r>
    <r>
      <rPr>
        <sz val="10"/>
        <color rgb="FF000000"/>
        <rFont val="Arial"/>
      </rPr>
      <t xml:space="preserve"> XAVIER</t>
    </r>
  </si>
  <si>
    <t>LUIZ BRAZ</t>
  </si>
  <si>
    <t>239.172-4 B</t>
  </si>
  <si>
    <t>132.28881.64-3</t>
  </si>
  <si>
    <t>MARCOS LUIZ XAVIER</t>
  </si>
  <si>
    <t>ANA MARIA BRAZ XAVIER</t>
  </si>
  <si>
    <t>RUA WALDOMIRO LUSTOSA</t>
  </si>
  <si>
    <t>faelbx@gmail.com</t>
  </si>
  <si>
    <r>
      <rPr>
        <sz val="10"/>
        <color rgb="FF000000"/>
        <rFont val="Arial"/>
      </rPr>
      <t xml:space="preserve">MARCUS </t>
    </r>
    <r>
      <rPr>
        <b/>
        <sz val="10"/>
        <color rgb="FF000000"/>
        <rFont val="Arial"/>
      </rPr>
      <t>IRAN</t>
    </r>
    <r>
      <rPr>
        <sz val="10"/>
        <color rgb="FF000000"/>
        <rFont val="Arial"/>
      </rPr>
      <t xml:space="preserve"> DE ALBUQUERQUE ANDRADE</t>
    </r>
  </si>
  <si>
    <t>IRAN</t>
  </si>
  <si>
    <t>269.418-2 A</t>
  </si>
  <si>
    <t>202.01932.13-4</t>
  </si>
  <si>
    <t>MARCOS FERNANDO DE ANDRADE</t>
  </si>
  <si>
    <t>ACÁCIA LIMA DE ALBUQUERQUE</t>
  </si>
  <si>
    <t>ENGENHARIA QUÍMICA</t>
  </si>
  <si>
    <t>AVENIDA PROFESSOR NILTON LINS, CONDOMÍNIO SOLAR DAS LARANJEIRAS</t>
  </si>
  <si>
    <t>marcusiran@gmail.com</t>
  </si>
  <si>
    <r>
      <rPr>
        <b/>
        <sz val="10"/>
        <color rgb="FF000000"/>
        <rFont val="Arial"/>
      </rPr>
      <t>M</t>
    </r>
    <r>
      <rPr>
        <sz val="10"/>
        <color rgb="FF000000"/>
        <rFont val="Arial"/>
      </rPr>
      <t xml:space="preserve">ÁRIO </t>
    </r>
    <r>
      <rPr>
        <b/>
        <sz val="10"/>
        <color rgb="FF000000"/>
        <rFont val="Arial"/>
      </rPr>
      <t>DOUGLAS</t>
    </r>
    <r>
      <rPr>
        <sz val="10"/>
        <color rgb="FF000000"/>
        <rFont val="Arial"/>
      </rPr>
      <t xml:space="preserve"> DE FREITAS ALVES</t>
    </r>
  </si>
  <si>
    <t>M. DOUGLAS</t>
  </si>
  <si>
    <t>268.695-3 A</t>
  </si>
  <si>
    <t>140.14631.19-9</t>
  </si>
  <si>
    <t>MANOEL MÁRIO ALVES FILHO</t>
  </si>
  <si>
    <t>DUCLECIA FERREIRA DE FREITAS ALVES</t>
  </si>
  <si>
    <t>SUPERIOR DE TECNOLOGIA EM PROCESSOS GERENCIAIS</t>
  </si>
  <si>
    <t>RUA MÁRIO ASSAYAG</t>
  </si>
  <si>
    <t>mariodouglas.fa@gmail.com</t>
  </si>
  <si>
    <r>
      <rPr>
        <b/>
        <sz val="10"/>
        <color rgb="FF000000"/>
        <rFont val="Arial"/>
      </rPr>
      <t>OTACIOLENO</t>
    </r>
    <r>
      <rPr>
        <sz val="10"/>
        <color rgb="FF000000"/>
        <rFont val="Arial"/>
      </rPr>
      <t xml:space="preserve"> CÂNDIDO HILÁRIO</t>
    </r>
  </si>
  <si>
    <t>OTACIOLENO</t>
  </si>
  <si>
    <t>269.542-1 A</t>
  </si>
  <si>
    <t>138.33582.19-6</t>
  </si>
  <si>
    <t>FRANCISCO OTACÍLIO GALINO CÂNDIDO</t>
  </si>
  <si>
    <t>FRANCISCA ALBEVÂNIA ALVES HILÁRIO</t>
  </si>
  <si>
    <t>ENGENHARIA DE SEGURANÇA DO TRABALHO</t>
  </si>
  <si>
    <t>AV BRASIL</t>
  </si>
  <si>
    <t>otacioleno.cbmam@gmail.com</t>
  </si>
  <si>
    <r>
      <rPr>
        <b/>
        <sz val="10"/>
        <color theme="1"/>
        <rFont val="Arial"/>
      </rPr>
      <t>PATRICIA MOTA</t>
    </r>
    <r>
      <rPr>
        <sz val="10"/>
        <color theme="1"/>
        <rFont val="Arial"/>
      </rPr>
      <t xml:space="preserve"> DA SILVA</t>
    </r>
  </si>
  <si>
    <t>BG 145/2024</t>
  </si>
  <si>
    <t>FARMACÊUTICO</t>
  </si>
  <si>
    <t>PATRICIA MOTA</t>
  </si>
  <si>
    <t>192.906-2 B</t>
  </si>
  <si>
    <t>190.30068.48-8</t>
  </si>
  <si>
    <t>814.336.202-78</t>
  </si>
  <si>
    <t>MARIA DE NAZARE MOTA DA SILVA</t>
  </si>
  <si>
    <t>BG 132/2022</t>
  </si>
  <si>
    <t>FARMACIA</t>
  </si>
  <si>
    <t>ASSISTÊNCIA E ATENÇÃO FARMACÊUTICA/FARMACIA HOSPITALAR/GESTÃO EM SAUDE</t>
  </si>
  <si>
    <t>CIÊNCIAS FAMACÊUTICA</t>
  </si>
  <si>
    <t>Rua JULIO VERNE</t>
  </si>
  <si>
    <t>CD SOL NASCENTE I, 302C ALEIXO</t>
  </si>
  <si>
    <t>PATTYVILLANI@HOTMAIL.COM</t>
  </si>
  <si>
    <t>BG 122/2022 - DOE 34.772 DE 28/6/2022 – Seção I- Pág. 19 e 20.</t>
  </si>
  <si>
    <r>
      <rPr>
        <b/>
        <sz val="10"/>
        <color rgb="FF000000"/>
        <rFont val="Arial"/>
      </rPr>
      <t>RENNO</t>
    </r>
    <r>
      <rPr>
        <sz val="10"/>
        <color rgb="FF000000"/>
        <rFont val="Arial"/>
      </rPr>
      <t xml:space="preserve"> GOMES CONRADO</t>
    </r>
  </si>
  <si>
    <t>RENNO</t>
  </si>
  <si>
    <t>269;547-2 A</t>
  </si>
  <si>
    <t>190.54866.14-7</t>
  </si>
  <si>
    <t>RANILSON DA CUNHA CONRADO</t>
  </si>
  <si>
    <t>VALMIRA GOMES PEREIRA CONRADO</t>
  </si>
  <si>
    <t>Segurança no trabalho</t>
  </si>
  <si>
    <t>Rua Belo Horizonte, condomínio Uatumã</t>
  </si>
  <si>
    <t>rennogconrado@gmail.com</t>
  </si>
  <si>
    <r>
      <rPr>
        <sz val="10"/>
        <color rgb="FF000000"/>
        <rFont val="Arial"/>
      </rPr>
      <t xml:space="preserve">RICARDO </t>
    </r>
    <r>
      <rPr>
        <b/>
        <sz val="10"/>
        <color rgb="FF000000"/>
        <rFont val="Arial"/>
      </rPr>
      <t>S</t>
    </r>
    <r>
      <rPr>
        <sz val="10"/>
        <color rgb="FF000000"/>
        <rFont val="Arial"/>
      </rPr>
      <t xml:space="preserve">ÉRGIO </t>
    </r>
    <r>
      <rPr>
        <b/>
        <sz val="10"/>
        <color rgb="FF000000"/>
        <rFont val="Arial"/>
      </rPr>
      <t>FEITOSA</t>
    </r>
    <r>
      <rPr>
        <sz val="10"/>
        <color rgb="FF000000"/>
        <rFont val="Arial"/>
      </rPr>
      <t xml:space="preserve"> DE OLIVEIRA</t>
    </r>
  </si>
  <si>
    <t>S.FEITOSA</t>
  </si>
  <si>
    <t>268.693-7 A</t>
  </si>
  <si>
    <t>137.70349.27-9</t>
  </si>
  <si>
    <t>RICARDO SÉRGIO SARAIVA DE OLIVEIRA</t>
  </si>
  <si>
    <t>MARILDA FEITOSA DE OLIVEIRA</t>
  </si>
  <si>
    <t>Bacharel em Física</t>
  </si>
  <si>
    <t>Segurança contra incêndio e pânico</t>
  </si>
  <si>
    <t>Rua Canindé, Condomínio Villa Cidades
 Casa 52</t>
  </si>
  <si>
    <t>ricardosergio89@gmail.com</t>
  </si>
  <si>
    <r>
      <rPr>
        <b/>
        <sz val="10"/>
        <color rgb="FF000000"/>
        <rFont val="Arial"/>
      </rPr>
      <t>RICHARD</t>
    </r>
    <r>
      <rPr>
        <sz val="10"/>
        <color rgb="FF000000"/>
        <rFont val="Arial"/>
      </rPr>
      <t xml:space="preserve"> DOMINGUES LAGARES FILHO</t>
    </r>
  </si>
  <si>
    <t>RICHARD</t>
  </si>
  <si>
    <t>240.649-7 B</t>
  </si>
  <si>
    <t>190.58162.47-0</t>
  </si>
  <si>
    <t>RICHARD DOMINGUES LAGARES</t>
  </si>
  <si>
    <t>NICILENE MOREIRA DIAS</t>
  </si>
  <si>
    <t>Engenharia Mecanica</t>
  </si>
  <si>
    <t>Rua Waldir Normando</t>
  </si>
  <si>
    <t>richardlagares@gmail.com</t>
  </si>
  <si>
    <r>
      <rPr>
        <b/>
        <sz val="10"/>
        <color rgb="FF000000"/>
        <rFont val="Arial"/>
      </rPr>
      <t>R</t>
    </r>
    <r>
      <rPr>
        <sz val="10"/>
        <color rgb="FF000000"/>
        <rFont val="Arial"/>
      </rPr>
      <t xml:space="preserve">ODRIGO DA SILVA </t>
    </r>
    <r>
      <rPr>
        <b/>
        <sz val="10"/>
        <color rgb="FF000000"/>
        <rFont val="Arial"/>
      </rPr>
      <t>OLIVEIRA</t>
    </r>
  </si>
  <si>
    <t>R. OLIVEIRA</t>
  </si>
  <si>
    <t>220.841-5 B</t>
  </si>
  <si>
    <t>165.87480.77-3</t>
  </si>
  <si>
    <t>MESSIAS DE JESUS OLIVEIRA</t>
  </si>
  <si>
    <t>ENEIDA CARMO DA SILVA</t>
  </si>
  <si>
    <t>Agronomia</t>
  </si>
  <si>
    <t>AM 070, km 13, Rm do caldeirão, km 06 ac. Rm Zé Ricardo, km 03, Chácara Pedacinho do Céu</t>
  </si>
  <si>
    <t>Sem número</t>
  </si>
  <si>
    <t>eagro.rsoliveira@gmail.com</t>
  </si>
  <si>
    <r>
      <rPr>
        <b/>
        <sz val="10"/>
        <color rgb="FF000000"/>
        <rFont val="Arial"/>
      </rPr>
      <t>THALES</t>
    </r>
    <r>
      <rPr>
        <sz val="10"/>
        <color rgb="FF000000"/>
        <rFont val="Arial"/>
      </rPr>
      <t xml:space="preserve"> ACRIS </t>
    </r>
    <r>
      <rPr>
        <b/>
        <sz val="10"/>
        <color rgb="FF000000"/>
        <rFont val="Arial"/>
      </rPr>
      <t>BARROSO</t>
    </r>
  </si>
  <si>
    <t>THALES BARROSO</t>
  </si>
  <si>
    <t>269.83-8 A</t>
  </si>
  <si>
    <t>131.02014.02-9</t>
  </si>
  <si>
    <t>FRANCISCO BITAR BARROSO</t>
  </si>
  <si>
    <t>SANDRA SUELY ACRIS</t>
  </si>
  <si>
    <t>CIENCIAS CONTABEIS</t>
  </si>
  <si>
    <t>Gestao Publica</t>
  </si>
  <si>
    <t>Av. Umberto Calderaro</t>
  </si>
  <si>
    <t>thalesacrisbarroso@gmail.com</t>
  </si>
  <si>
    <r>
      <rPr>
        <sz val="10"/>
        <color rgb="FF000000"/>
        <rFont val="Arial"/>
      </rPr>
      <t xml:space="preserve">THIAGO </t>
    </r>
    <r>
      <rPr>
        <b/>
        <sz val="10"/>
        <color rgb="FF000000"/>
        <rFont val="Arial"/>
      </rPr>
      <t>CAETANO PORTO</t>
    </r>
  </si>
  <si>
    <t>CAETANO PORTO</t>
  </si>
  <si>
    <t>269.413-1 A</t>
  </si>
  <si>
    <t>158.82375.27-8</t>
  </si>
  <si>
    <t>ALEXSANDER BARBOSA DA SILVA PORTO</t>
  </si>
  <si>
    <t>MARIA AUXILIADORA CAETANO PORTO</t>
  </si>
  <si>
    <t>Tecnólogo em Empreendedorismo</t>
  </si>
  <si>
    <t>Rua Emílio Moreira</t>
  </si>
  <si>
    <t>431 - Bloco A - Apt 102</t>
  </si>
  <si>
    <t>69020040</t>
  </si>
  <si>
    <t>thiago_porto12@hotmail.com</t>
  </si>
  <si>
    <r>
      <rPr>
        <sz val="10"/>
        <color rgb="FF000000"/>
        <rFont val="Arial"/>
      </rPr>
      <t xml:space="preserve">THIAGO MAIA </t>
    </r>
    <r>
      <rPr>
        <b/>
        <sz val="10"/>
        <color rgb="FF000000"/>
        <rFont val="Arial"/>
      </rPr>
      <t>DOLZANY</t>
    </r>
    <r>
      <rPr>
        <sz val="10"/>
        <color rgb="FF000000"/>
        <rFont val="Arial"/>
      </rPr>
      <t xml:space="preserve"> DA COSTA</t>
    </r>
  </si>
  <si>
    <t>DOLZANY</t>
  </si>
  <si>
    <t>269.412-3 A</t>
  </si>
  <si>
    <t>139.05742.31-3</t>
  </si>
  <si>
    <t>MARCELO DOLZANY DA COSTA</t>
  </si>
  <si>
    <t>ADRIANA MAIA DOLZANY DA COSTA</t>
  </si>
  <si>
    <t>Direito</t>
  </si>
  <si>
    <t>Segurança Pública; Direito Trabalhista e Previdenciário.</t>
  </si>
  <si>
    <t>Avenida Silves</t>
  </si>
  <si>
    <t>tdolzany@gmail.com</t>
  </si>
  <si>
    <r>
      <rPr>
        <b/>
        <sz val="10"/>
        <color rgb="FF000000"/>
        <rFont val="Arial"/>
      </rPr>
      <t>VANESSA</t>
    </r>
    <r>
      <rPr>
        <sz val="10"/>
        <color rgb="FF000000"/>
        <rFont val="Arial"/>
      </rPr>
      <t xml:space="preserve"> SANTOS </t>
    </r>
    <r>
      <rPr>
        <b/>
        <sz val="10"/>
        <color rgb="FF000000"/>
        <rFont val="Arial"/>
      </rPr>
      <t>ALVES</t>
    </r>
  </si>
  <si>
    <t>VANESSA ALVES</t>
  </si>
  <si>
    <t>269.401-8 A</t>
  </si>
  <si>
    <t>153.58999.27-6</t>
  </si>
  <si>
    <t>EDINAMAR DA SILVA SANTOS</t>
  </si>
  <si>
    <t>FRANCINILZA DE SOUZA SANTOS</t>
  </si>
  <si>
    <t>ENGENHARIA ELÉTRICA ELETRÔNICA</t>
  </si>
  <si>
    <t>ENGENHARIA DE SEGURANÇA CONTRA INCÊNDIO E PÂNICO</t>
  </si>
  <si>
    <t>RUA TASSO DA SILVEIRA</t>
  </si>
  <si>
    <t>avs.vanessaalves@gmail.com</t>
  </si>
  <si>
    <r>
      <rPr>
        <sz val="10"/>
        <color rgb="FF000000"/>
        <rFont val="Arial"/>
      </rPr>
      <t xml:space="preserve">VITOR </t>
    </r>
    <r>
      <rPr>
        <b/>
        <sz val="10"/>
        <color rgb="FF000000"/>
        <rFont val="Arial"/>
      </rPr>
      <t>HUGO</t>
    </r>
    <r>
      <rPr>
        <sz val="10"/>
        <color rgb="FF000000"/>
        <rFont val="Arial"/>
      </rPr>
      <t xml:space="preserve"> DE SÁ VALENTE</t>
    </r>
  </si>
  <si>
    <t>HUGO</t>
  </si>
  <si>
    <t>269.247-3 A</t>
  </si>
  <si>
    <t>190.52058.30-2</t>
  </si>
  <si>
    <t>MARCO ANTONIO DE LIMA VALENTE</t>
  </si>
  <si>
    <t>HILCA MARIA LOPES SÁ VALENTE</t>
  </si>
  <si>
    <t>Tecnólogo de Segurança do Trânsito</t>
  </si>
  <si>
    <t>Não há</t>
  </si>
  <si>
    <t>Manaus, Bairro Aleixo, Rua Constelação Cruzeiro do Sul</t>
  </si>
  <si>
    <t>valente0672014@gmail.com</t>
  </si>
  <si>
    <r>
      <rPr>
        <b/>
        <sz val="10"/>
        <color theme="1"/>
        <rFont val="Arial"/>
      </rPr>
      <t>VITOR VALE</t>
    </r>
    <r>
      <rPr>
        <sz val="10"/>
        <color theme="1"/>
        <rFont val="Arial"/>
      </rPr>
      <t xml:space="preserve"> YAMANE OYAMA</t>
    </r>
  </si>
  <si>
    <t>VITOR VALE</t>
  </si>
  <si>
    <t>269.411-5 A</t>
  </si>
  <si>
    <t>132.84043.00-3</t>
  </si>
  <si>
    <t>RAMON YAMANE OYAMA</t>
  </si>
  <si>
    <t>MARTA MARIA VALE OYAMA</t>
  </si>
  <si>
    <t>Segurança Publica</t>
  </si>
  <si>
    <t>Rua Álvaro Maia, Alvorada</t>
  </si>
  <si>
    <t>vitor-oyama@hotmail.com</t>
  </si>
  <si>
    <r>
      <rPr>
        <b/>
        <sz val="10"/>
        <color rgb="FF000000"/>
        <rFont val="Arial"/>
      </rPr>
      <t>WARLEM</t>
    </r>
    <r>
      <rPr>
        <sz val="10"/>
        <color rgb="FF000000"/>
        <rFont val="Arial"/>
      </rPr>
      <t xml:space="preserve"> LUAN SOARES LEAL</t>
    </r>
  </si>
  <si>
    <t>WARLÉM</t>
  </si>
  <si>
    <t>268.638-4 A</t>
  </si>
  <si>
    <t>201.87338.33-1</t>
  </si>
  <si>
    <t>EZIVALDO PALHETA LEAL</t>
  </si>
  <si>
    <t>VILMA LUCIA ALVES SOARES</t>
  </si>
  <si>
    <t>Ciências Contábeis</t>
  </si>
  <si>
    <t>Contabilidade Pública e Segurança Pública</t>
  </si>
  <si>
    <t>AV. EPHIGÊNIO SALLES, ALEIXO, 2235, BL. B2, APTO 202, MANAUS AM</t>
  </si>
  <si>
    <t>wlsl.tgr24@uea.edu.br</t>
  </si>
  <si>
    <r>
      <rPr>
        <b/>
        <sz val="10"/>
        <color rgb="FF000000"/>
        <rFont val="Arial"/>
      </rPr>
      <t>W</t>
    </r>
    <r>
      <rPr>
        <sz val="10"/>
        <color rgb="FF000000"/>
        <rFont val="Arial"/>
      </rPr>
      <t xml:space="preserve">ELLINGTON AMORIM DE OLIVEIRA </t>
    </r>
    <r>
      <rPr>
        <b/>
        <sz val="10"/>
        <color rgb="FF000000"/>
        <rFont val="Arial"/>
      </rPr>
      <t>JUNIOR</t>
    </r>
  </si>
  <si>
    <t>W. JÚNIOR</t>
  </si>
  <si>
    <t>268.087-4 A</t>
  </si>
  <si>
    <t>272.69869.48-6</t>
  </si>
  <si>
    <t>WELLINGTON AMORIM DE OLIVEIRA</t>
  </si>
  <si>
    <t>VANIA MARIA ARAUJO DE OLIVEIRA</t>
  </si>
  <si>
    <t>Gestão Pública</t>
  </si>
  <si>
    <t>wellington_catja@hotmail.com</t>
  </si>
  <si>
    <r>
      <rPr>
        <b/>
        <sz val="10"/>
        <color theme="1"/>
        <rFont val="Arial"/>
      </rPr>
      <t>DENNER</t>
    </r>
    <r>
      <rPr>
        <sz val="10"/>
        <color theme="1"/>
        <rFont val="Arial"/>
      </rPr>
      <t xml:space="preserve"> LOPES RODRIGUES </t>
    </r>
  </si>
  <si>
    <t>ADIDO A DRH</t>
  </si>
  <si>
    <t>DENNER</t>
  </si>
  <si>
    <t>269.386-0 A</t>
  </si>
  <si>
    <t>190.62116.99-2</t>
  </si>
  <si>
    <t>033.720.672-40</t>
  </si>
  <si>
    <t>DOMINGOS VIEIRA RODRIGUES</t>
  </si>
  <si>
    <t>SALETE SERRÃO LOPES</t>
  </si>
  <si>
    <t>Bacharelado em educação física</t>
  </si>
  <si>
    <t>RUA PRIMEIRO DE MAIO</t>
  </si>
  <si>
    <t>dennerlopes3@gmail.com</t>
  </si>
  <si>
    <r>
      <rPr>
        <b/>
        <sz val="10"/>
        <color theme="1"/>
        <rFont val="Arial"/>
      </rPr>
      <t>EDMILSON</t>
    </r>
    <r>
      <rPr>
        <sz val="10"/>
        <color theme="1"/>
        <rFont val="Arial"/>
      </rPr>
      <t xml:space="preserve"> DE SOUZA </t>
    </r>
    <r>
      <rPr>
        <b/>
        <sz val="10"/>
        <color theme="1"/>
        <rFont val="Arial"/>
      </rPr>
      <t>LIMA</t>
    </r>
  </si>
  <si>
    <t>EDMILSON LIMA</t>
  </si>
  <si>
    <t>268.088-2 A</t>
  </si>
  <si>
    <t>237.43531.55-7</t>
  </si>
  <si>
    <t>002.469.522-02</t>
  </si>
  <si>
    <t>034551872259</t>
  </si>
  <si>
    <t>0515</t>
  </si>
  <si>
    <t>EDMILTON GALVÃO DE LIMA</t>
  </si>
  <si>
    <t>ANTÔNIO DE SOUZA LIMA</t>
  </si>
  <si>
    <t>Ciência da computação</t>
  </si>
  <si>
    <t>Redes e telecomunicações</t>
  </si>
  <si>
    <t>dime_16@hotmail.com</t>
  </si>
  <si>
    <r>
      <rPr>
        <b/>
        <sz val="10"/>
        <color theme="1"/>
        <rFont val="Arial"/>
      </rPr>
      <t>EDNEIFRAN</t>
    </r>
    <r>
      <rPr>
        <sz val="10"/>
        <color theme="1"/>
        <rFont val="Arial"/>
      </rPr>
      <t xml:space="preserve"> BARBOSA DE LIRA JUNIOR</t>
    </r>
  </si>
  <si>
    <t xml:space="preserve">EDNEIFRAN </t>
  </si>
  <si>
    <t>238.201-6B</t>
  </si>
  <si>
    <t>130.44266.02-4</t>
  </si>
  <si>
    <t>003.883.452-92</t>
  </si>
  <si>
    <t>033106412208</t>
  </si>
  <si>
    <t>008</t>
  </si>
  <si>
    <t>0003</t>
  </si>
  <si>
    <t xml:space="preserve">Edneifran Barbosa de Lira </t>
  </si>
  <si>
    <t xml:space="preserve">Adalcina Malheiros da Costa </t>
  </si>
  <si>
    <t>Gestao Pública</t>
  </si>
  <si>
    <t>RUA RORAIMA</t>
  </si>
  <si>
    <t>69085-220</t>
  </si>
  <si>
    <t>edneifranjr@gmail.com</t>
  </si>
  <si>
    <r>
      <rPr>
        <b/>
        <sz val="10"/>
        <color theme="1"/>
        <rFont val="Arial"/>
      </rPr>
      <t>EDUARDO</t>
    </r>
    <r>
      <rPr>
        <sz val="10"/>
        <color theme="1"/>
        <rFont val="Arial"/>
      </rPr>
      <t xml:space="preserve"> DA SILVA </t>
    </r>
    <r>
      <rPr>
        <b/>
        <sz val="10"/>
        <color theme="1"/>
        <rFont val="Arial"/>
      </rPr>
      <t>MARTINS</t>
    </r>
  </si>
  <si>
    <t>EDUARDO MARTINS</t>
  </si>
  <si>
    <t>269.376-3 A</t>
  </si>
  <si>
    <t>201.72943.30-7</t>
  </si>
  <si>
    <t>008.013.042-96</t>
  </si>
  <si>
    <t>038153512232</t>
  </si>
  <si>
    <t>0332</t>
  </si>
  <si>
    <t xml:space="preserve">JOSÉ EDUARDO MARTINS </t>
  </si>
  <si>
    <t xml:space="preserve">ODENILDE CHAGAS DA SILVA </t>
  </si>
  <si>
    <t>ECONOMIA</t>
  </si>
  <si>
    <t>Rua Robynson Souza, Lírio do Vale 2</t>
  </si>
  <si>
    <t>eduardo.svmt@gmail.com</t>
  </si>
  <si>
    <r>
      <rPr>
        <sz val="10"/>
        <color theme="1"/>
        <rFont val="Arial"/>
      </rPr>
      <t xml:space="preserve">GABRIEL FORTES </t>
    </r>
    <r>
      <rPr>
        <b/>
        <sz val="10"/>
        <color theme="1"/>
        <rFont val="Arial"/>
      </rPr>
      <t>DECKER</t>
    </r>
  </si>
  <si>
    <t>DECKER</t>
  </si>
  <si>
    <t>269.395-0 A</t>
  </si>
  <si>
    <t>201.91474.42-2</t>
  </si>
  <si>
    <t>160.442.457-56</t>
  </si>
  <si>
    <t>1590900403</t>
  </si>
  <si>
    <t>02</t>
  </si>
  <si>
    <t>126</t>
  </si>
  <si>
    <t>0172</t>
  </si>
  <si>
    <t>WILLIBALDO DECKER</t>
  </si>
  <si>
    <t>AURENICE FORTES DECKER</t>
  </si>
  <si>
    <t>Comércio Exterior</t>
  </si>
  <si>
    <t>AVENIDA CARVALHO</t>
  </si>
  <si>
    <t>CACHOEIRINHA</t>
  </si>
  <si>
    <t>69.065-000</t>
  </si>
  <si>
    <t>(21)965127764</t>
  </si>
  <si>
    <t>gfdecker2@gmail.com</t>
  </si>
  <si>
    <r>
      <rPr>
        <b/>
        <sz val="10"/>
        <color theme="1"/>
        <rFont val="Arial"/>
      </rPr>
      <t>JOABE</t>
    </r>
    <r>
      <rPr>
        <sz val="10"/>
        <color theme="1"/>
        <rFont val="Arial"/>
      </rPr>
      <t xml:space="preserve"> MOREIRA DE SOUSA</t>
    </r>
  </si>
  <si>
    <t>JOABE</t>
  </si>
  <si>
    <t>269.577-4 A</t>
  </si>
  <si>
    <t>201.77611.11-6</t>
  </si>
  <si>
    <t>010.489.892-59</t>
  </si>
  <si>
    <t>0384 3516 2208</t>
  </si>
  <si>
    <t>Anastácio Pereira de Sousa</t>
  </si>
  <si>
    <t>Marilu Moreira Farias</t>
  </si>
  <si>
    <t>Geologia - UFAM</t>
  </si>
  <si>
    <t>RUA  PAUL  ADAM</t>
  </si>
  <si>
    <t>joabecbmam@gmail.com</t>
  </si>
  <si>
    <r>
      <rPr>
        <b/>
        <sz val="10"/>
        <color theme="1"/>
        <rFont val="Arial"/>
      </rPr>
      <t>JUDÁ ROCHA</t>
    </r>
    <r>
      <rPr>
        <sz val="10"/>
        <color theme="1"/>
        <rFont val="Arial"/>
      </rPr>
      <t xml:space="preserve"> DE FREITAS </t>
    </r>
  </si>
  <si>
    <t>JUDÁ ROCHA</t>
  </si>
  <si>
    <t>268.535-3 A</t>
  </si>
  <si>
    <t>2068</t>
  </si>
  <si>
    <t>210.10919.85-9</t>
  </si>
  <si>
    <t>838.637.022-04</t>
  </si>
  <si>
    <t>032794622224</t>
  </si>
  <si>
    <t xml:space="preserve">RAIMUNDO NEVES DE FREITAS </t>
  </si>
  <si>
    <t xml:space="preserve">MARIA DO PERPÉTUO SOCORRO ROCHA DE FREITAS </t>
  </si>
  <si>
    <t>RUA AFONSO CARVALHO</t>
  </si>
  <si>
    <t>juda.freitas@gmail.com</t>
  </si>
  <si>
    <r>
      <rPr>
        <sz val="10"/>
        <color theme="1"/>
        <rFont val="Arial"/>
      </rPr>
      <t>KLEBER  PAULO</t>
    </r>
    <r>
      <rPr>
        <b/>
        <sz val="10"/>
        <color theme="1"/>
        <rFont val="Arial"/>
      </rPr>
      <t xml:space="preserve"> AUZIER</t>
    </r>
    <r>
      <rPr>
        <sz val="10"/>
        <color theme="1"/>
        <rFont val="Arial"/>
      </rPr>
      <t xml:space="preserve"> DE LIMA</t>
    </r>
  </si>
  <si>
    <t>AUZIER</t>
  </si>
  <si>
    <t>269.837-4 A</t>
  </si>
  <si>
    <t>201.72892.03-6</t>
  </si>
  <si>
    <t>993.184.742-53</t>
  </si>
  <si>
    <t>PAULO SERGIO FERREIRA DE LIMA</t>
  </si>
  <si>
    <t>PATRICIA AUZIER DE LIMA</t>
  </si>
  <si>
    <t>Administração (graduação cursando) - UEA, TI (técnico) - fundação Nokia/ concluído</t>
  </si>
  <si>
    <t>kleber.paulo.123@gmail.com</t>
  </si>
  <si>
    <r>
      <rPr>
        <b/>
        <sz val="10"/>
        <color theme="1"/>
        <rFont val="Arial"/>
      </rPr>
      <t>LUCIANO</t>
    </r>
    <r>
      <rPr>
        <sz val="10"/>
        <color theme="1"/>
        <rFont val="Arial"/>
      </rPr>
      <t xml:space="preserve"> LOUREIRO PEREIRA DE </t>
    </r>
    <r>
      <rPr>
        <b/>
        <sz val="10"/>
        <color theme="1"/>
        <rFont val="Arial"/>
      </rPr>
      <t>SENA</t>
    </r>
  </si>
  <si>
    <t>LUCIANO SENA</t>
  </si>
  <si>
    <t>269.594-4A</t>
  </si>
  <si>
    <t>130.25412.02-9</t>
  </si>
  <si>
    <t>947.224.712-15</t>
  </si>
  <si>
    <t>0329633922</t>
  </si>
  <si>
    <t>0488</t>
  </si>
  <si>
    <t>LAURO DIAS DE SENA</t>
  </si>
  <si>
    <t>ANTONIA LOUREIRO PEREIRA DE SENA</t>
  </si>
  <si>
    <t>RUA HYLMA THURY</t>
  </si>
  <si>
    <t>69.043-160</t>
  </si>
  <si>
    <t>lucianosena_900@yahoo.com.br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</si>
  <si>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 xml:space="preserve">CLARA </t>
    </r>
    <r>
      <rPr>
        <sz val="10"/>
        <color theme="1"/>
        <rFont val="Arial"/>
      </rPr>
      <t>DA SILVA ALMEIDA</t>
    </r>
  </si>
  <si>
    <t>CLARA</t>
  </si>
  <si>
    <t>268.296-6 A</t>
  </si>
  <si>
    <t>268.72798.82-1</t>
  </si>
  <si>
    <t>053.896.092-20</t>
  </si>
  <si>
    <t>044396342216</t>
  </si>
  <si>
    <t>RORIS DOS SANTOS ALMEIDA FILHO</t>
  </si>
  <si>
    <t>ARIANA BEZERRA DA SILVA</t>
  </si>
  <si>
    <t>ODONTOLOGIA</t>
  </si>
  <si>
    <t>NAO POSSUI</t>
  </si>
  <si>
    <t>RUA NAIM</t>
  </si>
  <si>
    <t>(92) 99143-5645</t>
  </si>
  <si>
    <t>maria.clara.almeida.0606@gmail.com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</si>
  <si>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>OISÉS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 xml:space="preserve">SOUZA </t>
    </r>
    <r>
      <rPr>
        <b/>
        <sz val="10"/>
        <color theme="1"/>
        <rFont val="Arial"/>
      </rPr>
      <t>VIEIRA</t>
    </r>
  </si>
  <si>
    <t>M VIEIRA</t>
  </si>
  <si>
    <t>268.330-0 A</t>
  </si>
  <si>
    <t>2009</t>
  </si>
  <si>
    <t>201.65597.54-7</t>
  </si>
  <si>
    <t>000.488.892-88</t>
  </si>
  <si>
    <t>023732482216</t>
  </si>
  <si>
    <t>0501</t>
  </si>
  <si>
    <t>MARIO JORGE FERREIRA VIEIRA</t>
  </si>
  <si>
    <t>MARIA GLORIA SOUZA VIEIRA</t>
  </si>
  <si>
    <t>CIÊNCIAS CONTÁBEIS (CONTABILIDADE)</t>
  </si>
  <si>
    <t xml:space="preserve">RUA ALBERTO GOMES, PETRÓPOLIS </t>
  </si>
  <si>
    <t>92 999972260</t>
  </si>
  <si>
    <t>moisessouzavieira@gmail.com</t>
  </si>
  <si>
    <t>DE MOISÉS PARA M VIEIRA</t>
  </si>
  <si>
    <t>BG 027/2025</t>
  </si>
  <si>
    <r>
      <rPr>
        <b/>
        <sz val="10"/>
        <color theme="1"/>
        <rFont val="Arial"/>
      </rPr>
      <t>NEUZA</t>
    </r>
    <r>
      <rPr>
        <sz val="10"/>
        <color theme="1"/>
        <rFont val="Arial"/>
      </rPr>
      <t xml:space="preserve"> SILVA DA SILVA</t>
    </r>
  </si>
  <si>
    <t>NEUZA</t>
  </si>
  <si>
    <t>268.660-0 A</t>
  </si>
  <si>
    <t>210.56916.25-9</t>
  </si>
  <si>
    <t>024.571.372-76</t>
  </si>
  <si>
    <t>0672</t>
  </si>
  <si>
    <t>JOSÉ DE RIBAMAR DA SILVA</t>
  </si>
  <si>
    <t>ENIELZA LIMA DA SILVA</t>
  </si>
  <si>
    <t>RUA DAS PÉROLAS</t>
  </si>
  <si>
    <t>69.087-054</t>
  </si>
  <si>
    <t>neuzasilva1998@gmail.com</t>
  </si>
  <si>
    <r>
      <rPr>
        <b/>
        <sz val="10"/>
        <color theme="1"/>
        <rFont val="Arial"/>
      </rPr>
      <t>PITTER</t>
    </r>
    <r>
      <rPr>
        <sz val="10"/>
        <color theme="1"/>
        <rFont val="Arial"/>
      </rPr>
      <t xml:space="preserve"> DAVID OLIVEIRA DOS SANTOS</t>
    </r>
  </si>
  <si>
    <t>PITTER</t>
  </si>
  <si>
    <t>268.694-5 A</t>
  </si>
  <si>
    <t>200.89193.68-1</t>
  </si>
  <si>
    <t>015.414.032-58</t>
  </si>
  <si>
    <t>0352036322</t>
  </si>
  <si>
    <t>036</t>
  </si>
  <si>
    <t>0070</t>
  </si>
  <si>
    <t>FRANSCISCO PEDROSO DOS SANTOS</t>
  </si>
  <si>
    <t>DARLEIDE OLIVEIRA DOS SANTOS</t>
  </si>
  <si>
    <t>DIVORCIADO</t>
  </si>
  <si>
    <t>Pós em MBA em segurança Pública e pós em administração pública</t>
  </si>
  <si>
    <t>BECO SÃO DOMINGOS</t>
  </si>
  <si>
    <t>69.060-111</t>
  </si>
  <si>
    <t>pitterdavidoliveiradossantos@gmail.com</t>
  </si>
  <si>
    <r>
      <rPr>
        <b/>
        <sz val="10"/>
        <color theme="1"/>
        <rFont val="Arial"/>
      </rPr>
      <t>THAYNÁ</t>
    </r>
    <r>
      <rPr>
        <sz val="10"/>
        <color theme="1"/>
        <rFont val="Arial"/>
      </rPr>
      <t xml:space="preserve"> WARDELEI DE ALBUQUERQUE</t>
    </r>
  </si>
  <si>
    <t>THAYNÁ</t>
  </si>
  <si>
    <t>264.272-7 B</t>
  </si>
  <si>
    <t>201.61439.43-2</t>
  </si>
  <si>
    <t>913.037.102-34</t>
  </si>
  <si>
    <t>ESAÚ APOLINÁRIO DE ALBUQUERQUE</t>
  </si>
  <si>
    <t>SUZY MEYRI WANDERLEY DA SILVA</t>
  </si>
  <si>
    <t>Geologia</t>
  </si>
  <si>
    <t>thayna-albuquerque@hotmail.com</t>
  </si>
  <si>
    <r>
      <rPr>
        <sz val="10"/>
        <color rgb="FFFF0000"/>
        <rFont val="Arial"/>
      </rPr>
      <t xml:space="preserve">ANDERSON </t>
    </r>
    <r>
      <rPr>
        <b/>
        <sz val="10"/>
        <color rgb="FFFF0000"/>
        <rFont val="Arial"/>
      </rPr>
      <t xml:space="preserve">CARLOS </t>
    </r>
    <r>
      <rPr>
        <sz val="10"/>
        <color rgb="FFFF0000"/>
        <rFont val="Arial"/>
      </rPr>
      <t>ALEXANDRE DE CARVALHO</t>
    </r>
  </si>
  <si>
    <t>AGUARDANDO CURSO</t>
  </si>
  <si>
    <t>CARLOS</t>
  </si>
  <si>
    <t>269.909-5 A</t>
  </si>
  <si>
    <t>204.23176.11-5</t>
  </si>
  <si>
    <t>FRANCISCO TEIXEIRA DE CARVALHO</t>
  </si>
  <si>
    <t>LINDALVA ALEXANDRE DE CARVALHO</t>
  </si>
  <si>
    <t>Tecnólogo em gestão pública</t>
  </si>
  <si>
    <t>Av borba</t>
  </si>
  <si>
    <t>andcarl1993@gmail.com</t>
  </si>
  <si>
    <r>
      <rPr>
        <b/>
        <sz val="10"/>
        <color theme="1"/>
        <rFont val="Arial"/>
      </rPr>
      <t>PRISCILA</t>
    </r>
    <r>
      <rPr>
        <sz val="10"/>
        <color theme="1"/>
        <rFont val="Arial"/>
      </rPr>
      <t xml:space="preserve"> ALMEIDA DE </t>
    </r>
    <r>
      <rPr>
        <b/>
        <sz val="10"/>
        <color theme="1"/>
        <rFont val="Arial"/>
      </rPr>
      <t>SOUZA</t>
    </r>
  </si>
  <si>
    <t>ALUNO SGT</t>
  </si>
  <si>
    <t>PRISCILA SOUZA</t>
  </si>
  <si>
    <t>272.458.8-A</t>
  </si>
  <si>
    <t>13180929420-01</t>
  </si>
  <si>
    <t>837.447.892-68</t>
  </si>
  <si>
    <t>ROQUE AMORIM DE ALMEIDA</t>
  </si>
  <si>
    <t>FATIMA SILVA DE ALMEIDA</t>
  </si>
  <si>
    <r>
      <rPr>
        <sz val="10"/>
        <color theme="1"/>
        <rFont val="Arial"/>
      </rPr>
      <t xml:space="preserve">ALEXANDRE VIANA </t>
    </r>
    <r>
      <rPr>
        <b/>
        <sz val="10"/>
        <color theme="1"/>
        <rFont val="Arial"/>
      </rPr>
      <t>JARDIM</t>
    </r>
  </si>
  <si>
    <t>AJAI</t>
  </si>
  <si>
    <t>BG 178/2023</t>
  </si>
  <si>
    <t>JARDIM</t>
  </si>
  <si>
    <t>206.014-0 C</t>
  </si>
  <si>
    <t>1020</t>
  </si>
  <si>
    <t>160.36792.87-26</t>
  </si>
  <si>
    <t>853.505.912-15</t>
  </si>
  <si>
    <t>ANTONIO PEREIRA JARDIM</t>
  </si>
  <si>
    <t>MARIZA VIANA JARDIM</t>
  </si>
  <si>
    <t>DE 03/08 A 01/09/2020</t>
  </si>
  <si>
    <t>BG 142/2020</t>
  </si>
  <si>
    <t>DIREITO ADMINISTRATIVO</t>
  </si>
  <si>
    <t>PROXIMA CAIXA DAGUA EDUARDO GOMES</t>
  </si>
  <si>
    <t>alex_jardim100@hotmail.com</t>
  </si>
  <si>
    <t>31/12/2023 - BG 190/2024 - DOE nº 35.321 de 04/10/2024</t>
  </si>
  <si>
    <r>
      <rPr>
        <sz val="10"/>
        <color theme="1"/>
        <rFont val="Arial"/>
      </rPr>
      <t xml:space="preserve">DAIANE APARECIDA </t>
    </r>
    <r>
      <rPr>
        <b/>
        <sz val="10"/>
        <color theme="1"/>
        <rFont val="Arial"/>
      </rPr>
      <t>KLAUS</t>
    </r>
  </si>
  <si>
    <t>BG 117/2023</t>
  </si>
  <si>
    <t>KLAUS</t>
  </si>
  <si>
    <t>255.569-7 A</t>
  </si>
  <si>
    <t>1528</t>
  </si>
  <si>
    <t>130.85120.02-4</t>
  </si>
  <si>
    <t>949.466.042-00</t>
  </si>
  <si>
    <t>LUIZ ANTONIO KLAUS</t>
  </si>
  <si>
    <t>MARINA DE PAULA PINHEIRO KLAUS</t>
  </si>
  <si>
    <t>BG 161/2022</t>
  </si>
  <si>
    <t>CIENCIAS DE LEGISLAÇA O DO TRABALHO/ SEGURANÇA PUBLICA</t>
  </si>
  <si>
    <t>Rua ENIDGRO FERREIRA</t>
  </si>
  <si>
    <t>CJ PARQUE DAS PALMEIRAS FLORES</t>
  </si>
  <si>
    <t>daiane_klaus@hotmail.com</t>
  </si>
  <si>
    <t>21/04/2024 - BG 073/2025 - DOE nº 35.445, de 14/04/2025</t>
  </si>
  <si>
    <r>
      <rPr>
        <b/>
        <sz val="10"/>
        <color theme="1"/>
        <rFont val="Arial"/>
      </rPr>
      <t>EMANUELE</t>
    </r>
    <r>
      <rPr>
        <sz val="10"/>
        <color theme="1"/>
        <rFont val="Arial"/>
      </rPr>
      <t xml:space="preserve"> VITÓRIA DE SOUZA MARTINS</t>
    </r>
  </si>
  <si>
    <t>EMANUELE</t>
  </si>
  <si>
    <t>269.374-7 A</t>
  </si>
  <si>
    <t>2090</t>
  </si>
  <si>
    <t>201.73130.21-0</t>
  </si>
  <si>
    <t>053.290.642-01</t>
  </si>
  <si>
    <t>042748362240</t>
  </si>
  <si>
    <t xml:space="preserve">JOSÉ RIBAMAR MARTINS JUNIOR </t>
  </si>
  <si>
    <t>VIVIANE BRANDAO DE SOUZA MARTINS</t>
  </si>
  <si>
    <t>Bacharelado em Direito - UEA</t>
  </si>
  <si>
    <t>Avenida Nathan Xavier, Novo Aleixo</t>
  </si>
  <si>
    <t>Condomínio Estoril, Casa 286</t>
  </si>
  <si>
    <t>92 98158-0786</t>
  </si>
  <si>
    <t>emanuelevmartins@gmail.com</t>
  </si>
  <si>
    <r>
      <rPr>
        <b/>
        <sz val="10"/>
        <color theme="1"/>
        <rFont val="Arial"/>
      </rPr>
      <t>PRISCILA</t>
    </r>
    <r>
      <rPr>
        <sz val="10"/>
        <color theme="1"/>
        <rFont val="Arial"/>
      </rPr>
      <t xml:space="preserve"> DA COSTA </t>
    </r>
    <r>
      <rPr>
        <b/>
        <sz val="10"/>
        <color theme="1"/>
        <rFont val="Arial"/>
      </rPr>
      <t>CHAGAS</t>
    </r>
  </si>
  <si>
    <t>PRISCILA CHAGAS</t>
  </si>
  <si>
    <t>255.891-2 A</t>
  </si>
  <si>
    <t>1525</t>
  </si>
  <si>
    <t>129.01748.02-5</t>
  </si>
  <si>
    <t>819.433.002-59</t>
  </si>
  <si>
    <t>JAMES DAS CHAGAS</t>
  </si>
  <si>
    <t>MARIA DAS GRAÇAS PINHEIRO DA COSTA</t>
  </si>
  <si>
    <t>LATO SENSU EM DIREITO MILITAR</t>
  </si>
  <si>
    <t>RUA JUNOUT LOUZADA</t>
  </si>
  <si>
    <t>RAÍZ</t>
  </si>
  <si>
    <t>69068-410</t>
  </si>
  <si>
    <t>99339-5603</t>
  </si>
  <si>
    <t>priscilachagas88@hotmail.com</t>
  </si>
  <si>
    <t>21/04/2024 - BG 084/2025 - DOE nº 35.455, de 05/05/2025</t>
  </si>
  <si>
    <r>
      <rPr>
        <b/>
        <sz val="10"/>
        <color theme="1"/>
        <rFont val="Arial"/>
      </rPr>
      <t xml:space="preserve">SYNGRYD </t>
    </r>
    <r>
      <rPr>
        <sz val="10"/>
        <color theme="1"/>
        <rFont val="Arial"/>
      </rPr>
      <t>NONATO FREIRE QUEIROZ FELIX</t>
    </r>
  </si>
  <si>
    <t>SYNGRYD</t>
  </si>
  <si>
    <t>265.391-5 B</t>
  </si>
  <si>
    <t>131.30696.67-8</t>
  </si>
  <si>
    <t>043.118.912-96</t>
  </si>
  <si>
    <t>0747</t>
  </si>
  <si>
    <t>DAVID QUEIROZ FELIX</t>
  </si>
  <si>
    <t>CIRRAME NONATO FREIRE DE SOUZA FELIX</t>
  </si>
  <si>
    <t>Bacharelado em direito</t>
  </si>
  <si>
    <t>RUA DAS SERINGAS</t>
  </si>
  <si>
    <t>felixsyngryd@gmail.com</t>
  </si>
  <si>
    <r>
      <rPr>
        <b/>
        <sz val="10"/>
        <color theme="1"/>
        <rFont val="Arial"/>
      </rPr>
      <t>ALINE</t>
    </r>
    <r>
      <rPr>
        <sz val="10"/>
        <color theme="1"/>
        <rFont val="Arial"/>
      </rPr>
      <t xml:space="preserve"> DA CUNHA MORAES</t>
    </r>
  </si>
  <si>
    <t>AJUDANCIA GERAL</t>
  </si>
  <si>
    <t>ALINE</t>
  </si>
  <si>
    <t>186.001-1 A</t>
  </si>
  <si>
    <t>0727</t>
  </si>
  <si>
    <t>160.36792.87-37</t>
  </si>
  <si>
    <t>712.284.112-04</t>
  </si>
  <si>
    <t>JESSE PEREIRA DA CUNHA</t>
  </si>
  <si>
    <t>DINA BARROSO DA CUNHA</t>
  </si>
  <si>
    <t>PORTARIA Nº. 172/DRH/ BG 195/2020/ BG 193/2020/FÉRIAS BG 222/2020</t>
  </si>
  <si>
    <t>SERANÇA PUBLICA E DIREITOS HUMANOS</t>
  </si>
  <si>
    <t>aline-elias@hotmail.com</t>
  </si>
  <si>
    <r>
      <rPr>
        <b/>
        <sz val="10"/>
        <color theme="1"/>
        <rFont val="Arial"/>
      </rPr>
      <t>LIDIANE</t>
    </r>
    <r>
      <rPr>
        <sz val="10"/>
        <color theme="1"/>
        <rFont val="Arial"/>
      </rPr>
      <t xml:space="preserve"> GONÇALVES DE ALMEIDA AGUIAR</t>
    </r>
  </si>
  <si>
    <t>BG 185/2023</t>
  </si>
  <si>
    <t>PRETA</t>
  </si>
  <si>
    <t>LIDIANE</t>
  </si>
  <si>
    <t>255.207-8 A</t>
  </si>
  <si>
    <t>1638</t>
  </si>
  <si>
    <t>130.30062.02-2</t>
  </si>
  <si>
    <t>509.298.602-68</t>
  </si>
  <si>
    <t>MANOEL ELIDIO DE ALMEIDA SOBRINHO</t>
  </si>
  <si>
    <t>IZAURA AMAZONINA MONTEIRO GONCALVES DE ALMEIDA</t>
  </si>
  <si>
    <r>
      <rPr>
        <b/>
        <sz val="10"/>
        <color theme="1"/>
        <rFont val="Arial"/>
      </rPr>
      <t>MARCIO</t>
    </r>
    <r>
      <rPr>
        <sz val="10"/>
        <color theme="1"/>
        <rFont val="Arial"/>
      </rPr>
      <t xml:space="preserve"> ANDRE DA SILVA</t>
    </r>
    <r>
      <rPr>
        <b/>
        <sz val="10"/>
        <color theme="1"/>
        <rFont val="Arial"/>
      </rPr>
      <t xml:space="preserve"> LOPES</t>
    </r>
  </si>
  <si>
    <t>TÉC. RX</t>
  </si>
  <si>
    <t>MARCIO LOPES</t>
  </si>
  <si>
    <t>184.790-2 B</t>
  </si>
  <si>
    <t>1787</t>
  </si>
  <si>
    <t>125.31788.05-2</t>
  </si>
  <si>
    <t>445.442.272-91</t>
  </si>
  <si>
    <t>MANOEL RAMOS DE SOUSA</t>
  </si>
  <si>
    <t>LILIA DA SILVA LOPES</t>
  </si>
  <si>
    <t>Rua LIRIO DO VALE</t>
  </si>
  <si>
    <t>16 A</t>
  </si>
  <si>
    <t>REDENCAO</t>
  </si>
  <si>
    <t>92 992825464</t>
  </si>
  <si>
    <t>MARCIOLOPES58736@GMAIL.COM</t>
  </si>
  <si>
    <r>
      <rPr>
        <sz val="10"/>
        <color theme="1"/>
        <rFont val="Arial"/>
      </rPr>
      <t>ALAN</t>
    </r>
    <r>
      <rPr>
        <b/>
        <sz val="10"/>
        <color theme="1"/>
        <rFont val="Arial"/>
      </rPr>
      <t xml:space="preserve"> BARREIROS</t>
    </r>
    <r>
      <rPr>
        <sz val="10"/>
        <color theme="1"/>
        <rFont val="Arial"/>
      </rPr>
      <t xml:space="preserve"> DE ANDRADE</t>
    </r>
  </si>
  <si>
    <t>AJUDANTE GERAL/DIRETOR</t>
  </si>
  <si>
    <t>BG 155/2023-BG 066/2024 - BG 073/2024+BG 197/2024+BG 124/2025</t>
  </si>
  <si>
    <t>BARREIROS</t>
  </si>
  <si>
    <t>187.598-1 A</t>
  </si>
  <si>
    <t>190.10859.86-2</t>
  </si>
  <si>
    <t>654.196.692-34</t>
  </si>
  <si>
    <t>RAIMUNDO ANDRADE FERREIRA</t>
  </si>
  <si>
    <t>MARIA GORETH BARREIROS ANDRADE</t>
  </si>
  <si>
    <t>BG 073/2024</t>
  </si>
  <si>
    <t>GERENCIAMENTO EM SEGURANÇA PUBLICA</t>
  </si>
  <si>
    <t>RUA 13, NR 322, CJ. HILéYA 1</t>
  </si>
  <si>
    <t>alan_barreiros@yahoo.com.br</t>
  </si>
  <si>
    <t>30/05/2005 - DOE 30/05/2005 - PAG4</t>
  </si>
  <si>
    <r>
      <rPr>
        <b/>
        <sz val="11"/>
        <color theme="1"/>
        <rFont val="Calibri, sans-serif"/>
      </rPr>
      <t xml:space="preserve">CÁSSIA </t>
    </r>
    <r>
      <rPr>
        <sz val="11"/>
        <color theme="1"/>
        <rFont val="Calibri, sans-serif"/>
      </rPr>
      <t xml:space="preserve">LEANDRA </t>
    </r>
    <r>
      <rPr>
        <b/>
        <sz val="11"/>
        <color theme="1"/>
        <rFont val="Calibri, sans-serif"/>
      </rPr>
      <t>PANTOJA</t>
    </r>
    <r>
      <rPr>
        <sz val="11"/>
        <color theme="1"/>
        <rFont val="Calibri, sans-serif"/>
      </rPr>
      <t xml:space="preserve"> DE SOUZA</t>
    </r>
  </si>
  <si>
    <t>BG 113/2025</t>
  </si>
  <si>
    <t>CÁSSIA PANTOJA</t>
  </si>
  <si>
    <t>237.820-5E</t>
  </si>
  <si>
    <t>1638873632-8</t>
  </si>
  <si>
    <t>868.252.082-68</t>
  </si>
  <si>
    <t>ALFREDO ALVES FEITOSA</t>
  </si>
  <si>
    <t>LOUDE MARIA PANTOJA DE SOUZA</t>
  </si>
  <si>
    <t>SOLTEIRA</t>
  </si>
  <si>
    <t xml:space="preserve">COND CONQUISTA RUBI </t>
  </si>
  <si>
    <t>BL 06 APT 204</t>
  </si>
  <si>
    <t>69093-417</t>
  </si>
  <si>
    <t>(92)98277-4394</t>
  </si>
  <si>
    <t>cassiapantoja@hotrmail.gov</t>
  </si>
  <si>
    <t>DE CASSIA LENADRA PARA CASSIA PANTOJA</t>
  </si>
  <si>
    <r>
      <rPr>
        <sz val="10"/>
        <color theme="1"/>
        <rFont val="Arial"/>
      </rPr>
      <t xml:space="preserve">LUIS </t>
    </r>
    <r>
      <rPr>
        <b/>
        <sz val="10"/>
        <color theme="1"/>
        <rFont val="Arial"/>
      </rPr>
      <t>RONIBSON</t>
    </r>
    <r>
      <rPr>
        <sz val="10"/>
        <color theme="1"/>
        <rFont val="Arial"/>
      </rPr>
      <t xml:space="preserve"> GOSSEL PEREIRA</t>
    </r>
  </si>
  <si>
    <t>RONIBSON</t>
  </si>
  <si>
    <t>185.984-6 A</t>
  </si>
  <si>
    <t>190.39452.62-0</t>
  </si>
  <si>
    <t>714.040.232-91</t>
  </si>
  <si>
    <t>RUBEM GOSSEL PEREIRA</t>
  </si>
  <si>
    <t>MARIA FERREIRA MENEZES</t>
  </si>
  <si>
    <t>BG 155/2023- 212/2023</t>
  </si>
  <si>
    <t>GESTAO PUBLICA E FINANÇAS</t>
  </si>
  <si>
    <t>ronibmfighter@gmail.com</t>
  </si>
  <si>
    <t>21/04/2023 - BG 174/2024 - DOE nº 35.304, de 11/09/2024</t>
  </si>
  <si>
    <r>
      <rPr>
        <b/>
        <sz val="10"/>
        <color theme="1"/>
        <rFont val="Arial"/>
      </rPr>
      <t>ALAN</t>
    </r>
    <r>
      <rPr>
        <sz val="10"/>
        <color theme="1"/>
        <rFont val="Arial"/>
      </rPr>
      <t xml:space="preserve"> DA </t>
    </r>
    <r>
      <rPr>
        <b/>
        <sz val="10"/>
        <color theme="1"/>
        <rFont val="Arial"/>
      </rPr>
      <t xml:space="preserve">SILVA </t>
    </r>
    <r>
      <rPr>
        <sz val="10"/>
        <color theme="1"/>
        <rFont val="Arial"/>
      </rPr>
      <t xml:space="preserve">PINHEIRO </t>
    </r>
  </si>
  <si>
    <t>BBE</t>
  </si>
  <si>
    <t>ALAN SILVA</t>
  </si>
  <si>
    <t>268.326-1 A</t>
  </si>
  <si>
    <t>2015</t>
  </si>
  <si>
    <t>201.87710.65-6</t>
  </si>
  <si>
    <t>033.190.032-75</t>
  </si>
  <si>
    <t>0410842822</t>
  </si>
  <si>
    <t>OSMAR GONZAGA PINHEIRO</t>
  </si>
  <si>
    <t xml:space="preserve">ATILA CONCEIÇÃO BERNARDO DA SILVA </t>
  </si>
  <si>
    <t>Gestão financeira</t>
  </si>
  <si>
    <t>alandasilvapinheiro27@gmail.com</t>
  </si>
  <si>
    <r>
      <rPr>
        <b/>
        <sz val="10"/>
        <color theme="1"/>
        <rFont val="Arial"/>
      </rPr>
      <t>ALCENIZA PAZ</t>
    </r>
    <r>
      <rPr>
        <sz val="10"/>
        <color theme="1"/>
        <rFont val="Arial"/>
      </rPr>
      <t xml:space="preserve"> ARRUDA</t>
    </r>
  </si>
  <si>
    <t>ALCENIZA PAZ</t>
  </si>
  <si>
    <t>240.202-5 B</t>
  </si>
  <si>
    <t>644.859.432-91</t>
  </si>
  <si>
    <t>ALCIMAR DA SILVA PAZ</t>
  </si>
  <si>
    <t>ORDENIZA DE LIMA PAZ</t>
  </si>
  <si>
    <t>BG 085/2023+ BG 207/2024+229/2024</t>
  </si>
  <si>
    <t>NAO</t>
  </si>
  <si>
    <t>RUA PARAOPEBA CJ BEIJA FLOR I</t>
  </si>
  <si>
    <t>CONJ LARANJEIRAS VILLAGE AP 408 D FLORES</t>
  </si>
  <si>
    <t>69028-388</t>
  </si>
  <si>
    <r>
      <rPr>
        <sz val="10"/>
        <color theme="1"/>
        <rFont val="Arial"/>
      </rPr>
      <t xml:space="preserve">ALEX </t>
    </r>
    <r>
      <rPr>
        <b/>
        <sz val="10"/>
        <color theme="1"/>
        <rFont val="Arial"/>
      </rPr>
      <t>ALCANTARA</t>
    </r>
    <r>
      <rPr>
        <sz val="10"/>
        <color theme="1"/>
        <rFont val="Arial"/>
      </rPr>
      <t xml:space="preserve"> DE OLIVEIRA</t>
    </r>
  </si>
  <si>
    <t>ALCANTARA</t>
  </si>
  <si>
    <t>226.856-6 A</t>
  </si>
  <si>
    <t>1197</t>
  </si>
  <si>
    <t>160.36792.87-16</t>
  </si>
  <si>
    <t>652.056.772-87</t>
  </si>
  <si>
    <t>WALDEMAR MARQUES DE OLIVEIRA</t>
  </si>
  <si>
    <t>IRIS ALCANTARA DE OLIVEIRA</t>
  </si>
  <si>
    <t>BG 222/2020</t>
  </si>
  <si>
    <t>RUA 9 DE MAIO</t>
  </si>
  <si>
    <t>PROX AO HOSPITAL ADVENTISTA</t>
  </si>
  <si>
    <t>alexalcantara2@hotmail.com</t>
  </si>
  <si>
    <t>31/12/2025 - BG 089/2025 - DOE nº 35.460, de 12/05/2025</t>
  </si>
  <si>
    <r>
      <rPr>
        <sz val="10"/>
        <color theme="1"/>
        <rFont val="Arial"/>
      </rPr>
      <t>ALEXANDRE</t>
    </r>
    <r>
      <rPr>
        <b/>
        <sz val="10"/>
        <color theme="1"/>
        <rFont val="Arial"/>
      </rPr>
      <t xml:space="preserve"> AUGUSTO</t>
    </r>
    <r>
      <rPr>
        <sz val="10"/>
        <color theme="1"/>
        <rFont val="Arial"/>
      </rPr>
      <t xml:space="preserve"> DA </t>
    </r>
    <r>
      <rPr>
        <b/>
        <sz val="10"/>
        <color theme="1"/>
        <rFont val="Arial"/>
      </rPr>
      <t>SILVA</t>
    </r>
    <r>
      <rPr>
        <sz val="10"/>
        <color theme="1"/>
        <rFont val="Arial"/>
      </rPr>
      <t xml:space="preserve"> GONZAGA</t>
    </r>
  </si>
  <si>
    <t>AUGUSTO SILVA</t>
  </si>
  <si>
    <t>268.417-9 A</t>
  </si>
  <si>
    <t>204.39503.86-2</t>
  </si>
  <si>
    <t>039.275.662-50</t>
  </si>
  <si>
    <t>0426393622</t>
  </si>
  <si>
    <t>08</t>
  </si>
  <si>
    <t>0768</t>
  </si>
  <si>
    <t>ALEXANDRE DA SILVA GONZAGA</t>
  </si>
  <si>
    <t>MARIA SOCORRO MOREIRA DA SILVA GONZAGA</t>
  </si>
  <si>
    <t>RUA TOBIAS BARRETO</t>
  </si>
  <si>
    <t>69.030-020</t>
  </si>
  <si>
    <t>(92) 99384-5634</t>
  </si>
  <si>
    <t>alexandreaugusto974@gmail.com</t>
  </si>
  <si>
    <r>
      <rPr>
        <sz val="10"/>
        <color theme="1"/>
        <rFont val="Arial"/>
      </rPr>
      <t xml:space="preserve">ALEXSANDRO </t>
    </r>
    <r>
      <rPr>
        <b/>
        <sz val="10"/>
        <color theme="1"/>
        <rFont val="Arial"/>
      </rPr>
      <t>MORAIS</t>
    </r>
    <r>
      <rPr>
        <sz val="10"/>
        <color theme="1"/>
        <rFont val="Arial"/>
      </rPr>
      <t xml:space="preserve"> AQUINO</t>
    </r>
  </si>
  <si>
    <t>MORAIS</t>
  </si>
  <si>
    <t>223.843-8 B</t>
  </si>
  <si>
    <t>1139</t>
  </si>
  <si>
    <t>160.36792.87-29</t>
  </si>
  <si>
    <t>601.905.662-72</t>
  </si>
  <si>
    <t>LUIZ DE SALES AQUINO</t>
  </si>
  <si>
    <t>MARIA SABINA MORAIS AQUINO</t>
  </si>
  <si>
    <t>AV DJALMA BATISTA</t>
  </si>
  <si>
    <t>AO LADO DO BANCO ITAU</t>
  </si>
  <si>
    <t>alxlc@hotmail.com</t>
  </si>
  <si>
    <r>
      <rPr>
        <sz val="10"/>
        <color theme="1"/>
        <rFont val="Arial"/>
      </rPr>
      <t xml:space="preserve">ALUIZIO </t>
    </r>
    <r>
      <rPr>
        <b/>
        <sz val="10"/>
        <color theme="1"/>
        <rFont val="Arial"/>
      </rPr>
      <t>PIMENTEL</t>
    </r>
    <r>
      <rPr>
        <sz val="10"/>
        <color theme="1"/>
        <rFont val="Arial"/>
      </rPr>
      <t xml:space="preserve"> DA SILVA</t>
    </r>
  </si>
  <si>
    <t>PIMENTEL</t>
  </si>
  <si>
    <t>226.839-6 A</t>
  </si>
  <si>
    <t>1188</t>
  </si>
  <si>
    <t>160.36792.87-46</t>
  </si>
  <si>
    <t>584.181.212-20</t>
  </si>
  <si>
    <t>SENHORZINHO PIMENTEL DA SILVA</t>
  </si>
  <si>
    <t>MARIA DA CONCEICAO DA SILVA E SILVA</t>
  </si>
  <si>
    <t>GESTÃO SANITÁRIA E AMBIENTAL</t>
  </si>
  <si>
    <t>RUA MECEJANA</t>
  </si>
  <si>
    <t>PROXIMO A IGREJA CATOLICA HILEIA I</t>
  </si>
  <si>
    <t>aluizio_pimentel@hotmail.com</t>
  </si>
  <si>
    <r>
      <rPr>
        <b/>
        <sz val="10"/>
        <color theme="1"/>
        <rFont val="Arial"/>
      </rPr>
      <t>ANA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LILIAN</t>
    </r>
    <r>
      <rPr>
        <sz val="10"/>
        <color theme="1"/>
        <rFont val="Arial"/>
      </rPr>
      <t xml:space="preserve"> BRAGA DO BU</t>
    </r>
  </si>
  <si>
    <t>ANA LILIAN</t>
  </si>
  <si>
    <t>214.708-4 C</t>
  </si>
  <si>
    <t>1029</t>
  </si>
  <si>
    <t>160.35318.93-3</t>
  </si>
  <si>
    <t>858.434.742-91</t>
  </si>
  <si>
    <t>ANTONIO FRANCISCO DO BU</t>
  </si>
  <si>
    <t>RAIMUNDA PINHEIRO BRAGA</t>
  </si>
  <si>
    <t>SEGURANÇA PÚBLICA E DO CIDADÃO</t>
  </si>
  <si>
    <t>RUA 06</t>
  </si>
  <si>
    <t>analiliandobu@gmail.com</t>
  </si>
  <si>
    <t>31/12/2023 - BG 134/2024 - DOE nº 35.260 de 09/07/2024</t>
  </si>
  <si>
    <r>
      <rPr>
        <sz val="10"/>
        <color theme="1"/>
        <rFont val="Arial"/>
      </rPr>
      <t xml:space="preserve">ANDERSON </t>
    </r>
    <r>
      <rPr>
        <b/>
        <sz val="10"/>
        <color theme="1"/>
        <rFont val="Arial"/>
      </rPr>
      <t>BARBOSA</t>
    </r>
  </si>
  <si>
    <t>BARBOSA</t>
  </si>
  <si>
    <t>227.111-7 A</t>
  </si>
  <si>
    <t>127.92700.58-2</t>
  </si>
  <si>
    <t>074.163.967-00</t>
  </si>
  <si>
    <t>JOSE PAULO BARBOSA</t>
  </si>
  <si>
    <t>MARIA NATALINA CANDIDO BARBOSA</t>
  </si>
  <si>
    <t>BG 78/2022</t>
  </si>
  <si>
    <t>Enfermagem em Urgência e Emergência</t>
  </si>
  <si>
    <t>AV CARVALHO LEAL</t>
  </si>
  <si>
    <t>PROX AO POSTO DE GASOLINA</t>
  </si>
  <si>
    <t>andersonbarbosa-1976@hotmail.com</t>
  </si>
  <si>
    <t>31/12/2023 - DOE nº 35.480 de 09/06/2025</t>
  </si>
  <si>
    <r>
      <rPr>
        <sz val="10"/>
        <color theme="1"/>
        <rFont val="Arial"/>
      </rPr>
      <t xml:space="preserve">ANDERSON BRANCO </t>
    </r>
    <r>
      <rPr>
        <b/>
        <sz val="10"/>
        <color theme="1"/>
        <rFont val="Arial"/>
      </rPr>
      <t>GALUCIO</t>
    </r>
  </si>
  <si>
    <t>GALUCIO</t>
  </si>
  <si>
    <t>246.605-8 B</t>
  </si>
  <si>
    <t>129.05451.02-7</t>
  </si>
  <si>
    <t>894.229.962-87</t>
  </si>
  <si>
    <t>MANUEL ARISTEU MOREIRA GALUCIO</t>
  </si>
  <si>
    <t>TELMA BRANCO GALUCIO</t>
  </si>
  <si>
    <t>Tecnologia em Manutenção Mecânica</t>
  </si>
  <si>
    <t>(92) 99290-0311</t>
  </si>
  <si>
    <t>galucio87@gmail.com</t>
  </si>
  <si>
    <r>
      <rPr>
        <sz val="10"/>
        <color theme="1"/>
        <rFont val="Arial"/>
      </rPr>
      <t xml:space="preserve">ANE </t>
    </r>
    <r>
      <rPr>
        <b/>
        <sz val="10"/>
        <color theme="1"/>
        <rFont val="Arial"/>
      </rPr>
      <t>NATALI</t>
    </r>
    <r>
      <rPr>
        <sz val="10"/>
        <color theme="1"/>
        <rFont val="Arial"/>
      </rPr>
      <t xml:space="preserve"> PORCINCULA DIOGO</t>
    </r>
  </si>
  <si>
    <t>BG 142/2024</t>
  </si>
  <si>
    <t>NATALI</t>
  </si>
  <si>
    <t>226.792-6 A</t>
  </si>
  <si>
    <t>1237</t>
  </si>
  <si>
    <t>128.66388.71-4</t>
  </si>
  <si>
    <t>002.579.370-56</t>
  </si>
  <si>
    <t>AMARILDO DUARTE DIOGO</t>
  </si>
  <si>
    <t>DEA MARA VIANA PORCINCULA</t>
  </si>
  <si>
    <t>BG 241/2024</t>
  </si>
  <si>
    <t>RUA FELIPE CAMARAO</t>
  </si>
  <si>
    <t>PROXIMO CIA DE GUARDA DO EB</t>
  </si>
  <si>
    <t>anenatyrs@gmail.com</t>
  </si>
  <si>
    <t>31/12/2023 - DOE nº 35.395, de 29/01/2025</t>
  </si>
  <si>
    <r>
      <rPr>
        <sz val="10"/>
        <color theme="1"/>
        <rFont val="Arial"/>
      </rPr>
      <t xml:space="preserve">ANTONIO </t>
    </r>
    <r>
      <rPr>
        <b/>
        <sz val="10"/>
        <color theme="1"/>
        <rFont val="Arial"/>
      </rPr>
      <t>CILIONEI</t>
    </r>
    <r>
      <rPr>
        <sz val="10"/>
        <color theme="1"/>
        <rFont val="Arial"/>
      </rPr>
      <t xml:space="preserve"> OLIVEIRA DO NASCIMENTO</t>
    </r>
  </si>
  <si>
    <t>BG 055/2023</t>
  </si>
  <si>
    <t>CILIONEI</t>
  </si>
  <si>
    <t>226.913-9 A</t>
  </si>
  <si>
    <t>1207</t>
  </si>
  <si>
    <t>160.36789.38-7</t>
  </si>
  <si>
    <t>707.088.862-72</t>
  </si>
  <si>
    <t>JOACY GOMES DO NASCIMENTO</t>
  </si>
  <si>
    <t>ANTONIA OLIVEIRA DOS SANTOS</t>
  </si>
  <si>
    <t>RUA BARCELOS</t>
  </si>
  <si>
    <t>CASA B AO LADO DO SINDICATO URBANITARIO</t>
  </si>
  <si>
    <t>cilionei@zootecnista.com.br</t>
  </si>
  <si>
    <t>31/12/2023 - BG 109/2024 - DOE nº 35.238 de 06/06/2024</t>
  </si>
  <si>
    <r>
      <rPr>
        <sz val="10"/>
        <color theme="1"/>
        <rFont val="Arial"/>
      </rPr>
      <t xml:space="preserve">ANTONIO </t>
    </r>
    <r>
      <rPr>
        <b/>
        <sz val="10"/>
        <color theme="1"/>
        <rFont val="Arial"/>
      </rPr>
      <t>CLEITON</t>
    </r>
    <r>
      <rPr>
        <sz val="10"/>
        <color theme="1"/>
        <rFont val="Arial"/>
      </rPr>
      <t xml:space="preserve"> MARTINS DE ARAUJO</t>
    </r>
  </si>
  <si>
    <t>CLEITON</t>
  </si>
  <si>
    <t>226.923-6 A</t>
  </si>
  <si>
    <t>1015</t>
  </si>
  <si>
    <t>190.53789.08-4</t>
  </si>
  <si>
    <t>832.502.472-00</t>
  </si>
  <si>
    <t>FRANCISCO PAULINO DE ARAUJO</t>
  </si>
  <si>
    <t>ERMENEGILDA MARTINS DE ARAUJO</t>
  </si>
  <si>
    <t>DE 16/08 A 15/12/2021 - 17 SEMANAS</t>
  </si>
  <si>
    <t>BG 158/2021</t>
  </si>
  <si>
    <t>TREINAMENTO DESPORTIVO</t>
  </si>
  <si>
    <t>RUA AMAZONAS</t>
  </si>
  <si>
    <t>AP 06</t>
  </si>
  <si>
    <t>cleitonchebba@hotmail.com</t>
  </si>
  <si>
    <t>31/12/2023 - BG 020/2025 - DOE nº 35.391, de 23/01/2025</t>
  </si>
  <si>
    <r>
      <rPr>
        <b/>
        <sz val="10"/>
        <color theme="1"/>
        <rFont val="Arial"/>
      </rPr>
      <t>ARETHA</t>
    </r>
    <r>
      <rPr>
        <sz val="10"/>
        <color theme="1"/>
        <rFont val="Arial"/>
      </rPr>
      <t xml:space="preserve"> CRISTINA BARRETO COELHO</t>
    </r>
  </si>
  <si>
    <t>ARETHA</t>
  </si>
  <si>
    <t>186.041-0 A</t>
  </si>
  <si>
    <t>0679</t>
  </si>
  <si>
    <t>128.28499.02-4</t>
  </si>
  <si>
    <t>727.623.142-91</t>
  </si>
  <si>
    <t>MARCELO LOUREIRO COELHO</t>
  </si>
  <si>
    <t>ROSINEIDE BARRETO COELHO</t>
  </si>
  <si>
    <t>arethabm@hotmail.com</t>
  </si>
  <si>
    <t>BG 134/2024 - DOE nº 35.263 de 12/07/2024</t>
  </si>
  <si>
    <r>
      <rPr>
        <b/>
        <sz val="10"/>
        <color theme="1"/>
        <rFont val="Arial"/>
      </rPr>
      <t xml:space="preserve">ARLESSON </t>
    </r>
    <r>
      <rPr>
        <sz val="10"/>
        <color theme="1"/>
        <rFont val="Arial"/>
      </rPr>
      <t xml:space="preserve">LOURENÇO DE SOUZA </t>
    </r>
  </si>
  <si>
    <t>ARLESSON</t>
  </si>
  <si>
    <t>268.702-0 A</t>
  </si>
  <si>
    <t>203.83056.46-7</t>
  </si>
  <si>
    <t>039.355.062-10</t>
  </si>
  <si>
    <t>ARLINDO SOARES DE SOUZA</t>
  </si>
  <si>
    <t>MARIA DORINEA LOURENÇO SOARES</t>
  </si>
  <si>
    <t>Nenhum</t>
  </si>
  <si>
    <t>RUA RENÉ DE NÁPOLIS</t>
  </si>
  <si>
    <t>43A</t>
  </si>
  <si>
    <t>(92) 992235630</t>
  </si>
  <si>
    <t>arlesson0110@gmail.com</t>
  </si>
  <si>
    <r>
      <rPr>
        <b/>
        <sz val="10"/>
        <color theme="1"/>
        <rFont val="Arial"/>
      </rPr>
      <t>ARYELL LINS</t>
    </r>
    <r>
      <rPr>
        <sz val="10"/>
        <color theme="1"/>
        <rFont val="Arial"/>
      </rPr>
      <t xml:space="preserve"> DOS SANTOS</t>
    </r>
  </si>
  <si>
    <t>ARYELL LINS</t>
  </si>
  <si>
    <t>269.369-0 A</t>
  </si>
  <si>
    <t>128.73926.63-7</t>
  </si>
  <si>
    <t>019.380.762-90</t>
  </si>
  <si>
    <t>0534</t>
  </si>
  <si>
    <t>PAULO CÉSAR MOREIRA DOS SANTOS</t>
  </si>
  <si>
    <t>MARINÊS LINS ASSIS</t>
  </si>
  <si>
    <t>SERVIÇOS JURÍDICOS</t>
  </si>
  <si>
    <t>RUA ABDON GONÇALVES</t>
  </si>
  <si>
    <t>69058-193</t>
  </si>
  <si>
    <t>(92) 99192-2998</t>
  </si>
  <si>
    <t>aryell_lins@hotmail.com</t>
  </si>
  <si>
    <r>
      <rPr>
        <b/>
        <sz val="10"/>
        <color theme="1"/>
        <rFont val="Arial"/>
      </rPr>
      <t>BRAZ</t>
    </r>
    <r>
      <rPr>
        <sz val="10"/>
        <color theme="1"/>
        <rFont val="Arial"/>
      </rPr>
      <t xml:space="preserve"> OLIVEIRA DE SOUSA</t>
    </r>
  </si>
  <si>
    <t>BRAZ</t>
  </si>
  <si>
    <t>186.042-9 A</t>
  </si>
  <si>
    <t>0701</t>
  </si>
  <si>
    <t>190.39387.37-3</t>
  </si>
  <si>
    <t>770.336.122-49</t>
  </si>
  <si>
    <t>JOSE SABINO DE SOUSA</t>
  </si>
  <si>
    <t>MARIA DE LOURDES OLIVEIRA DE SOUSA</t>
  </si>
  <si>
    <t>BG 212/2023</t>
  </si>
  <si>
    <t>RUA MUCUNAINA 08</t>
  </si>
  <si>
    <t>21/04/2023 - BG 184/2024 - DOE nº 35.315 de 26/09/2024</t>
  </si>
  <si>
    <r>
      <rPr>
        <b/>
        <sz val="10"/>
        <color theme="1"/>
        <rFont val="Arial"/>
      </rPr>
      <t>BRUNA</t>
    </r>
    <r>
      <rPr>
        <sz val="10"/>
        <color theme="1"/>
        <rFont val="Arial"/>
      </rPr>
      <t xml:space="preserve"> CAMARA CRUZ</t>
    </r>
  </si>
  <si>
    <t>BG 219/2023</t>
  </si>
  <si>
    <t>BRUNA</t>
  </si>
  <si>
    <t>226.804-3 A</t>
  </si>
  <si>
    <t>1182</t>
  </si>
  <si>
    <t>126.19663.66-2</t>
  </si>
  <si>
    <t>382.271.262-00</t>
  </si>
  <si>
    <t>ANTONIO CRUZ MACEDO</t>
  </si>
  <si>
    <t>ILDA CAMARA DE SOUZA</t>
  </si>
  <si>
    <t>RUA FELISMINO CABRAL VASCONCELOS</t>
  </si>
  <si>
    <t>QUADRA I CONJUNTO BELVEDERE</t>
  </si>
  <si>
    <t>bruninhacruz@hotmail.com</t>
  </si>
  <si>
    <r>
      <rPr>
        <sz val="10"/>
        <color theme="1"/>
        <rFont val="Arial"/>
      </rPr>
      <t xml:space="preserve">CARLOS ADRIANO </t>
    </r>
    <r>
      <rPr>
        <b/>
        <sz val="10"/>
        <color theme="1"/>
        <rFont val="Arial"/>
      </rPr>
      <t>CARNEIRO</t>
    </r>
    <r>
      <rPr>
        <sz val="10"/>
        <color theme="1"/>
        <rFont val="Arial"/>
      </rPr>
      <t xml:space="preserve"> RODRIGUES</t>
    </r>
  </si>
  <si>
    <t>CARNEIRO</t>
  </si>
  <si>
    <t>184.316-8 B</t>
  </si>
  <si>
    <t>1012</t>
  </si>
  <si>
    <t>126.97683.02-1</t>
  </si>
  <si>
    <t>707.126.382-53</t>
  </si>
  <si>
    <t>ADRIANO RODRIGUES FILHO</t>
  </si>
  <si>
    <t>MARIA APARECIDA DE SOUSA CARNEIRO</t>
  </si>
  <si>
    <t>BECO MATOS AREOSA</t>
  </si>
  <si>
    <t>PROXIMO AO PAC</t>
  </si>
  <si>
    <t>carlosadrianocarneiro@hotmail.com</t>
  </si>
  <si>
    <t>31/12/2023 - DOE nº 35.309, de 18/09/2024 - BG 182/2024</t>
  </si>
  <si>
    <r>
      <rPr>
        <sz val="10"/>
        <color theme="1"/>
        <rFont val="Arial"/>
      </rPr>
      <t xml:space="preserve">CARLOS </t>
    </r>
    <r>
      <rPr>
        <b/>
        <sz val="10"/>
        <color theme="1"/>
        <rFont val="Arial"/>
      </rPr>
      <t>HENRIQUE</t>
    </r>
    <r>
      <rPr>
        <sz val="10"/>
        <color theme="1"/>
        <rFont val="Arial"/>
      </rPr>
      <t xml:space="preserve"> FARIAS </t>
    </r>
    <r>
      <rPr>
        <b/>
        <sz val="10"/>
        <color theme="1"/>
        <rFont val="Arial"/>
      </rPr>
      <t>LEMOS</t>
    </r>
  </si>
  <si>
    <t>HENRIQUE LEMOS</t>
  </si>
  <si>
    <t>226.849-3 A</t>
  </si>
  <si>
    <t>119.39564.05-5</t>
  </si>
  <si>
    <t>929.899.502-49</t>
  </si>
  <si>
    <t>AGNALDO FARIAS LEMOS</t>
  </si>
  <si>
    <t>MARINALDA FARIAS LEMOS</t>
  </si>
  <si>
    <t>ENGENHARIA FLORESTAL</t>
  </si>
  <si>
    <t>NUTRIÇÃO ESPORTIVA</t>
  </si>
  <si>
    <t>Av. Torquato Tapajós, Condomínio Allegro, Torre 4 AP 102</t>
  </si>
  <si>
    <t>Bemol</t>
  </si>
  <si>
    <t>lemosbm7@gmail.com</t>
  </si>
  <si>
    <t>31/12/2023 - BG 077/2025 - DOE no 35.448, de 22/04/2025</t>
  </si>
  <si>
    <r>
      <rPr>
        <b/>
        <sz val="10"/>
        <color theme="1"/>
        <rFont val="Arial"/>
      </rPr>
      <t xml:space="preserve">DALETH </t>
    </r>
    <r>
      <rPr>
        <sz val="10"/>
        <color theme="1"/>
        <rFont val="Arial"/>
      </rPr>
      <t xml:space="preserve">BRITO DE VASCONCELOS </t>
    </r>
  </si>
  <si>
    <t xml:space="preserve">DALETH </t>
  </si>
  <si>
    <t>269.398-4 A</t>
  </si>
  <si>
    <t>1904</t>
  </si>
  <si>
    <t>154.50210.32-2</t>
  </si>
  <si>
    <t>051.201.182-67</t>
  </si>
  <si>
    <t>044038852224</t>
  </si>
  <si>
    <t>0944</t>
  </si>
  <si>
    <t xml:space="preserve">JOÃO BARBOSA DE VASCONCELOS </t>
  </si>
  <si>
    <t>ROSELY DE OLIVEIRA BRITO</t>
  </si>
  <si>
    <t>Rua 10 de Julho</t>
  </si>
  <si>
    <t>Beco São Luís, Compensa I</t>
  </si>
  <si>
    <t>69036-070</t>
  </si>
  <si>
    <t>92 992113667</t>
  </si>
  <si>
    <t>daleth207@gmail.com</t>
  </si>
  <si>
    <r>
      <rPr>
        <sz val="10"/>
        <color theme="1"/>
        <rFont val="Arial"/>
      </rPr>
      <t>DANIEL</t>
    </r>
    <r>
      <rPr>
        <b/>
        <sz val="10"/>
        <color theme="1"/>
        <rFont val="Arial"/>
      </rPr>
      <t xml:space="preserve"> PIMENTA</t>
    </r>
    <r>
      <rPr>
        <sz val="10"/>
        <color theme="1"/>
        <rFont val="Arial"/>
      </rPr>
      <t xml:space="preserve"> DE SOUSA</t>
    </r>
  </si>
  <si>
    <t>PIMENTA</t>
  </si>
  <si>
    <t>226.819-1 A</t>
  </si>
  <si>
    <t>1167</t>
  </si>
  <si>
    <t>131.34034.02-5</t>
  </si>
  <si>
    <t>523.347.672-04</t>
  </si>
  <si>
    <t>ANTONIO FERREIRA DE SOUZA</t>
  </si>
  <si>
    <t>MARIA ZENAIDE PIMENTA DE SOUZA</t>
  </si>
  <si>
    <t>BG 034/2025</t>
  </si>
  <si>
    <t>RUA ALMIR PEDREIRA</t>
  </si>
  <si>
    <t>CASA 10.</t>
  </si>
  <si>
    <t>pimentadaniel7@gmail.com</t>
  </si>
  <si>
    <r>
      <rPr>
        <b/>
        <sz val="10"/>
        <color theme="1"/>
        <rFont val="Arial"/>
      </rPr>
      <t>DANIEL</t>
    </r>
    <r>
      <rPr>
        <sz val="10"/>
        <color theme="1"/>
        <rFont val="Arial"/>
      </rPr>
      <t xml:space="preserve"> RAMOS DE</t>
    </r>
    <r>
      <rPr>
        <b/>
        <sz val="10"/>
        <color theme="1"/>
        <rFont val="Arial"/>
      </rPr>
      <t xml:space="preserve"> ARAUJO</t>
    </r>
  </si>
  <si>
    <t>DANIEL ARAUJO</t>
  </si>
  <si>
    <t>181.243-2 A</t>
  </si>
  <si>
    <t>0504</t>
  </si>
  <si>
    <t>129.27740.02-1</t>
  </si>
  <si>
    <t>737.008.352-72</t>
  </si>
  <si>
    <t>FIRMINO CHAGAS DE ARAUJO</t>
  </si>
  <si>
    <t>MARIA JOSE RAMOS DE ARAUJO</t>
  </si>
  <si>
    <t>BG 156/2023</t>
  </si>
  <si>
    <t>BG 40/2013</t>
  </si>
  <si>
    <t>25/08/2017 BG 198/2020 RETIFICAÇÃO</t>
  </si>
  <si>
    <t>24/02/2018 - BG 062/2018</t>
  </si>
  <si>
    <t>AV MARCOS CAVALCANTE 137 - ALFREDO NASCIMENTO</t>
  </si>
  <si>
    <t>daniel.araujomg@hotmail.com</t>
  </si>
  <si>
    <t>15/03/2013 - BG 109/2014</t>
  </si>
  <si>
    <t>21/04/2017 - BG 48/2018 NÃO TINHA CFS NESSA DATA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</si>
  <si>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 xml:space="preserve">R ARÚJO </t>
    </r>
    <r>
      <rPr>
        <sz val="10"/>
        <color theme="1"/>
        <rFont val="Arial"/>
      </rPr>
      <t xml:space="preserve">PARA </t>
    </r>
    <r>
      <rPr>
        <b/>
        <sz val="10"/>
        <color theme="1"/>
        <rFont val="Arial"/>
      </rPr>
      <t>DANIEL ARAÚJO</t>
    </r>
  </si>
  <si>
    <t>BG 077/2024</t>
  </si>
  <si>
    <r>
      <rPr>
        <sz val="10"/>
        <color theme="1"/>
        <rFont val="Arial"/>
      </rPr>
      <t xml:space="preserve">DANIEL SOUZA </t>
    </r>
    <r>
      <rPr>
        <b/>
        <sz val="10"/>
        <color theme="1"/>
        <rFont val="Arial"/>
      </rPr>
      <t>VILELA</t>
    </r>
  </si>
  <si>
    <t>BG 019/2019</t>
  </si>
  <si>
    <t>VILELA</t>
  </si>
  <si>
    <t>226.879-5 A</t>
  </si>
  <si>
    <t>133.18901.19-8</t>
  </si>
  <si>
    <t>972.798.203-44</t>
  </si>
  <si>
    <t>ANTONIO RODRIGUES VILELA</t>
  </si>
  <si>
    <t>ROSENEIDE SOUZA VILELA</t>
  </si>
  <si>
    <t>DIOA</t>
  </si>
  <si>
    <t>A CONTAR DE 30/01/2019</t>
  </si>
  <si>
    <t>BG 019/2019/Ofício nº 0107/2019-GS/SSP</t>
  </si>
  <si>
    <t>AV TEFE</t>
  </si>
  <si>
    <t>PROX A CASA DO ELETRICISTA</t>
  </si>
  <si>
    <t>ds.vilela@hotmail.com</t>
  </si>
  <si>
    <t>BG150/2023 - DOE nº 35.278 de 02/08/2024</t>
  </si>
  <si>
    <t>BG150/2024 - DOE nº 35.278 de 02/08/2024</t>
  </si>
  <si>
    <r>
      <rPr>
        <b/>
        <sz val="10"/>
        <color theme="1"/>
        <rFont val="Arial"/>
      </rPr>
      <t xml:space="preserve">DEIB </t>
    </r>
    <r>
      <rPr>
        <sz val="10"/>
        <color theme="1"/>
        <rFont val="Arial"/>
      </rPr>
      <t xml:space="preserve">LIMA DE </t>
    </r>
    <r>
      <rPr>
        <b/>
        <sz val="10"/>
        <color theme="1"/>
        <rFont val="Arial"/>
      </rPr>
      <t>SOUZA</t>
    </r>
  </si>
  <si>
    <t>DEIB SOUZA</t>
  </si>
  <si>
    <t>255.281-7 A</t>
  </si>
  <si>
    <t>128.68085.02-6</t>
  </si>
  <si>
    <t>768.057.272-00</t>
  </si>
  <si>
    <t>ALOISIO TAVEIRA DE SOUZA</t>
  </si>
  <si>
    <t>IRACEMA PEREIRA LIMA DE SOUZA</t>
  </si>
  <si>
    <t>DE 15/09/ A 14/10/2021 - 30 DIAS</t>
  </si>
  <si>
    <t>BG 166/2021</t>
  </si>
  <si>
    <t>EDUCAÇÃO PERMANENTE EM SAUDE</t>
  </si>
  <si>
    <t>SOCIEDADE E CULTARAL NA AMAZONIA</t>
  </si>
  <si>
    <t>Rua 13</t>
  </si>
  <si>
    <t>ALVORADA</t>
  </si>
  <si>
    <t>DEIB.SOUZA@HOTMAIL.COM</t>
  </si>
  <si>
    <r>
      <rPr>
        <b/>
        <sz val="10"/>
        <color theme="1"/>
        <rFont val="Arial"/>
      </rPr>
      <t>DORIAN</t>
    </r>
    <r>
      <rPr>
        <sz val="10"/>
        <color theme="1"/>
        <rFont val="Arial"/>
      </rPr>
      <t xml:space="preserve"> FRANCO DE MORAES</t>
    </r>
  </si>
  <si>
    <t>DORIAN</t>
  </si>
  <si>
    <t>189.185-5 B</t>
  </si>
  <si>
    <t>181.94502.25-5</t>
  </si>
  <si>
    <t>576.371.802-04</t>
  </si>
  <si>
    <t>NAO CONSTA</t>
  </si>
  <si>
    <t>MARIA FRANCO DE MORAES</t>
  </si>
  <si>
    <t>BG 088/2023 + BG 099/2024</t>
  </si>
  <si>
    <t>RUA SANTA ISABEL</t>
  </si>
  <si>
    <t>CIRMAM</t>
  </si>
  <si>
    <t>atletabm@hotmail.com</t>
  </si>
  <si>
    <t>31/12/2025 - BG 001/2025 - DOE nº 35.374, de 27/12/2024</t>
  </si>
  <si>
    <r>
      <rPr>
        <b/>
        <sz val="10"/>
        <color theme="1"/>
        <rFont val="Arial"/>
      </rPr>
      <t>EDCLEYDSON</t>
    </r>
    <r>
      <rPr>
        <sz val="10"/>
        <color theme="1"/>
        <rFont val="Arial"/>
      </rPr>
      <t xml:space="preserve"> GOMES DOS SANTOS</t>
    </r>
  </si>
  <si>
    <t>EDCLEYDSON</t>
  </si>
  <si>
    <t>269.560-0 A</t>
  </si>
  <si>
    <t>203.44761.45-7</t>
  </si>
  <si>
    <t>108.083.744-27</t>
  </si>
  <si>
    <t>0875953608</t>
  </si>
  <si>
    <t>25</t>
  </si>
  <si>
    <t>117</t>
  </si>
  <si>
    <t>0266</t>
  </si>
  <si>
    <t>EDUARDO ANTONIO GOMES DOS SANTOS</t>
  </si>
  <si>
    <t>WALDENIA MARIA DO ESPÍRITO SANTO</t>
  </si>
  <si>
    <t>RUA LAURO BITTENCOURT</t>
  </si>
  <si>
    <t>69.029-060</t>
  </si>
  <si>
    <t>(92) 984593479</t>
  </si>
  <si>
    <t>edcleydsongomes@hotmail.com</t>
  </si>
  <si>
    <r>
      <rPr>
        <sz val="10"/>
        <color theme="1"/>
        <rFont val="Arial"/>
      </rPr>
      <t xml:space="preserve">EDINALDO DA SILVA </t>
    </r>
    <r>
      <rPr>
        <b/>
        <sz val="10"/>
        <color theme="1"/>
        <rFont val="Arial"/>
      </rPr>
      <t>SARMENTO</t>
    </r>
    <r>
      <rPr>
        <sz val="10"/>
        <color theme="1"/>
        <rFont val="Arial"/>
      </rPr>
      <t xml:space="preserve"> JUNIOR</t>
    </r>
  </si>
  <si>
    <t>SARMENTO</t>
  </si>
  <si>
    <t>184.194-7 B</t>
  </si>
  <si>
    <t>128.99250.02-9</t>
  </si>
  <si>
    <t>596.310.312-68</t>
  </si>
  <si>
    <t>EDINALDO DA SILVA SARMENTO</t>
  </si>
  <si>
    <t>NILZA DA SILVA SARMENTO</t>
  </si>
  <si>
    <t>RUA BRASIL</t>
  </si>
  <si>
    <t>PX JORNAL AMAZONAS EM TEMPO</t>
  </si>
  <si>
    <t>juniorsarm@hotmail.com</t>
  </si>
  <si>
    <t>31/12/2023 - BG 174/2024 - DOE nº 35.301 de 04/09/2024</t>
  </si>
  <si>
    <r>
      <rPr>
        <sz val="10"/>
        <color theme="1"/>
        <rFont val="Arial"/>
      </rPr>
      <t xml:space="preserve">EDSON DE SOUSA </t>
    </r>
    <r>
      <rPr>
        <b/>
        <sz val="10"/>
        <color theme="1"/>
        <rFont val="Arial"/>
      </rPr>
      <t>BARRETO</t>
    </r>
  </si>
  <si>
    <t>BG 201/2023</t>
  </si>
  <si>
    <t>BARRETO</t>
  </si>
  <si>
    <t>181.357-9 A</t>
  </si>
  <si>
    <t>0542</t>
  </si>
  <si>
    <t>190.07655.97-6</t>
  </si>
  <si>
    <t>693.816.402-97</t>
  </si>
  <si>
    <t>AMELIA DE SOUSA BARRETO</t>
  </si>
  <si>
    <t>DE 14/07/2025 A 14/1/2026 - 06 MESES</t>
  </si>
  <si>
    <t>BG 1272025</t>
  </si>
  <si>
    <t>LATO SENSU EM ESPECIALISTA EM LÍNGUA PORTUGUESA - BG 186/2021</t>
  </si>
  <si>
    <t>LINGUA PORTUGESA/ SEGURANÇA PUBLICA E CIDADANIA</t>
  </si>
  <si>
    <t>RUA JOÃO PAULO VI</t>
  </si>
  <si>
    <t>barretscuba@gmail.com</t>
  </si>
  <si>
    <t>25/12/2024 - BG 124/2025 - DOE nº 35.496 de 4/7/2025</t>
  </si>
  <si>
    <r>
      <rPr>
        <sz val="10"/>
        <color theme="1"/>
        <rFont val="Arial"/>
      </rPr>
      <t>EDUARDO DA SILVA</t>
    </r>
    <r>
      <rPr>
        <b/>
        <sz val="10"/>
        <color theme="1"/>
        <rFont val="Arial"/>
      </rPr>
      <t xml:space="preserve"> PINHEIRO</t>
    </r>
  </si>
  <si>
    <t>PINHEIRO</t>
  </si>
  <si>
    <t>181.257-2 A</t>
  </si>
  <si>
    <t>0522</t>
  </si>
  <si>
    <t>190.39429.56-4</t>
  </si>
  <si>
    <t>742.871.252-15</t>
  </si>
  <si>
    <t>JOSE CARLOS COLARES PINHEIRO</t>
  </si>
  <si>
    <t>IRACEMA DA SILVA PINHEIRO</t>
  </si>
  <si>
    <t>GESTÃO PUBLICA/ SEGURANÇA PUBLICA</t>
  </si>
  <si>
    <t>AV DANIEL SEVALHO 239</t>
  </si>
  <si>
    <t>edu82sp@hotmail.com</t>
  </si>
  <si>
    <r>
      <rPr>
        <b/>
        <sz val="10"/>
        <color theme="1"/>
        <rFont val="Arial"/>
      </rPr>
      <t>EMERSON</t>
    </r>
    <r>
      <rPr>
        <sz val="10"/>
        <color theme="1"/>
        <rFont val="Arial"/>
      </rPr>
      <t xml:space="preserve"> PEREIRA DE </t>
    </r>
    <r>
      <rPr>
        <b/>
        <sz val="10"/>
        <color theme="1"/>
        <rFont val="Arial"/>
      </rPr>
      <t>FREITAS</t>
    </r>
  </si>
  <si>
    <t>EMERSON FREITAS</t>
  </si>
  <si>
    <t>226.812-4 A</t>
  </si>
  <si>
    <t>143.91021.19-2</t>
  </si>
  <si>
    <t>010.443.872-03</t>
  </si>
  <si>
    <t>JOSE MARQUES DE FREITAS</t>
  </si>
  <si>
    <t>RAIMUNDA PEREIRA DE FREITAS</t>
  </si>
  <si>
    <t>RUA NASCIMENTO</t>
  </si>
  <si>
    <t>PROXIMA AO FRIGORIFICO VITELLO</t>
  </si>
  <si>
    <t>emersonfreitas1117@gmail.com</t>
  </si>
  <si>
    <t>31/12/2023 - BG 043/2024</t>
  </si>
  <si>
    <r>
      <rPr>
        <sz val="10"/>
        <color theme="1"/>
        <rFont val="Arial"/>
      </rPr>
      <t xml:space="preserve">ERICK DE ALBUQUERQUE </t>
    </r>
    <r>
      <rPr>
        <b/>
        <sz val="10"/>
        <color theme="1"/>
        <rFont val="Arial"/>
      </rPr>
      <t>LOBO</t>
    </r>
  </si>
  <si>
    <t>LOBO</t>
  </si>
  <si>
    <t>269.377-1 A</t>
  </si>
  <si>
    <t>1977</t>
  </si>
  <si>
    <t>142.4386.27-8</t>
  </si>
  <si>
    <t>002.940.522-08</t>
  </si>
  <si>
    <t>034358102224</t>
  </si>
  <si>
    <t>0090</t>
  </si>
  <si>
    <t>ANTÔNIO ALBERTO LOBO DA SILVA</t>
  </si>
  <si>
    <t xml:space="preserve">ACÁCIA LIMA DE ALBUQUERQUE </t>
  </si>
  <si>
    <t>AV PROFESSOR NILTON LINS</t>
  </si>
  <si>
    <t>ericklobo7@gmail.com</t>
  </si>
  <si>
    <r>
      <rPr>
        <b/>
        <sz val="10"/>
        <color theme="1"/>
        <rFont val="Arial"/>
      </rPr>
      <t xml:space="preserve">ERISON </t>
    </r>
    <r>
      <rPr>
        <sz val="10"/>
        <color theme="1"/>
        <rFont val="Arial"/>
      </rPr>
      <t>CLAUDINO SOUSA</t>
    </r>
  </si>
  <si>
    <t>ERISON</t>
  </si>
  <si>
    <t>269.371-2 A</t>
  </si>
  <si>
    <t>204.48725.73-2</t>
  </si>
  <si>
    <t>042.735.502-88</t>
  </si>
  <si>
    <t>040941242283</t>
  </si>
  <si>
    <t>0922</t>
  </si>
  <si>
    <t>EDILSON DA CONCEIÇÃO SOUSA</t>
  </si>
  <si>
    <t>MARLINEIA CLAUDINO SOUSA</t>
  </si>
  <si>
    <t>Sem mestrado</t>
  </si>
  <si>
    <t>Sem Doutorado</t>
  </si>
  <si>
    <t>AV TUDY MOUTINHO</t>
  </si>
  <si>
    <t>erisonpalmeira15@gmail.com</t>
  </si>
  <si>
    <r>
      <rPr>
        <b/>
        <sz val="10"/>
        <color theme="1"/>
        <rFont val="Arial"/>
      </rPr>
      <t>ERLAINY</t>
    </r>
    <r>
      <rPr>
        <sz val="10"/>
        <color theme="1"/>
        <rFont val="Arial"/>
      </rPr>
      <t xml:space="preserve"> JOANNA SOUZA DE PAIVA</t>
    </r>
  </si>
  <si>
    <t xml:space="preserve">Erlainy </t>
  </si>
  <si>
    <t>269.553-7 A</t>
  </si>
  <si>
    <t>160.15615.02-9</t>
  </si>
  <si>
    <t>021.793.092-10</t>
  </si>
  <si>
    <t>0374795322</t>
  </si>
  <si>
    <t>004</t>
  </si>
  <si>
    <t>0223</t>
  </si>
  <si>
    <t xml:space="preserve">Enock gomes de Paiva </t>
  </si>
  <si>
    <t xml:space="preserve">Maria de Fátima Rodrigues de Souza </t>
  </si>
  <si>
    <t>Licenciatura em geografia</t>
  </si>
  <si>
    <t>Geografia</t>
  </si>
  <si>
    <t xml:space="preserve">Av general Rodrigo Otávio, distrito industrial </t>
  </si>
  <si>
    <t>erlainypaiva@gmail.com</t>
  </si>
  <si>
    <r>
      <rPr>
        <b/>
        <sz val="10"/>
        <color theme="1"/>
        <rFont val="Arial"/>
      </rPr>
      <t>ESMERALDO</t>
    </r>
    <r>
      <rPr>
        <sz val="10"/>
        <color theme="1"/>
        <rFont val="Arial"/>
      </rPr>
      <t xml:space="preserve"> MARTINS SEABRA</t>
    </r>
  </si>
  <si>
    <t>ESMERALDO</t>
  </si>
  <si>
    <t>181.265-3 A</t>
  </si>
  <si>
    <t>0631</t>
  </si>
  <si>
    <t>127.23287.02-7</t>
  </si>
  <si>
    <t>655.251.162-00</t>
  </si>
  <si>
    <t>MARCIANO SEABRA</t>
  </si>
  <si>
    <t>MARIA REGINA FELIX MARTINS</t>
  </si>
  <si>
    <t>DE 19/05/2024 A 19/11/2025 - 06 MESES</t>
  </si>
  <si>
    <t>emartins722@gmail.com</t>
  </si>
  <si>
    <t>12/02/2021-BG030/2021</t>
  </si>
  <si>
    <r>
      <rPr>
        <b/>
        <sz val="10"/>
        <color theme="1"/>
        <rFont val="Arial"/>
      </rPr>
      <t>EVANDRO</t>
    </r>
    <r>
      <rPr>
        <sz val="10"/>
        <color theme="1"/>
        <rFont val="Arial"/>
      </rPr>
      <t xml:space="preserve"> ROCHA MONTEIRO</t>
    </r>
  </si>
  <si>
    <t>EVANDRO</t>
  </si>
  <si>
    <t>227.409-4 A</t>
  </si>
  <si>
    <t>130.72338.02-6</t>
  </si>
  <si>
    <t>106.016.377-20</t>
  </si>
  <si>
    <t>EVANDRO MONTEIRO</t>
  </si>
  <si>
    <t>LEILA FARIA DA ROCHA MONTEIRO</t>
  </si>
  <si>
    <t>PERICIA E AUDITORIA E GESTAO AMBIENTAL</t>
  </si>
  <si>
    <t>TRAVESSA J GAMA E SILVA QUADRA F</t>
  </si>
  <si>
    <t>PROXIMO</t>
  </si>
  <si>
    <t>vandinho_84@hotmail.com</t>
  </si>
  <si>
    <r>
      <rPr>
        <b/>
        <sz val="10"/>
        <color theme="1"/>
        <rFont val="Arial"/>
      </rPr>
      <t>FELIPE</t>
    </r>
    <r>
      <rPr>
        <sz val="10"/>
        <color theme="1"/>
        <rFont val="Arial"/>
      </rPr>
      <t xml:space="preserve"> BRUNO MOREIRA DOS SANTOS </t>
    </r>
    <r>
      <rPr>
        <b/>
        <sz val="10"/>
        <color theme="1"/>
        <rFont val="Arial"/>
      </rPr>
      <t>GOES</t>
    </r>
  </si>
  <si>
    <t>FELIPE GOES</t>
  </si>
  <si>
    <t>269.840-4 A</t>
  </si>
  <si>
    <t>212.76784.75-0</t>
  </si>
  <si>
    <t>044.207.555-39</t>
  </si>
  <si>
    <t>031</t>
  </si>
  <si>
    <t>CLAUDIO GARRIDO GOES</t>
  </si>
  <si>
    <t>DENISE MOREIRA DOS SANTOS</t>
  </si>
  <si>
    <t>Rua São Jerônimo - Betânia</t>
  </si>
  <si>
    <t>lipe.terra@hotmail.com</t>
  </si>
  <si>
    <r>
      <rPr>
        <b/>
        <sz val="10"/>
        <color theme="1"/>
        <rFont val="Arial"/>
      </rPr>
      <t xml:space="preserve">FELIX </t>
    </r>
    <r>
      <rPr>
        <sz val="10"/>
        <color theme="1"/>
        <rFont val="Arial"/>
      </rPr>
      <t xml:space="preserve">GONÇALVES </t>
    </r>
    <r>
      <rPr>
        <b/>
        <sz val="10"/>
        <color theme="1"/>
        <rFont val="Arial"/>
      </rPr>
      <t xml:space="preserve">BEZERRA </t>
    </r>
  </si>
  <si>
    <t>FELIX BEZERRA</t>
  </si>
  <si>
    <t>269.570-7A</t>
  </si>
  <si>
    <t>1974</t>
  </si>
  <si>
    <t>150.88668.27-2</t>
  </si>
  <si>
    <t>017.322.312-57</t>
  </si>
  <si>
    <t>035588432283</t>
  </si>
  <si>
    <t>0688</t>
  </si>
  <si>
    <t>RAIMUNDO LEONEL BEZERRA</t>
  </si>
  <si>
    <t>MARIA GRACIANE GONÇALVES VIEIRA</t>
  </si>
  <si>
    <t>Inteligência e Segurança Pública</t>
  </si>
  <si>
    <t>RUA EDMILSON MAIA</t>
  </si>
  <si>
    <t>LAGO AZUL</t>
  </si>
  <si>
    <t>felixgoncalves8@gmail.com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</si>
  <si>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RENNAN</t>
    </r>
    <r>
      <rPr>
        <sz val="10"/>
        <color theme="1"/>
        <rFont val="Arial"/>
      </rPr>
      <t xml:space="preserve"> FERREIRA DOS SANTOS</t>
    </r>
  </si>
  <si>
    <t>RENNAN</t>
  </si>
  <si>
    <t>227.389-6 A</t>
  </si>
  <si>
    <t>132.80054.27-2</t>
  </si>
  <si>
    <t>957.030.202-04</t>
  </si>
  <si>
    <t>STELIANO NUNES DOS SANTOS</t>
  </si>
  <si>
    <t>ROSANGELA FERREIRA VIANA</t>
  </si>
  <si>
    <t>RUA MANUEL URBANO</t>
  </si>
  <si>
    <t>PROX A FABRICA DE CASTANHA</t>
  </si>
  <si>
    <t>rennansantosbm@gmail.com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</si>
  <si>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 xml:space="preserve">ZILDEVAN </t>
    </r>
    <r>
      <rPr>
        <sz val="10"/>
        <color theme="1"/>
        <rFont val="Arial"/>
      </rPr>
      <t xml:space="preserve">DE LIMA JUNIOR </t>
    </r>
  </si>
  <si>
    <t>ZILDEVAN</t>
  </si>
  <si>
    <t>269.433-6 A</t>
  </si>
  <si>
    <t>1925</t>
  </si>
  <si>
    <t>143.84446.27-2</t>
  </si>
  <si>
    <t>951.753.422-15</t>
  </si>
  <si>
    <t>035641412208</t>
  </si>
  <si>
    <t>FRANCISCO ZILDEVAN DE LIMA</t>
  </si>
  <si>
    <t>MARIA DO PERPÉTUO SOCORRO CHAGAS LIMA</t>
  </si>
  <si>
    <t>Segurança pública / Engenharia de avaliações e perícia / direito de trânsito</t>
  </si>
  <si>
    <t>RUA TRIPOLI</t>
  </si>
  <si>
    <t>7A</t>
  </si>
  <si>
    <t>CONJUNTO CAMPOS ELISEOS</t>
  </si>
  <si>
    <t>franciscolima.civil@gmail.com</t>
  </si>
  <si>
    <r>
      <rPr>
        <sz val="10"/>
        <color theme="1"/>
        <rFont val="Arial"/>
      </rPr>
      <t xml:space="preserve">FRANDEMBERG </t>
    </r>
    <r>
      <rPr>
        <b/>
        <sz val="10"/>
        <color theme="1"/>
        <rFont val="Arial"/>
      </rPr>
      <t>HATCHWELL</t>
    </r>
    <r>
      <rPr>
        <sz val="10"/>
        <color theme="1"/>
        <rFont val="Arial"/>
      </rPr>
      <t xml:space="preserve"> DE FREITAS</t>
    </r>
  </si>
  <si>
    <t>HATCHWELL</t>
  </si>
  <si>
    <t>186.056-9 A</t>
  </si>
  <si>
    <t>0778</t>
  </si>
  <si>
    <t>190.39431.17-8</t>
  </si>
  <si>
    <t>683.736.352-20</t>
  </si>
  <si>
    <t>FRANDEMBERG MAUS DE FREITAS</t>
  </si>
  <si>
    <t>MARIA DE JESUS HATCHWELL ALMEIDA</t>
  </si>
  <si>
    <t>14/06/2017 - BG 111/2017</t>
  </si>
  <si>
    <t>RUA 19 Nº 585 CONJUNTO CASTELO BRANCO</t>
  </si>
  <si>
    <t>otal2000@hotmail.com</t>
  </si>
  <si>
    <t>25/08/2017 - BG 182/2018</t>
  </si>
  <si>
    <r>
      <rPr>
        <sz val="10"/>
        <color theme="1"/>
        <rFont val="Arial"/>
      </rPr>
      <t xml:space="preserve">GABRIEL HENRIQUE </t>
    </r>
    <r>
      <rPr>
        <b/>
        <sz val="10"/>
        <color theme="1"/>
        <rFont val="Arial"/>
      </rPr>
      <t xml:space="preserve">PERON </t>
    </r>
    <r>
      <rPr>
        <sz val="10"/>
        <color theme="1"/>
        <rFont val="Arial"/>
      </rPr>
      <t xml:space="preserve">CALDAS </t>
    </r>
  </si>
  <si>
    <t xml:space="preserve">PERON </t>
  </si>
  <si>
    <t>269.370-4 A</t>
  </si>
  <si>
    <t>201.72713.57-3</t>
  </si>
  <si>
    <t>002.908.972-70</t>
  </si>
  <si>
    <t>041550442275</t>
  </si>
  <si>
    <t>0592</t>
  </si>
  <si>
    <t>BELMON VASCONCELOS CALDAS</t>
  </si>
  <si>
    <t>VERÔNICA PERON</t>
  </si>
  <si>
    <t>Biotecnologia</t>
  </si>
  <si>
    <t>RUA B 16</t>
  </si>
  <si>
    <t>CONJ AJURICABA</t>
  </si>
  <si>
    <t>(92)98153-2700</t>
  </si>
  <si>
    <t>ghcperon@gmail.com</t>
  </si>
  <si>
    <r>
      <rPr>
        <sz val="10"/>
        <color theme="1"/>
        <rFont val="Arial"/>
      </rPr>
      <t xml:space="preserve">GABRIEL </t>
    </r>
    <r>
      <rPr>
        <b/>
        <sz val="10"/>
        <color theme="1"/>
        <rFont val="Arial"/>
      </rPr>
      <t>VASCONCELOS</t>
    </r>
    <r>
      <rPr>
        <sz val="10"/>
        <color theme="1"/>
        <rFont val="Arial"/>
      </rPr>
      <t xml:space="preserve"> GOMES</t>
    </r>
  </si>
  <si>
    <t xml:space="preserve">VASCONCELOS </t>
  </si>
  <si>
    <t>269.372-0 A</t>
  </si>
  <si>
    <t>201.73185.65-1</t>
  </si>
  <si>
    <t>702.400.402-95</t>
  </si>
  <si>
    <t>0401384622</t>
  </si>
  <si>
    <t>ADRIANO PIRES GOMES</t>
  </si>
  <si>
    <t>SUZANA GOMES DE VASCONCELOS</t>
  </si>
  <si>
    <t>N/D</t>
  </si>
  <si>
    <t>R. AMBRÓSIO AIRES</t>
  </si>
  <si>
    <t>69.033-210</t>
  </si>
  <si>
    <t>92 99184-9793</t>
  </si>
  <si>
    <t>gomes30sk8@hotmail.com</t>
  </si>
  <si>
    <t>DE VASCONCELOS GOMES PARA VASCONCELOS</t>
  </si>
  <si>
    <t>BG 002/2025</t>
  </si>
  <si>
    <r>
      <rPr>
        <b/>
        <sz val="10"/>
        <color theme="1"/>
        <rFont val="Arial"/>
      </rPr>
      <t xml:space="preserve">GELNIVAN </t>
    </r>
    <r>
      <rPr>
        <sz val="10"/>
        <color theme="1"/>
        <rFont val="Arial"/>
      </rPr>
      <t>DE AMORIM MACIEL</t>
    </r>
  </si>
  <si>
    <t>CMT FLUVIAL</t>
  </si>
  <si>
    <t>GELNIVAN</t>
  </si>
  <si>
    <t>186.059-3 A</t>
  </si>
  <si>
    <t>0681</t>
  </si>
  <si>
    <t>190.05860.12-2</t>
  </si>
  <si>
    <t>717.716.382-49</t>
  </si>
  <si>
    <t>JOSE GOMES MACIEL</t>
  </si>
  <si>
    <t>RAIMUNDA AMORIM MACIEL</t>
  </si>
  <si>
    <t>BG 090/2021</t>
  </si>
  <si>
    <t>RUA ARAUJO FILHO NR 348</t>
  </si>
  <si>
    <t>gelni34maciel@gmail.com</t>
  </si>
  <si>
    <t>BG 070/2025 - DOE nº 35.444, de 11/04/2025</t>
  </si>
  <si>
    <r>
      <rPr>
        <sz val="10"/>
        <color theme="1"/>
        <rFont val="Arial"/>
      </rPr>
      <t xml:space="preserve">GRACY MARIELE </t>
    </r>
    <r>
      <rPr>
        <b/>
        <sz val="10"/>
        <color theme="1"/>
        <rFont val="Arial"/>
      </rPr>
      <t>SCHWATEY</t>
    </r>
  </si>
  <si>
    <t>SCHWATEY</t>
  </si>
  <si>
    <t>269.380-1 A</t>
  </si>
  <si>
    <t>133.78531.56-7</t>
  </si>
  <si>
    <t>065.512.269-90</t>
  </si>
  <si>
    <t>0004</t>
  </si>
  <si>
    <t>Gerson Luis Schwatey</t>
  </si>
  <si>
    <t>Matilde Coutinho Schwatey</t>
  </si>
  <si>
    <t>Educação Física</t>
  </si>
  <si>
    <t>Travessa verdi</t>
  </si>
  <si>
    <t>69060-210</t>
  </si>
  <si>
    <t>84 99857-3533</t>
  </si>
  <si>
    <t>gmschwatey@gmail.com</t>
  </si>
  <si>
    <t>DE MARIELE PARA SCHWATEY</t>
  </si>
  <si>
    <t>BG 242/2024</t>
  </si>
  <si>
    <r>
      <rPr>
        <b/>
        <sz val="10"/>
        <color theme="1"/>
        <rFont val="Arial"/>
      </rPr>
      <t>GREICY</t>
    </r>
    <r>
      <rPr>
        <sz val="10"/>
        <color theme="1"/>
        <rFont val="Arial"/>
      </rPr>
      <t xml:space="preserve"> DOS SANTOS </t>
    </r>
    <r>
      <rPr>
        <b/>
        <sz val="10"/>
        <color theme="1"/>
        <rFont val="Arial"/>
      </rPr>
      <t>LIMA</t>
    </r>
  </si>
  <si>
    <t>GREICY LIMA</t>
  </si>
  <si>
    <t>226.785-3 A</t>
  </si>
  <si>
    <t>127.34435.02-2</t>
  </si>
  <si>
    <t>714.130.222-00</t>
  </si>
  <si>
    <t>HERLAN DOMINGOS MONTEIRO DE LIMA</t>
  </si>
  <si>
    <t>GERALDINA DOS SANTOS LIMA</t>
  </si>
  <si>
    <t>PREFEITURA MUNICIPAL DE MAUÉS</t>
  </si>
  <si>
    <t>ANTIGO Nº 209 EM FRENTE A ESCOLA NSA SRA DE NAZARE</t>
  </si>
  <si>
    <t>lima.greicy@gmail.com</t>
  </si>
  <si>
    <t>31/12/2023 - BG 090/2025 - DOE nº 35.462 de 14/05/2025</t>
  </si>
  <si>
    <r>
      <rPr>
        <b/>
        <sz val="10"/>
        <color theme="1"/>
        <rFont val="Arial"/>
      </rPr>
      <t>GUARACY</t>
    </r>
    <r>
      <rPr>
        <sz val="10"/>
        <color theme="1"/>
        <rFont val="Arial"/>
      </rPr>
      <t xml:space="preserve"> DE PAULA E SOUZA</t>
    </r>
  </si>
  <si>
    <t>GUARACY</t>
  </si>
  <si>
    <t>226.762-4 A</t>
  </si>
  <si>
    <t>133.48220.45-8</t>
  </si>
  <si>
    <t>818.202.082-49</t>
  </si>
  <si>
    <t>CLESTOR DE PAULA E SOUZA</t>
  </si>
  <si>
    <t>ANA VIRGINIA NASCIMENTO LOULEIRO</t>
  </si>
  <si>
    <t>BG 021/2023</t>
  </si>
  <si>
    <t>BACHAREL EM DIREITO</t>
  </si>
  <si>
    <t>RUA 8</t>
  </si>
  <si>
    <t>QUADRA 7</t>
  </si>
  <si>
    <t>guara_cy@hotmail.com</t>
  </si>
  <si>
    <t>31/12/2023 - BG 150/2024 - DOE nº 35.280 de 06/08/2024</t>
  </si>
  <si>
    <r>
      <rPr>
        <b/>
        <sz val="10"/>
        <color theme="1"/>
        <rFont val="Arial"/>
      </rPr>
      <t>HANNA CARVALHO</t>
    </r>
    <r>
      <rPr>
        <sz val="10"/>
        <color theme="1"/>
        <rFont val="Arial"/>
      </rPr>
      <t xml:space="preserve"> LOPES</t>
    </r>
  </si>
  <si>
    <t>HANNA CARVALHO</t>
  </si>
  <si>
    <t>269.393-3 A</t>
  </si>
  <si>
    <t>202.04627.61-8</t>
  </si>
  <si>
    <t>016.146.182-40</t>
  </si>
  <si>
    <t>0364107322</t>
  </si>
  <si>
    <t>68</t>
  </si>
  <si>
    <t>ROMILDO MOREIRA LOPES</t>
  </si>
  <si>
    <t>MARIA DE LOURDES DE CARVALHO LOPES</t>
  </si>
  <si>
    <t>Rua Lindalva Moreira, Tancredo Neves</t>
  </si>
  <si>
    <t>(92)98508-6157</t>
  </si>
  <si>
    <t>hannacarvalho1995@gmail.com</t>
  </si>
  <si>
    <t>JEFFERSON BARROSO DA SILVA</t>
  </si>
  <si>
    <t>JEFFERSON BARROSO</t>
  </si>
  <si>
    <t>268.086-6 A</t>
  </si>
  <si>
    <t>148.74275.88-1</t>
  </si>
  <si>
    <t>021.016.182-57</t>
  </si>
  <si>
    <t>0374813222</t>
  </si>
  <si>
    <t>0049</t>
  </si>
  <si>
    <t>JAIR SOUZA DA SILVA</t>
  </si>
  <si>
    <t>LUCIANA PIRES BARROSO</t>
  </si>
  <si>
    <t>Não tem</t>
  </si>
  <si>
    <t>RUA ARTUR MALAQUIAS</t>
  </si>
  <si>
    <t>69.400-583</t>
  </si>
  <si>
    <t>Jeffersonbarroso500@gmail.com</t>
  </si>
  <si>
    <r>
      <rPr>
        <b/>
        <sz val="10"/>
        <color theme="1"/>
        <rFont val="Arial"/>
      </rPr>
      <t xml:space="preserve">JÉSSICA </t>
    </r>
    <r>
      <rPr>
        <sz val="10"/>
        <color theme="1"/>
        <rFont val="Arial"/>
      </rPr>
      <t xml:space="preserve">ALMEIDA DA SILVA </t>
    </r>
  </si>
  <si>
    <t>JESSICA</t>
  </si>
  <si>
    <t>268.300-8 A</t>
  </si>
  <si>
    <t>268.68142.13-5</t>
  </si>
  <si>
    <t>007.828.972-66</t>
  </si>
  <si>
    <t>035355592208</t>
  </si>
  <si>
    <t>0729</t>
  </si>
  <si>
    <t>Mauro Vieira da Silva</t>
  </si>
  <si>
    <t>Ethel Almeida da Silva</t>
  </si>
  <si>
    <t>Enfermagem</t>
  </si>
  <si>
    <t>Urgência e Emergência; Segurança Pública; Enfermagem estética</t>
  </si>
  <si>
    <t>92 982850023</t>
  </si>
  <si>
    <t>jessiicaalmeida@hotmail.com</t>
  </si>
  <si>
    <r>
      <rPr>
        <sz val="10"/>
        <color theme="1"/>
        <rFont val="Arial"/>
      </rPr>
      <t xml:space="preserve">JOÃO </t>
    </r>
    <r>
      <rPr>
        <b/>
        <sz val="10"/>
        <color theme="1"/>
        <rFont val="Arial"/>
      </rPr>
      <t xml:space="preserve">LÚCIO MELO </t>
    </r>
    <r>
      <rPr>
        <sz val="10"/>
        <color theme="1"/>
        <rFont val="Arial"/>
      </rPr>
      <t xml:space="preserve">DE ARAÚJO </t>
    </r>
  </si>
  <si>
    <t xml:space="preserve">Lúcio Melo </t>
  </si>
  <si>
    <t>268.708-9 A</t>
  </si>
  <si>
    <t>210.56869.40-4</t>
  </si>
  <si>
    <t>032.346.642-77</t>
  </si>
  <si>
    <t>0431962822</t>
  </si>
  <si>
    <t>062</t>
  </si>
  <si>
    <t>0620</t>
  </si>
  <si>
    <t xml:space="preserve">João Fonseca de Araújo neto </t>
  </si>
  <si>
    <t xml:space="preserve">Maria Solange Fernandes de Melo </t>
  </si>
  <si>
    <t xml:space="preserve">Cond ideal torquato </t>
  </si>
  <si>
    <t>melojoaolucio@gmail.com</t>
  </si>
  <si>
    <r>
      <rPr>
        <sz val="10"/>
        <color theme="1"/>
        <rFont val="Arial"/>
      </rPr>
      <t xml:space="preserve">JOAO </t>
    </r>
    <r>
      <rPr>
        <b/>
        <sz val="10"/>
        <color theme="1"/>
        <rFont val="Arial"/>
      </rPr>
      <t xml:space="preserve">PAULO MELO </t>
    </r>
    <r>
      <rPr>
        <sz val="10"/>
        <color theme="1"/>
        <rFont val="Arial"/>
      </rPr>
      <t>DE ARAUJO</t>
    </r>
  </si>
  <si>
    <t>PAULO MELO</t>
  </si>
  <si>
    <t>268.626-0 A</t>
  </si>
  <si>
    <t>2011</t>
  </si>
  <si>
    <t>210.56369.38-2</t>
  </si>
  <si>
    <t>032.347.092-03</t>
  </si>
  <si>
    <t>João Fonseca de Araújo Neto</t>
  </si>
  <si>
    <t>Maria Solange Fernandes de Melo</t>
  </si>
  <si>
    <t>92 994419200</t>
  </si>
  <si>
    <t>jppaulomelo823@gmail.com</t>
  </si>
  <si>
    <r>
      <rPr>
        <sz val="10"/>
        <color theme="1"/>
        <rFont val="Arial"/>
      </rPr>
      <t>JOEL</t>
    </r>
    <r>
      <rPr>
        <b/>
        <sz val="10"/>
        <color theme="1"/>
        <rFont val="Arial"/>
      </rPr>
      <t xml:space="preserve"> MURAYAMA </t>
    </r>
    <r>
      <rPr>
        <sz val="10"/>
        <color theme="1"/>
        <rFont val="Arial"/>
      </rPr>
      <t>CHAAR</t>
    </r>
    <r>
      <rPr>
        <b/>
        <sz val="10"/>
        <color theme="1"/>
        <rFont val="Arial"/>
      </rPr>
      <t xml:space="preserve"> </t>
    </r>
  </si>
  <si>
    <t>MURAYAMA</t>
  </si>
  <si>
    <t>268.250-8 A</t>
  </si>
  <si>
    <t>201.73179.38-4</t>
  </si>
  <si>
    <t>999.315.082-72</t>
  </si>
  <si>
    <t>0416007022</t>
  </si>
  <si>
    <t>0637</t>
  </si>
  <si>
    <t>JAMAL DA SILVA CHAAR</t>
  </si>
  <si>
    <t>SATOMI MURAYAMA CHAAR</t>
  </si>
  <si>
    <t>RUA PAUL ADAM</t>
  </si>
  <si>
    <t>COND PROF ANA CRISTINA, APTO 102</t>
  </si>
  <si>
    <t>murayama.joel@gmail.com</t>
  </si>
  <si>
    <t>DE JOEL CHAAR P/ MURAYAMA</t>
  </si>
  <si>
    <t>BG 078/2025</t>
  </si>
  <si>
    <r>
      <rPr>
        <sz val="10"/>
        <color theme="1"/>
        <rFont val="Arial"/>
      </rPr>
      <t xml:space="preserve">JOHN RAINNIER DE OLIVEIRA </t>
    </r>
    <r>
      <rPr>
        <b/>
        <sz val="10"/>
        <color theme="1"/>
        <rFont val="Arial"/>
      </rPr>
      <t>NORONHA</t>
    </r>
  </si>
  <si>
    <t>BG 041/2025</t>
  </si>
  <si>
    <t>NORONHA</t>
  </si>
  <si>
    <t>186.091-7 A</t>
  </si>
  <si>
    <t>0695</t>
  </si>
  <si>
    <t>202.19978.84-5</t>
  </si>
  <si>
    <t>798.621.362-00</t>
  </si>
  <si>
    <t>RAIMUNDA DE OLIVEIRA NORONHA</t>
  </si>
  <si>
    <t>BG 017/2025</t>
  </si>
  <si>
    <t>ENG EM SEGURANÇA NO TRABALHO</t>
  </si>
  <si>
    <t>john.noronha.manaus@gmail.com</t>
  </si>
  <si>
    <t>31/12/2023-BG 154/2023</t>
  </si>
  <si>
    <t>JOI MICHEL DA SILVA MELGUEIRO</t>
  </si>
  <si>
    <t>JOI MICHEL</t>
  </si>
  <si>
    <t>269.549-9A</t>
  </si>
  <si>
    <t>190.56669.28-4</t>
  </si>
  <si>
    <t>972.190.702-25</t>
  </si>
  <si>
    <t>0333777022</t>
  </si>
  <si>
    <t>0556</t>
  </si>
  <si>
    <t>BELMIRA DA SILVA MELGUEIRO</t>
  </si>
  <si>
    <t>jhoymichell@gmail.com</t>
  </si>
  <si>
    <r>
      <rPr>
        <b/>
        <sz val="10"/>
        <color theme="1"/>
        <rFont val="Arial"/>
      </rPr>
      <t>JOILDO</t>
    </r>
    <r>
      <rPr>
        <sz val="10"/>
        <color theme="1"/>
        <rFont val="Arial"/>
      </rPr>
      <t xml:space="preserve"> CAVALCANTE DA SILVA</t>
    </r>
  </si>
  <si>
    <t>JOILDO</t>
  </si>
  <si>
    <t>226.748-9 A</t>
  </si>
  <si>
    <t>1267</t>
  </si>
  <si>
    <t>129.65394.31-3</t>
  </si>
  <si>
    <t>706.302.082-04</t>
  </si>
  <si>
    <t>BENEDITO JOAO DA SILVA</t>
  </si>
  <si>
    <t>LINDALVA CAVALCANTE DA SILVA</t>
  </si>
  <si>
    <t>RUA 238</t>
  </si>
  <si>
    <t>CONJ CIDADAO VII PROXIMO AO SUPERMERCADO SANTA MARIA</t>
  </si>
  <si>
    <t>joildosilva80@gmail.com</t>
  </si>
  <si>
    <t>31/12/2023 - BG 174/2024 - DOE nº 35.304, de 11/09/2024</t>
  </si>
  <si>
    <r>
      <rPr>
        <b/>
        <sz val="10"/>
        <color theme="1"/>
        <rFont val="Arial"/>
      </rPr>
      <t>JORGE</t>
    </r>
    <r>
      <rPr>
        <sz val="10"/>
        <color theme="1"/>
        <rFont val="Arial"/>
      </rPr>
      <t xml:space="preserve"> LUIZ DA SILVA </t>
    </r>
    <r>
      <rPr>
        <b/>
        <sz val="10"/>
        <color theme="1"/>
        <rFont val="Arial"/>
      </rPr>
      <t>COLARES</t>
    </r>
  </si>
  <si>
    <t>JORGE COLARES</t>
  </si>
  <si>
    <t>268.084-0 A</t>
  </si>
  <si>
    <t>133.55241.23-6</t>
  </si>
  <si>
    <t>008.566.132-58</t>
  </si>
  <si>
    <t>JARDEL COLARES DA SILVA</t>
  </si>
  <si>
    <t>ALESSANDRA MAR DA SILVA</t>
  </si>
  <si>
    <t>RUA TOMA DO AMARAL</t>
  </si>
  <si>
    <t>PETROPOLIS</t>
  </si>
  <si>
    <t>69.078-408</t>
  </si>
  <si>
    <t>jorgeluiz38344@gmail.com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</si>
  <si>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DIVAL</t>
    </r>
    <r>
      <rPr>
        <sz val="10"/>
        <color theme="1"/>
        <rFont val="Arial"/>
      </rPr>
      <t xml:space="preserve"> ESTEVAO DA SILVA FILHO</t>
    </r>
  </si>
  <si>
    <t>DIVAL</t>
  </si>
  <si>
    <t>226.935-0 A</t>
  </si>
  <si>
    <t>1008</t>
  </si>
  <si>
    <t>202.06111.98-8</t>
  </si>
  <si>
    <t>860.190.152-20</t>
  </si>
  <si>
    <t>JOSE DIVAL ESTEVAO DA SILVA</t>
  </si>
  <si>
    <t>MARIA JOAQUINA DOS SANTOS DA SILVA</t>
  </si>
  <si>
    <t>ENSINO DA MATEMATICA/SEGURANCA PUBLICA E SISTEMA PENITENCIARIO</t>
  </si>
  <si>
    <t>RUA 1</t>
  </si>
  <si>
    <t>PROXIMO A FEIRA COBERTA</t>
  </si>
  <si>
    <t>dival.ufam@gmail.com</t>
  </si>
  <si>
    <r>
      <rPr>
        <sz val="10"/>
        <color theme="1"/>
        <rFont val="Arial"/>
      </rPr>
      <t xml:space="preserve">JOSE RICARDO DE SOUZA </t>
    </r>
    <r>
      <rPr>
        <b/>
        <sz val="10"/>
        <color theme="1"/>
        <rFont val="Arial"/>
      </rPr>
      <t>NUNES</t>
    </r>
  </si>
  <si>
    <t>NUNES</t>
  </si>
  <si>
    <t>226.911-2 A</t>
  </si>
  <si>
    <t>1151</t>
  </si>
  <si>
    <t>126.66278.02-8</t>
  </si>
  <si>
    <t>624.276.792-91</t>
  </si>
  <si>
    <t>JOSE DE SOUZA NUNES</t>
  </si>
  <si>
    <t>MORA MAIA RAMOS DE SOUZA</t>
  </si>
  <si>
    <t>RUA 36 NUCLEO 3</t>
  </si>
  <si>
    <t>PX MERCADINHO GERUSA</t>
  </si>
  <si>
    <t>df@cbm.am.gov.br</t>
  </si>
  <si>
    <r>
      <rPr>
        <b/>
        <sz val="10"/>
        <color theme="1"/>
        <rFont val="Arial"/>
      </rPr>
      <t>LEANDRO</t>
    </r>
    <r>
      <rPr>
        <sz val="10"/>
        <color theme="1"/>
        <rFont val="Arial"/>
      </rPr>
      <t xml:space="preserve"> BATISTA DOS </t>
    </r>
    <r>
      <rPr>
        <b/>
        <sz val="10"/>
        <color theme="1"/>
        <rFont val="Arial"/>
      </rPr>
      <t xml:space="preserve">SANTOS </t>
    </r>
  </si>
  <si>
    <t>LEANDRO SANTOS</t>
  </si>
  <si>
    <t>269.573-1A</t>
  </si>
  <si>
    <t>272.59574.03-3</t>
  </si>
  <si>
    <t>048.617.672-02</t>
  </si>
  <si>
    <t>041829292283</t>
  </si>
  <si>
    <t>0832</t>
  </si>
  <si>
    <t xml:space="preserve">Manoel Costa Santos </t>
  </si>
  <si>
    <t xml:space="preserve">Rita de Cassia de Souza Batista </t>
  </si>
  <si>
    <t>DE 7/07/2025 A 4/10/2025 - 90 DIAS</t>
  </si>
  <si>
    <t xml:space="preserve">Rua São José </t>
  </si>
  <si>
    <t>lbdd.eng18@uea.edu.br</t>
  </si>
  <si>
    <r>
      <rPr>
        <sz val="10"/>
        <color theme="1"/>
        <rFont val="Arial"/>
      </rPr>
      <t xml:space="preserve">LEANDRO </t>
    </r>
    <r>
      <rPr>
        <b/>
        <sz val="10"/>
        <color theme="1"/>
        <rFont val="Arial"/>
      </rPr>
      <t>SIQUEIRA</t>
    </r>
  </si>
  <si>
    <t>SIQUEIRA</t>
  </si>
  <si>
    <t>216.958-4 B</t>
  </si>
  <si>
    <t>190.16516.48-7</t>
  </si>
  <si>
    <t>749.395.802-53</t>
  </si>
  <si>
    <t>MARIA DE FATIMA SIQUEIRA</t>
  </si>
  <si>
    <t>Tecnólogo em Gastronomia</t>
  </si>
  <si>
    <t>RUA ITALIA</t>
  </si>
  <si>
    <t>PROX ZENATUR TRANSPORTES</t>
  </si>
  <si>
    <t>leo_28_am@hotmail.com</t>
  </si>
  <si>
    <t>31/12/2024 - BG 146/2024 - DOE nº 35.277 de 01/08/2024</t>
  </si>
  <si>
    <r>
      <rPr>
        <b/>
        <sz val="10"/>
        <color theme="1"/>
        <rFont val="Arial"/>
      </rPr>
      <t>LECIO</t>
    </r>
    <r>
      <rPr>
        <sz val="10"/>
        <color theme="1"/>
        <rFont val="Arial"/>
      </rPr>
      <t xml:space="preserve"> FARIA DOS SANTOS</t>
    </r>
  </si>
  <si>
    <t>LECIO</t>
  </si>
  <si>
    <t>226.745-4 A</t>
  </si>
  <si>
    <t>190.49890.87-6</t>
  </si>
  <si>
    <t>668.310.402-68</t>
  </si>
  <si>
    <t>JOAO IZIDORO DOS SANTOS</t>
  </si>
  <si>
    <t>VILCELINA ABADIA DE FARIA</t>
  </si>
  <si>
    <t>BG 142/2022</t>
  </si>
  <si>
    <t>RUA NSA SRA FATIMA COND RESIDENCIAL BELA VISTA BL 1 APTO 204</t>
  </si>
  <si>
    <t>EM FRENTE A ESCOLA ARTHUR VIRGILIO</t>
  </si>
  <si>
    <t>leciofaria@gmail.com</t>
  </si>
  <si>
    <r>
      <rPr>
        <b/>
        <sz val="10"/>
        <color theme="1"/>
        <rFont val="Arial"/>
      </rPr>
      <t>LEDIOMAR</t>
    </r>
    <r>
      <rPr>
        <sz val="10"/>
        <color theme="1"/>
        <rFont val="Arial"/>
      </rPr>
      <t xml:space="preserve"> GUIMARAES DA COSTA</t>
    </r>
  </si>
  <si>
    <t>LEDIOMAR</t>
  </si>
  <si>
    <t>185.992-7 A</t>
  </si>
  <si>
    <t>128.16720.02-2</t>
  </si>
  <si>
    <t>724.638.562-20</t>
  </si>
  <si>
    <t>LEDINEY MENDES DA COSTA</t>
  </si>
  <si>
    <t>PLACIDA GUIMARAES DA COSTA</t>
  </si>
  <si>
    <t>RUA CARLOS GOMES</t>
  </si>
  <si>
    <t>LEYLANECOSTA37@GMAIL.COM</t>
  </si>
  <si>
    <t>25/08/2024 - BG 073/2025 - DOE nº 35.445, de 14/04/2025 + BG 077/2025 - DOE no 35.448, de 22/04/2025</t>
  </si>
  <si>
    <r>
      <rPr>
        <sz val="10"/>
        <color theme="1"/>
        <rFont val="Arial"/>
      </rPr>
      <t xml:space="preserve">LEONARDO JOSÉ DOS REIS </t>
    </r>
    <r>
      <rPr>
        <b/>
        <sz val="10"/>
        <color theme="1"/>
        <rFont val="Arial"/>
      </rPr>
      <t xml:space="preserve">CALDERARO </t>
    </r>
    <r>
      <rPr>
        <sz val="10"/>
        <color theme="1"/>
        <rFont val="Arial"/>
      </rPr>
      <t>FILHO</t>
    </r>
  </si>
  <si>
    <t>CALDERARO</t>
  </si>
  <si>
    <t>269.580-4A</t>
  </si>
  <si>
    <t>210.36972.68-4</t>
  </si>
  <si>
    <t>023.971.772-42</t>
  </si>
  <si>
    <t>0691</t>
  </si>
  <si>
    <t>LEONARDO JOSÉ DOS REIS CALDERARO</t>
  </si>
  <si>
    <t>SANDRA MARIA BARROS CALDERARO</t>
  </si>
  <si>
    <t>Bacharel em Sistemas de Informação</t>
  </si>
  <si>
    <t>RUA CORONEL FERREIRA DE ARAÚJO</t>
  </si>
  <si>
    <t>125A</t>
  </si>
  <si>
    <t>leonardoreis.94@hotmail.com</t>
  </si>
  <si>
    <r>
      <rPr>
        <sz val="10"/>
        <color theme="1"/>
        <rFont val="Arial"/>
      </rPr>
      <t xml:space="preserve">LEONARDO VINICIUS </t>
    </r>
    <r>
      <rPr>
        <b/>
        <sz val="10"/>
        <color theme="1"/>
        <rFont val="Arial"/>
      </rPr>
      <t>PEDRAÇA</t>
    </r>
    <r>
      <rPr>
        <sz val="10"/>
        <color theme="1"/>
        <rFont val="Arial"/>
      </rPr>
      <t xml:space="preserve"> TAVARES</t>
    </r>
  </si>
  <si>
    <t>PEDRAÇA</t>
  </si>
  <si>
    <t>269.104-3 A</t>
  </si>
  <si>
    <t>212.84292.77-2</t>
  </si>
  <si>
    <t>035.126.922-30</t>
  </si>
  <si>
    <t>0409361022</t>
  </si>
  <si>
    <t>0927</t>
  </si>
  <si>
    <t>LUIZ CARLOS DA SILVA TAVARES</t>
  </si>
  <si>
    <t>ELIZA NATALINA DE MESQUITA PEDRAÇA</t>
  </si>
  <si>
    <t>.</t>
  </si>
  <si>
    <t>AV. COSTA E SILVA</t>
  </si>
  <si>
    <t>69.068-060</t>
  </si>
  <si>
    <t>(92)994369841</t>
  </si>
  <si>
    <t>leo.viniciiuss@gmail.com</t>
  </si>
  <si>
    <r>
      <rPr>
        <b/>
        <sz val="10"/>
        <color theme="1"/>
        <rFont val="Arial"/>
      </rPr>
      <t xml:space="preserve">LEONY </t>
    </r>
    <r>
      <rPr>
        <sz val="10"/>
        <color theme="1"/>
        <rFont val="Arial"/>
      </rPr>
      <t xml:space="preserve">DE OLIVEIRA REIS </t>
    </r>
  </si>
  <si>
    <t>LEONY</t>
  </si>
  <si>
    <t xml:space="preserve">269.556-1A
</t>
  </si>
  <si>
    <t>132.14361.42-1</t>
  </si>
  <si>
    <t>528.508.382-68</t>
  </si>
  <si>
    <t>0230690522</t>
  </si>
  <si>
    <t>65</t>
  </si>
  <si>
    <t>0575</t>
  </si>
  <si>
    <t>JOSE CARLOS DE FIGUEIREDO REIS</t>
  </si>
  <si>
    <t>MARIA SONIA DE OLIVEIRA</t>
  </si>
  <si>
    <t>ENGENHARIA ELÉTRICA</t>
  </si>
  <si>
    <t>RUA BÓSNIA</t>
  </si>
  <si>
    <t>69.097-489</t>
  </si>
  <si>
    <t>leonyreis@gmail.com</t>
  </si>
  <si>
    <r>
      <rPr>
        <b/>
        <sz val="10"/>
        <color theme="1"/>
        <rFont val="Arial"/>
      </rPr>
      <t>LEVY</t>
    </r>
    <r>
      <rPr>
        <sz val="10"/>
        <color theme="1"/>
        <rFont val="Arial"/>
      </rPr>
      <t xml:space="preserve"> RAMOS FÉLIX </t>
    </r>
  </si>
  <si>
    <t>LEVY</t>
  </si>
  <si>
    <t>268.089-0 A</t>
  </si>
  <si>
    <t>202.06047.53-8</t>
  </si>
  <si>
    <t>021.964.082-39</t>
  </si>
  <si>
    <t>0437581022</t>
  </si>
  <si>
    <t>0737</t>
  </si>
  <si>
    <t>ADALTO FELIX DA SILVA</t>
  </si>
  <si>
    <t>FÁTIMA FELIX DA SILVA</t>
  </si>
  <si>
    <t>Tecnólogo em perícia criminal investigação forense</t>
  </si>
  <si>
    <t>RUA MÉRIOS</t>
  </si>
  <si>
    <t>69.073-110</t>
  </si>
  <si>
    <t>(92) 98824-8882</t>
  </si>
  <si>
    <t>levyramosfelix022@gmail.com</t>
  </si>
  <si>
    <r>
      <rPr>
        <b/>
        <sz val="10"/>
        <color theme="1"/>
        <rFont val="Arial"/>
      </rPr>
      <t xml:space="preserve">LUAN </t>
    </r>
    <r>
      <rPr>
        <sz val="10"/>
        <color theme="1"/>
        <rFont val="Arial"/>
      </rPr>
      <t xml:space="preserve">DE CARVALHO </t>
    </r>
    <r>
      <rPr>
        <b/>
        <sz val="10"/>
        <color theme="1"/>
        <rFont val="Arial"/>
      </rPr>
      <t xml:space="preserve">ARAÚJO </t>
    </r>
  </si>
  <si>
    <t>LUAN ARAÚJO</t>
  </si>
  <si>
    <t>268.319-9 A</t>
  </si>
  <si>
    <t>164.07382.75-1</t>
  </si>
  <si>
    <t>035.596.972-63</t>
  </si>
  <si>
    <t>041135752208</t>
  </si>
  <si>
    <t>056</t>
  </si>
  <si>
    <t>0129</t>
  </si>
  <si>
    <t>ANTÔNIO DIAS ARAÚJO</t>
  </si>
  <si>
    <t>LUCINÉIA TAVARES DE CARVALHO</t>
  </si>
  <si>
    <t>Tecnólogo em Logística</t>
  </si>
  <si>
    <t>AV PROFESSORA EMÍLIA CAVALCANTE</t>
  </si>
  <si>
    <t>(92) 992327730</t>
  </si>
  <si>
    <t>luan.mel1998@gmail.com</t>
  </si>
  <si>
    <r>
      <rPr>
        <sz val="10"/>
        <color theme="1"/>
        <rFont val="Arial"/>
      </rPr>
      <t>LUCAS APARÍCIO</t>
    </r>
    <r>
      <rPr>
        <b/>
        <sz val="10"/>
        <color theme="1"/>
        <rFont val="Arial"/>
      </rPr>
      <t xml:space="preserve"> SAJAMIN </t>
    </r>
  </si>
  <si>
    <t>SAJAMIN</t>
  </si>
  <si>
    <t>268.689-9 A</t>
  </si>
  <si>
    <t>2036</t>
  </si>
  <si>
    <t>190.34408.09-7</t>
  </si>
  <si>
    <t>965.062.292-68</t>
  </si>
  <si>
    <t>032638862283</t>
  </si>
  <si>
    <t>LEÔNCIO HOYOS SAJAMIN</t>
  </si>
  <si>
    <t>MARIA ELZA MONHOS APARÍCIO</t>
  </si>
  <si>
    <t>DE 19/04/2025 A 15/10/2025 - 180 DIAS</t>
  </si>
  <si>
    <t>BG 044/2025+BG 135/2025</t>
  </si>
  <si>
    <t>Administração/ Direito</t>
  </si>
  <si>
    <t>RUA PRAIA GRANDE</t>
  </si>
  <si>
    <t>lks.asj@gmail.com</t>
  </si>
  <si>
    <t>DE LUCAS APARÍCIO PARA SAJAMIN</t>
  </si>
  <si>
    <r>
      <rPr>
        <sz val="10"/>
        <color theme="1"/>
        <rFont val="Arial"/>
      </rPr>
      <t xml:space="preserve">LUIS ALBERTO </t>
    </r>
    <r>
      <rPr>
        <b/>
        <sz val="10"/>
        <color theme="1"/>
        <rFont val="Arial"/>
      </rPr>
      <t>VIDAL</t>
    </r>
    <r>
      <rPr>
        <sz val="10"/>
        <color theme="1"/>
        <rFont val="Arial"/>
      </rPr>
      <t xml:space="preserve"> GARCIA</t>
    </r>
  </si>
  <si>
    <t>VIDAL</t>
  </si>
  <si>
    <t>226.764-0 A</t>
  </si>
  <si>
    <t>1031</t>
  </si>
  <si>
    <t>130.34484.02-9</t>
  </si>
  <si>
    <t>955.362.722-68</t>
  </si>
  <si>
    <t>LUIZ ALBERTO GARCIA POLO</t>
  </si>
  <si>
    <t>ANA MAR JEAN VIDAL</t>
  </si>
  <si>
    <t>RUA ROTARI</t>
  </si>
  <si>
    <t>PROXIMO CHEIK CLUB</t>
  </si>
  <si>
    <t>luisbmam@gmail.com</t>
  </si>
  <si>
    <t>31/12/2023 - BG 005/2025 - DOE nº 35.377, de 03/01/2025</t>
  </si>
  <si>
    <r>
      <rPr>
        <b/>
        <sz val="10"/>
        <color theme="1"/>
        <rFont val="Arial"/>
      </rPr>
      <t xml:space="preserve">LUKAS </t>
    </r>
    <r>
      <rPr>
        <sz val="10"/>
        <color theme="1"/>
        <rFont val="Arial"/>
      </rPr>
      <t xml:space="preserve">MICHEL SOUZA </t>
    </r>
    <r>
      <rPr>
        <b/>
        <sz val="10"/>
        <color theme="1"/>
        <rFont val="Arial"/>
      </rPr>
      <t>MOTA</t>
    </r>
  </si>
  <si>
    <t>LUKAS MOTA</t>
  </si>
  <si>
    <t>269.540-5A</t>
  </si>
  <si>
    <t>135.14479.50-9</t>
  </si>
  <si>
    <t>033.284.592-35</t>
  </si>
  <si>
    <t>MOACIR MOTA GOMES</t>
  </si>
  <si>
    <t xml:space="preserve">KELLE PINTO DE SOUZA </t>
  </si>
  <si>
    <t>RUA LUIZ CORRENTE</t>
  </si>
  <si>
    <t>92 981391412</t>
  </si>
  <si>
    <t>lukasmichel66@gmail.com</t>
  </si>
  <si>
    <r>
      <rPr>
        <sz val="10"/>
        <color theme="1"/>
        <rFont val="Arial"/>
      </rPr>
      <t xml:space="preserve">MACIEL SARMENTO </t>
    </r>
    <r>
      <rPr>
        <b/>
        <sz val="10"/>
        <color theme="1"/>
        <rFont val="Arial"/>
      </rPr>
      <t>VANZILER</t>
    </r>
  </si>
  <si>
    <t>VANZILER</t>
  </si>
  <si>
    <t>226.871-0 A</t>
  </si>
  <si>
    <t>130.53469.02-1</t>
  </si>
  <si>
    <t>802.599.522-49</t>
  </si>
  <si>
    <t>FRANCISCO ARRUDA VANZILER</t>
  </si>
  <si>
    <t>MARIA VIEIRA SARMENTO</t>
  </si>
  <si>
    <t>BG 023/2023</t>
  </si>
  <si>
    <t>RUA PROJETADA</t>
  </si>
  <si>
    <t>PROXIMO A ESCOLA POLIVALENTE</t>
  </si>
  <si>
    <t>vanziler7@gmail.com</t>
  </si>
  <si>
    <t>31/12/2023 - BG 097/2025 - DOE nº 35.468 de 22/5/2025</t>
  </si>
  <si>
    <r>
      <rPr>
        <b/>
        <sz val="10"/>
        <color theme="1"/>
        <rFont val="Arial"/>
      </rPr>
      <t>MAIK</t>
    </r>
    <r>
      <rPr>
        <sz val="10"/>
        <color theme="1"/>
        <rFont val="Arial"/>
      </rPr>
      <t xml:space="preserve"> DANTAS DE ALENCAR</t>
    </r>
  </si>
  <si>
    <t>MAIK</t>
  </si>
  <si>
    <t>226.951-1 A</t>
  </si>
  <si>
    <t>1244</t>
  </si>
  <si>
    <t>127.55769.02-7</t>
  </si>
  <si>
    <t>703.633.402-97</t>
  </si>
  <si>
    <t>ARMANDO FERREIRA DE ALENCAR</t>
  </si>
  <si>
    <t>MARIA ONETE DANTAS DE ALENCAR</t>
  </si>
  <si>
    <t>DE 31/05/2025 A 31/08/2025 - 03 MESES</t>
  </si>
  <si>
    <t>BG 074/2025</t>
  </si>
  <si>
    <t>TECNÓLOGO DE SERVIÇOS JURÍDICOS E NOTARIAIS</t>
  </si>
  <si>
    <t>RUA SAO DOMINGOS</t>
  </si>
  <si>
    <t>DESCENDO A PANIFICADORA CINTIA</t>
  </si>
  <si>
    <t>alencarmaik@gmail.com</t>
  </si>
  <si>
    <t>31/12/2023 - BG 125/2024 - DOE nº 35.254 de 01/07/2024</t>
  </si>
  <si>
    <r>
      <rPr>
        <sz val="10"/>
        <color theme="1"/>
        <rFont val="Arial"/>
      </rPr>
      <t xml:space="preserve">MARCEL </t>
    </r>
    <r>
      <rPr>
        <b/>
        <sz val="10"/>
        <color theme="1"/>
        <rFont val="Arial"/>
      </rPr>
      <t xml:space="preserve">MEIVS </t>
    </r>
    <r>
      <rPr>
        <sz val="10"/>
        <color theme="1"/>
        <rFont val="Arial"/>
      </rPr>
      <t xml:space="preserve">DE LIMA FRIAS </t>
    </r>
  </si>
  <si>
    <t>MEIVS</t>
  </si>
  <si>
    <t>269.429-8 A</t>
  </si>
  <si>
    <t>1923</t>
  </si>
  <si>
    <t>213.43201.89-8</t>
  </si>
  <si>
    <t>089.253.254-89</t>
  </si>
  <si>
    <t>040922441783</t>
  </si>
  <si>
    <t>054</t>
  </si>
  <si>
    <t>0287</t>
  </si>
  <si>
    <t xml:space="preserve">MARCOS VENICIUS FRIAS DE OLIVEIRA </t>
  </si>
  <si>
    <t xml:space="preserve">NADJA HONORATO DE LIMA </t>
  </si>
  <si>
    <t>NENHUM</t>
  </si>
  <si>
    <t>PRAÇA 14 DE JANEIRO</t>
  </si>
  <si>
    <t>marcelmeivs@gmail.com</t>
  </si>
  <si>
    <r>
      <rPr>
        <sz val="10"/>
        <color theme="1"/>
        <rFont val="Arial"/>
      </rPr>
      <t xml:space="preserve">MARCOS DE LIMA </t>
    </r>
    <r>
      <rPr>
        <b/>
        <sz val="10"/>
        <color theme="1"/>
        <rFont val="Arial"/>
      </rPr>
      <t>BENTO</t>
    </r>
  </si>
  <si>
    <t>BENTO</t>
  </si>
  <si>
    <t>268.304-0 A</t>
  </si>
  <si>
    <t>203.57197.19-9</t>
  </si>
  <si>
    <t>992.362.732-20</t>
  </si>
  <si>
    <t>0326877722</t>
  </si>
  <si>
    <t>0112</t>
  </si>
  <si>
    <t xml:space="preserve">Antônio de Lima Bento </t>
  </si>
  <si>
    <t xml:space="preserve">Francisca de Lima Bento </t>
  </si>
  <si>
    <t>Rua Rio Arinos, QD 19, BL 17, Conj. Viver Melhor1</t>
  </si>
  <si>
    <t>92 995085029</t>
  </si>
  <si>
    <t>marcoslimabento222@gmail.com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</si>
  <si>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ARCOS </t>
    </r>
    <r>
      <rPr>
        <b/>
        <sz val="10"/>
        <color theme="1"/>
        <rFont val="Arial"/>
      </rPr>
      <t>FILIPE</t>
    </r>
    <r>
      <rPr>
        <sz val="10"/>
        <color theme="1"/>
        <rFont val="Arial"/>
      </rPr>
      <t xml:space="preserve"> FERREIRA DE OLIVEIRA</t>
    </r>
  </si>
  <si>
    <t>BG 230/2025</t>
  </si>
  <si>
    <t>M FILIPE</t>
  </si>
  <si>
    <t>268.314-8 A</t>
  </si>
  <si>
    <t>2063</t>
  </si>
  <si>
    <t>212.83802.75-0</t>
  </si>
  <si>
    <t>016.203.072-00</t>
  </si>
  <si>
    <t>038397772232</t>
  </si>
  <si>
    <t>023</t>
  </si>
  <si>
    <t>0203</t>
  </si>
  <si>
    <t xml:space="preserve">Moacir Fidêncio Chagas de Oliveira </t>
  </si>
  <si>
    <t xml:space="preserve">Rocicleide balieiro ferreira </t>
  </si>
  <si>
    <t>Análise e desenvolvimento de sistemas</t>
  </si>
  <si>
    <t>Não tenho</t>
  </si>
  <si>
    <t xml:space="preserve">Avenida Mirra, Jorge Teixeira </t>
  </si>
  <si>
    <t>(92)992111180</t>
  </si>
  <si>
    <t>mffdeo@gmail.com</t>
  </si>
  <si>
    <r>
      <rPr>
        <sz val="10"/>
        <color theme="1"/>
        <rFont val="Arial"/>
      </rPr>
      <t xml:space="preserve">MARCOS FLAVIO </t>
    </r>
    <r>
      <rPr>
        <b/>
        <sz val="10"/>
        <color theme="1"/>
        <rFont val="Arial"/>
      </rPr>
      <t>PARDO</t>
    </r>
    <r>
      <rPr>
        <sz val="10"/>
        <color theme="1"/>
        <rFont val="Arial"/>
      </rPr>
      <t xml:space="preserve"> SERRAO</t>
    </r>
  </si>
  <si>
    <t>PARDO</t>
  </si>
  <si>
    <t>186.083-6 A</t>
  </si>
  <si>
    <t>0734</t>
  </si>
  <si>
    <t>128.18913.02-2</t>
  </si>
  <si>
    <t>770.752.342-34</t>
  </si>
  <si>
    <t>Francisco da Silva Costa</t>
  </si>
  <si>
    <t>ZIPORA PARDO SERRAO</t>
  </si>
  <si>
    <t>BG 222/2020 - BG225/2020</t>
  </si>
  <si>
    <t>marcos_firemam@hotmail.com</t>
  </si>
  <si>
    <t>21/04/2023 - BG 120/2024 - DOE nº 35.249 de 21/06/2024</t>
  </si>
  <si>
    <r>
      <rPr>
        <sz val="10"/>
        <color theme="1"/>
        <rFont val="Arial"/>
      </rPr>
      <t xml:space="preserve">MARCUS </t>
    </r>
    <r>
      <rPr>
        <b/>
        <sz val="10"/>
        <color theme="1"/>
        <rFont val="Arial"/>
      </rPr>
      <t xml:space="preserve">HIRAM CAVALCANTE </t>
    </r>
    <r>
      <rPr>
        <sz val="10"/>
        <color theme="1"/>
        <rFont val="Arial"/>
      </rPr>
      <t>DE ALMEIDA</t>
    </r>
  </si>
  <si>
    <t>HIRAM CAVALCANTE</t>
  </si>
  <si>
    <t>244.222-1 B</t>
  </si>
  <si>
    <t>1928</t>
  </si>
  <si>
    <t>125.85464.46-8</t>
  </si>
  <si>
    <t>962.386.402-78</t>
  </si>
  <si>
    <t>MARCUS HIRAM CAVALCANTE DE ALMEIDA</t>
  </si>
  <si>
    <t xml:space="preserve">MARY GEAVE CRUZ SOARES </t>
  </si>
  <si>
    <t>Engenharia de Produção</t>
  </si>
  <si>
    <t>Gestão de Segurança Publica</t>
  </si>
  <si>
    <t>RUA PEDRO ÁLVARES CABRAL</t>
  </si>
  <si>
    <t>marcushiram@gmail.com</t>
  </si>
  <si>
    <r>
      <rPr>
        <sz val="10"/>
        <color theme="1"/>
        <rFont val="Arial"/>
      </rPr>
      <t xml:space="preserve">MÁRIO JORGE DE ARAÚJO </t>
    </r>
    <r>
      <rPr>
        <b/>
        <sz val="10"/>
        <color theme="1"/>
        <rFont val="Arial"/>
      </rPr>
      <t xml:space="preserve">BONATES </t>
    </r>
    <r>
      <rPr>
        <sz val="10"/>
        <color theme="1"/>
        <rFont val="Arial"/>
      </rPr>
      <t xml:space="preserve">JÚNIOR </t>
    </r>
  </si>
  <si>
    <t xml:space="preserve">BONATES </t>
  </si>
  <si>
    <t>268227-3 A</t>
  </si>
  <si>
    <t>1907</t>
  </si>
  <si>
    <t>128.90166.02-5</t>
  </si>
  <si>
    <t>859.459.432-15</t>
  </si>
  <si>
    <t>0233450722</t>
  </si>
  <si>
    <t>0384</t>
  </si>
  <si>
    <t xml:space="preserve">MÁRIO JORGE DE ARAÚJO BONATES </t>
  </si>
  <si>
    <t xml:space="preserve">IVANEIDE SILVA DOS SANTOS </t>
  </si>
  <si>
    <t>Licenciatura Ciências Biológicas</t>
  </si>
  <si>
    <t>RUA FREI TEODÓSIO DA VEIGA</t>
  </si>
  <si>
    <t>CONJ JARDIM DE VERSALLES</t>
  </si>
  <si>
    <t>92 98287-0349</t>
  </si>
  <si>
    <t>joe.bonathys@gmail.com</t>
  </si>
  <si>
    <r>
      <rPr>
        <sz val="10"/>
        <color theme="1"/>
        <rFont val="Arial"/>
      </rPr>
      <t xml:space="preserve">MOISES </t>
    </r>
    <r>
      <rPr>
        <b/>
        <sz val="10"/>
        <color theme="1"/>
        <rFont val="Arial"/>
      </rPr>
      <t>HUDSON</t>
    </r>
    <r>
      <rPr>
        <sz val="10"/>
        <color theme="1"/>
        <rFont val="Arial"/>
      </rPr>
      <t xml:space="preserve"> MENDES DA SILVA</t>
    </r>
  </si>
  <si>
    <t>HUDSON</t>
  </si>
  <si>
    <t>186.074-7 A</t>
  </si>
  <si>
    <t>0783</t>
  </si>
  <si>
    <t>126.15834.02-0</t>
  </si>
  <si>
    <t>601.704.762-00</t>
  </si>
  <si>
    <t>PEDRO SANTOS DA SILVA</t>
  </si>
  <si>
    <t>ROCILDA MENDES DA SILVA</t>
  </si>
  <si>
    <t>METODOLOGIA DE ENSINO NA DOCENCIA SUPERIOR/SEGURANLA PUBLICA</t>
  </si>
  <si>
    <t>R BAGE 1370</t>
  </si>
  <si>
    <t>hudsonadv78@hotmail.com</t>
  </si>
  <si>
    <r>
      <rPr>
        <b/>
        <sz val="10"/>
        <color theme="1"/>
        <rFont val="Arial"/>
      </rPr>
      <t>NATANAEL</t>
    </r>
    <r>
      <rPr>
        <sz val="10"/>
        <color theme="1"/>
        <rFont val="Arial"/>
      </rPr>
      <t xml:space="preserve"> BRANDÃO VALENTIM </t>
    </r>
  </si>
  <si>
    <t>NATANAEL</t>
  </si>
  <si>
    <t>269.567-7A</t>
  </si>
  <si>
    <t>2065</t>
  </si>
  <si>
    <t>164.43711.86-7</t>
  </si>
  <si>
    <t>024.114.792-12</t>
  </si>
  <si>
    <t>0192</t>
  </si>
  <si>
    <t xml:space="preserve">Joacy da Silva valentim </t>
  </si>
  <si>
    <t xml:space="preserve">Nelma Brandão valentim </t>
  </si>
  <si>
    <t>Tecnólogo em segurança pública</t>
  </si>
  <si>
    <t>não há</t>
  </si>
  <si>
    <t>RUA ARAPAPA</t>
  </si>
  <si>
    <t>njacare7655@gmail.com</t>
  </si>
  <si>
    <r>
      <rPr>
        <b/>
        <sz val="10"/>
        <color theme="1"/>
        <rFont val="Arial"/>
      </rPr>
      <t>OTAVIO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JOSE</t>
    </r>
    <r>
      <rPr>
        <sz val="10"/>
        <color theme="1"/>
        <rFont val="Arial"/>
      </rPr>
      <t xml:space="preserve"> MONTEIRO DA SILVA</t>
    </r>
  </si>
  <si>
    <t>OTAVIO JOSE</t>
  </si>
  <si>
    <t>226.751-9 A</t>
  </si>
  <si>
    <t>127.45281.42-0</t>
  </si>
  <si>
    <t>517.153.682-15</t>
  </si>
  <si>
    <t>JOAQUIM PEREIRA DA SILVA</t>
  </si>
  <si>
    <t>MARIA DAS GRACAS MONTEIRO DA SILVA</t>
  </si>
  <si>
    <t>RUA AGATA</t>
  </si>
  <si>
    <t>inspetor.otavio@gmail.com</t>
  </si>
  <si>
    <t>31/12/2024 - BG 190/2024 - DOE nº 35.321 de 04/10/2024</t>
  </si>
  <si>
    <r>
      <rPr>
        <b/>
        <sz val="10"/>
        <color theme="1"/>
        <rFont val="Arial"/>
      </rPr>
      <t>PEDRO</t>
    </r>
    <r>
      <rPr>
        <sz val="10"/>
        <color theme="1"/>
        <rFont val="Arial"/>
      </rPr>
      <t xml:space="preserve"> DA ROCHA NETO</t>
    </r>
  </si>
  <si>
    <t>PEDRO</t>
  </si>
  <si>
    <t>226.775-6 A</t>
  </si>
  <si>
    <t>1010</t>
  </si>
  <si>
    <t>136.20380.81-2</t>
  </si>
  <si>
    <t>835.358.702-59</t>
  </si>
  <si>
    <t>CONCEICAO DE MARIA TAVARES DA ROCHA</t>
  </si>
  <si>
    <t>AO LADO DA BERNAFON</t>
  </si>
  <si>
    <t>rocha.neto@ig.com.br</t>
  </si>
  <si>
    <t>31/12/2023 - BG 117/2025 - DOE nº 35.490 de 25/06/2025</t>
  </si>
  <si>
    <r>
      <rPr>
        <sz val="10"/>
        <color theme="1"/>
        <rFont val="Arial"/>
      </rPr>
      <t xml:space="preserve">RAMON DA FONSECA </t>
    </r>
    <r>
      <rPr>
        <b/>
        <sz val="10"/>
        <color theme="1"/>
        <rFont val="Arial"/>
      </rPr>
      <t>SIMUKAUA</t>
    </r>
  </si>
  <si>
    <t>SIMUKAUA</t>
  </si>
  <si>
    <t>268.306-7 A</t>
  </si>
  <si>
    <t>166.34926.39-6</t>
  </si>
  <si>
    <t>010.256.872-30</t>
  </si>
  <si>
    <t>0336369472232</t>
  </si>
  <si>
    <t>RAIMUNO DE OLIVEIRA SIMUKAUA</t>
  </si>
  <si>
    <t>MARIA DAS DORES DA FONSECA SIMUKAUA</t>
  </si>
  <si>
    <t>92 984437241</t>
  </si>
  <si>
    <t>Ramonsimukaua@gmail.com</t>
  </si>
  <si>
    <t>DE RAMON PARA SIMUKAUA</t>
  </si>
  <si>
    <r>
      <rPr>
        <b/>
        <sz val="10"/>
        <color theme="1"/>
        <rFont val="Arial"/>
      </rPr>
      <t>RANIERY COSTA</t>
    </r>
    <r>
      <rPr>
        <sz val="10"/>
        <color theme="1"/>
        <rFont val="Arial"/>
      </rPr>
      <t xml:space="preserve"> DO NASCIMENTO </t>
    </r>
  </si>
  <si>
    <t>RANIERY COSTA</t>
  </si>
  <si>
    <t>268.093-9 A</t>
  </si>
  <si>
    <t>165.85707.58-4</t>
  </si>
  <si>
    <t>022.803.322-56</t>
  </si>
  <si>
    <t>0675</t>
  </si>
  <si>
    <t xml:space="preserve">RAINEY FERREIRA DO NASCIMENTO </t>
  </si>
  <si>
    <t>ERLS SIMONE MACIEL COSTA</t>
  </si>
  <si>
    <t>Cursando Segurança Pública</t>
  </si>
  <si>
    <t>RUA ALVES DA SILVEIRA</t>
  </si>
  <si>
    <t>(92) 99341-0637</t>
  </si>
  <si>
    <t>rany.costa.bcjj@gmail.com</t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</si>
  <si>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ICARDO LOPES DOS </t>
    </r>
    <r>
      <rPr>
        <b/>
        <sz val="10"/>
        <color theme="1"/>
        <rFont val="Arial"/>
      </rPr>
      <t xml:space="preserve">SANTOS </t>
    </r>
  </si>
  <si>
    <t>R. SANTOS</t>
  </si>
  <si>
    <t>268.083-1 A</t>
  </si>
  <si>
    <t>165.58354.24-2</t>
  </si>
  <si>
    <t>887.358.002-59</t>
  </si>
  <si>
    <t>0322321222</t>
  </si>
  <si>
    <t>0826</t>
  </si>
  <si>
    <t xml:space="preserve">FRANCISCA LOPES DOS SANTOS </t>
  </si>
  <si>
    <t>RUA JACA</t>
  </si>
  <si>
    <t xml:space="preserve">69023-225 </t>
  </si>
  <si>
    <t>92 99171-5164</t>
  </si>
  <si>
    <t>rcrdsantos12@gmail.com</t>
  </si>
  <si>
    <r>
      <rPr>
        <sz val="10"/>
        <color theme="1"/>
        <rFont val="Arial"/>
      </rPr>
      <t xml:space="preserve">RICARDO </t>
    </r>
    <r>
      <rPr>
        <b/>
        <sz val="10"/>
        <color theme="1"/>
        <rFont val="Arial"/>
      </rPr>
      <t>ONOFRE</t>
    </r>
    <r>
      <rPr>
        <sz val="10"/>
        <color theme="1"/>
        <rFont val="Arial"/>
      </rPr>
      <t xml:space="preserve"> DA SILVA ALVES</t>
    </r>
  </si>
  <si>
    <t>ONOFRE</t>
  </si>
  <si>
    <t>226.814-0 A</t>
  </si>
  <si>
    <t>1233</t>
  </si>
  <si>
    <t>127.87293.02-8</t>
  </si>
  <si>
    <t>712.635.432-00</t>
  </si>
  <si>
    <t>RAIMUNDO ONOFRE ALVES</t>
  </si>
  <si>
    <t>FRANCISCA DAS CHAGAS DA SILVA ALVES</t>
  </si>
  <si>
    <t>RUA SÃO DOMINGOS</t>
  </si>
  <si>
    <t>proxima casa do soldador</t>
  </si>
  <si>
    <t>ricocbmam@gmail.com</t>
  </si>
  <si>
    <t>21/04/2022- BG 122/2022 DOE 34.772 FL 16</t>
  </si>
  <si>
    <r>
      <rPr>
        <sz val="10"/>
        <color theme="1"/>
        <rFont val="Arial"/>
      </rPr>
      <t xml:space="preserve">ROBERLY DA SILVA </t>
    </r>
    <r>
      <rPr>
        <b/>
        <sz val="10"/>
        <color theme="1"/>
        <rFont val="Arial"/>
      </rPr>
      <t>PICANCO</t>
    </r>
  </si>
  <si>
    <t>PICANCO</t>
  </si>
  <si>
    <t>226.878-7 A</t>
  </si>
  <si>
    <t>201.63935.36-4</t>
  </si>
  <si>
    <t>653.768.892-20</t>
  </si>
  <si>
    <t>ROBERVAL GALVAO PICANCO</t>
  </si>
  <si>
    <t>ROZINHA DA SILVA</t>
  </si>
  <si>
    <t>RUA ARUANA SN</t>
  </si>
  <si>
    <t>PX ESCOLA MUNICIPAL SANTO ANTONIO</t>
  </si>
  <si>
    <t>roberly.contato@gmail.com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</si>
  <si>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</si>
  <si>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sz val="10"/>
        <color theme="1"/>
        <rFont val="Arial"/>
      </rPr>
      <t xml:space="preserve">ROBERTO VIANA </t>
    </r>
    <r>
      <rPr>
        <b/>
        <sz val="10"/>
        <color theme="1"/>
        <rFont val="Arial"/>
      </rPr>
      <t>CHAGAS</t>
    </r>
  </si>
  <si>
    <t>CHAGAS</t>
  </si>
  <si>
    <t>269.563-4A</t>
  </si>
  <si>
    <t>2032</t>
  </si>
  <si>
    <t>190.66596.24-7</t>
  </si>
  <si>
    <t>011.119.122-03</t>
  </si>
  <si>
    <t>ROBERTO NICOLAU CHAGAS</t>
  </si>
  <si>
    <t xml:space="preserve">ANA PAULA VIANA CHAGAS
</t>
  </si>
  <si>
    <r>
      <rPr>
        <b/>
        <sz val="10"/>
        <color theme="1"/>
        <rFont val="Arial"/>
      </rPr>
      <t>ROBSON</t>
    </r>
    <r>
      <rPr>
        <sz val="10"/>
        <color theme="1"/>
        <rFont val="Arial"/>
      </rPr>
      <t xml:space="preserve"> CORDEIRO SOUSA</t>
    </r>
  </si>
  <si>
    <t>ROBSON</t>
  </si>
  <si>
    <t>227.375-6 A</t>
  </si>
  <si>
    <t>1002</t>
  </si>
  <si>
    <t>190.12246.16-7</t>
  </si>
  <si>
    <t>662.583.083-68</t>
  </si>
  <si>
    <t>JOSE RODRIGUES SOUSA</t>
  </si>
  <si>
    <t>MARIA DE LOURDES CORDEIRO SOUSA</t>
  </si>
  <si>
    <t>BG 042/2025</t>
  </si>
  <si>
    <t>RUA ZERO</t>
  </si>
  <si>
    <t>LOTEAMENTO AMARAL</t>
  </si>
  <si>
    <t>nosborsegor@hotmail.com</t>
  </si>
  <si>
    <t>31/12/2023 - BG 052/2025 - (Ext. do DOE nº 35.422, de 12/03/2025)</t>
  </si>
  <si>
    <r>
      <rPr>
        <sz val="10"/>
        <color theme="1"/>
        <rFont val="Arial"/>
      </rPr>
      <t xml:space="preserve">RODRIGO </t>
    </r>
    <r>
      <rPr>
        <b/>
        <sz val="10"/>
        <color theme="1"/>
        <rFont val="Arial"/>
      </rPr>
      <t>RONALDO</t>
    </r>
    <r>
      <rPr>
        <sz val="10"/>
        <color theme="1"/>
        <rFont val="Arial"/>
      </rPr>
      <t xml:space="preserve"> MELO DOS SANTOS</t>
    </r>
  </si>
  <si>
    <t>RONALDO</t>
  </si>
  <si>
    <t>226.908-2 A</t>
  </si>
  <si>
    <t>1153</t>
  </si>
  <si>
    <t>126.67442.65-4</t>
  </si>
  <si>
    <t>710.113.902-72</t>
  </si>
  <si>
    <t>RONALDO LUIZ REIS DOS SANTOS</t>
  </si>
  <si>
    <t>CIBELE MELO DOS SANTOS</t>
  </si>
  <si>
    <t>DE 17/03/2021 A 17/06/2021 - 03 MESES</t>
  </si>
  <si>
    <t>BG 051/2021</t>
  </si>
  <si>
    <t>RUA 1º DE JULHO</t>
  </si>
  <si>
    <t>quele.menezes.reis@hotmail.com</t>
  </si>
  <si>
    <t>31/12/2023 - BG 196/2024 - DOE nº 35.325 de 10/10/2024</t>
  </si>
  <si>
    <r>
      <rPr>
        <b/>
        <sz val="10"/>
        <color theme="1"/>
        <rFont val="Arial"/>
      </rPr>
      <t>RODRIGO SOARES</t>
    </r>
    <r>
      <rPr>
        <sz val="10"/>
        <color theme="1"/>
        <rFont val="Arial"/>
      </rPr>
      <t xml:space="preserve"> BARBOSA</t>
    </r>
  </si>
  <si>
    <t xml:space="preserve">RODRIGO SOARES </t>
  </si>
  <si>
    <t>269.554-5A</t>
  </si>
  <si>
    <t>201.73492.60-0</t>
  </si>
  <si>
    <t>026.026.972.73</t>
  </si>
  <si>
    <t>0387397422</t>
  </si>
  <si>
    <t xml:space="preserve">AZENATE SOARES BARBOSA </t>
  </si>
  <si>
    <t>TECNÓLOGO EM LOGÍSTICA</t>
  </si>
  <si>
    <t>TRAVESSA ALAGOAS</t>
  </si>
  <si>
    <t>69099-626</t>
  </si>
  <si>
    <t>92 99463-1374</t>
  </si>
  <si>
    <t>rodrigosoaresfisica@gmail.com</t>
  </si>
  <si>
    <r>
      <rPr>
        <b/>
        <sz val="10"/>
        <color theme="1"/>
        <rFont val="Arial"/>
      </rPr>
      <t>ROMULO</t>
    </r>
    <r>
      <rPr>
        <sz val="10"/>
        <color theme="1"/>
        <rFont val="Arial"/>
      </rPr>
      <t xml:space="preserve"> FONSECA DA SILVA</t>
    </r>
  </si>
  <si>
    <t>ROMULO</t>
  </si>
  <si>
    <t>226.793-4 A</t>
  </si>
  <si>
    <t>201.73170.65-4</t>
  </si>
  <si>
    <t>867.112.532-72</t>
  </si>
  <si>
    <t>JOAO ROBERVAL SOTERO DA SILVA</t>
  </si>
  <si>
    <t>CLEUDENIR FONSECA DA SILVA</t>
  </si>
  <si>
    <t>BG 68/2022</t>
  </si>
  <si>
    <t>AV TORQUATO TAPAJOS COND SENADOR JOAO BOSCO BL 5 APTO 203</t>
  </si>
  <si>
    <t>EM FRENTE A ESCOLA DENIZARD RIVAIL</t>
  </si>
  <si>
    <t>romulofonseca86@gmail.com</t>
  </si>
  <si>
    <t>31/12/2023 - BG 208/2024 - DOE nº 35.338 de 01/11/2024</t>
  </si>
  <si>
    <r>
      <rPr>
        <sz val="10"/>
        <color theme="1"/>
        <rFont val="Arial"/>
      </rPr>
      <t xml:space="preserve">RONALDO </t>
    </r>
    <r>
      <rPr>
        <b/>
        <sz val="10"/>
        <color theme="1"/>
        <rFont val="Arial"/>
      </rPr>
      <t>BATANY</t>
    </r>
    <r>
      <rPr>
        <sz val="10"/>
        <color theme="1"/>
        <rFont val="Arial"/>
      </rPr>
      <t xml:space="preserve"> MARQUES</t>
    </r>
  </si>
  <si>
    <t>BATANY</t>
  </si>
  <si>
    <t>226.749-7 A</t>
  </si>
  <si>
    <t>127.32725.02-3</t>
  </si>
  <si>
    <t>708.731.512-91</t>
  </si>
  <si>
    <t>ANTONIO ADEMAR CARVALHO MARQUES</t>
  </si>
  <si>
    <t>LECITIA MARIA BATANY</t>
  </si>
  <si>
    <t>BG 07/2023</t>
  </si>
  <si>
    <t>RUA 47 QD 48 CONJ OSVALDO FROTA 2</t>
  </si>
  <si>
    <t>PROX A CAIXA DAGUA</t>
  </si>
  <si>
    <t>aline_batany@hotmail.com</t>
  </si>
  <si>
    <r>
      <rPr>
        <b/>
        <sz val="10"/>
        <color theme="1"/>
        <rFont val="Arial"/>
      </rPr>
      <t>SAID</t>
    </r>
    <r>
      <rPr>
        <sz val="10"/>
        <color theme="1"/>
        <rFont val="Arial"/>
      </rPr>
      <t xml:space="preserve"> ALEXANDRE AZZI </t>
    </r>
  </si>
  <si>
    <t>SAID</t>
  </si>
  <si>
    <t>252737-5 B</t>
  </si>
  <si>
    <t>151.59389.28-1</t>
  </si>
  <si>
    <t>001.792.672-64</t>
  </si>
  <si>
    <t>0166183623</t>
  </si>
  <si>
    <t>05</t>
  </si>
  <si>
    <t>MARCOS CÉZAR AZZI PAES</t>
  </si>
  <si>
    <t>RITA DE CÁSSIA ALEXANDRE AZZI</t>
  </si>
  <si>
    <t>Bacharelado e Licenciatura em Ciências Biológicas</t>
  </si>
  <si>
    <t>Perícia e Auditoria Ambiental</t>
  </si>
  <si>
    <t>AV. CONSTANTINO NERY</t>
  </si>
  <si>
    <t>69.050-001</t>
  </si>
  <si>
    <t>69 981634900</t>
  </si>
  <si>
    <t>said.azzi8@gmail.com</t>
  </si>
  <si>
    <r>
      <rPr>
        <sz val="10"/>
        <color theme="1"/>
        <rFont val="Arial"/>
      </rPr>
      <t xml:space="preserve">SAMUEL ALMEIDA NASCIMENTO </t>
    </r>
    <r>
      <rPr>
        <b/>
        <sz val="10"/>
        <color theme="1"/>
        <rFont val="Arial"/>
      </rPr>
      <t>SODRÉ</t>
    </r>
  </si>
  <si>
    <t>SODRÉ</t>
  </si>
  <si>
    <t>268.305-9 A</t>
  </si>
  <si>
    <t>2001</t>
  </si>
  <si>
    <t>238.88029.51-8</t>
  </si>
  <si>
    <t>173.941.187-03</t>
  </si>
  <si>
    <t>0155</t>
  </si>
  <si>
    <t>LUIS CLÁUDIO DE OLIVEIRA SODRÉ</t>
  </si>
  <si>
    <t>GILCENI ALMEIDA NASCIMENTO SODRÉ</t>
  </si>
  <si>
    <t>RUA ALIANÇA</t>
  </si>
  <si>
    <t>(21)99521-1660</t>
  </si>
  <si>
    <t>samuelsodree@hotmail.com</t>
  </si>
  <si>
    <r>
      <rPr>
        <b/>
        <sz val="10"/>
        <color theme="1"/>
        <rFont val="Arial"/>
      </rPr>
      <t>SANDRO</t>
    </r>
    <r>
      <rPr>
        <sz val="10"/>
        <color theme="1"/>
        <rFont val="Arial"/>
      </rPr>
      <t xml:space="preserve"> MARIO MIGUEIS NUNES</t>
    </r>
  </si>
  <si>
    <t>SANDRO</t>
  </si>
  <si>
    <t>226.741-1 A</t>
  </si>
  <si>
    <t>1165</t>
  </si>
  <si>
    <t>133.70293.60-8</t>
  </si>
  <si>
    <t>951.099.192-91</t>
  </si>
  <si>
    <t>JORGE MARIO NUNES DA SILVA</t>
  </si>
  <si>
    <t>SANDRA REGINA MIGUES NUNES</t>
  </si>
  <si>
    <t>BG 132/2024</t>
  </si>
  <si>
    <t>DIREITO PENAL</t>
  </si>
  <si>
    <t>RUA 18 QUADRA 18</t>
  </si>
  <si>
    <t>CONJ AUGUSTO MONTENEGRO</t>
  </si>
  <si>
    <t>sandro@despertai.org.br</t>
  </si>
  <si>
    <t>31/12/2023 - DOE nº 35.266 de 17/07/2024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</si>
  <si>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SANDRO MARIO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SANDRO</t>
    </r>
  </si>
  <si>
    <r>
      <rPr>
        <b/>
        <sz val="10"/>
        <color theme="1"/>
        <rFont val="Arial"/>
      </rPr>
      <t>S</t>
    </r>
    <r>
      <rPr>
        <sz val="10"/>
        <color theme="1"/>
        <rFont val="Arial"/>
      </rPr>
      <t xml:space="preserve">EBASTIAO DA SILVA </t>
    </r>
    <r>
      <rPr>
        <b/>
        <sz val="10"/>
        <color theme="1"/>
        <rFont val="Arial"/>
      </rPr>
      <t>RODRIGUES</t>
    </r>
  </si>
  <si>
    <t>BG 49/2022</t>
  </si>
  <si>
    <t>S RODRIGUES</t>
  </si>
  <si>
    <t>226.962-7 A</t>
  </si>
  <si>
    <t>1003</t>
  </si>
  <si>
    <t>190.18354.46-8</t>
  </si>
  <si>
    <t>795.731.002-82</t>
  </si>
  <si>
    <t>FRANCISCO NOGUEIRA RODRIGUES</t>
  </si>
  <si>
    <t>ANA LUCIA DA SILVA RODRIGUES</t>
  </si>
  <si>
    <t>BG 020/2023</t>
  </si>
  <si>
    <t>RUA ITAPURANGA</t>
  </si>
  <si>
    <t>CASA A PROX A ESCOLA CASTELO BRANCO</t>
  </si>
  <si>
    <t>srodriguesid07@hotmail.com</t>
  </si>
  <si>
    <t>31/12/2023 - BG 134/2024 - DOE nº 35.265 de 16/07/2024</t>
  </si>
  <si>
    <r>
      <rPr>
        <b/>
        <sz val="10"/>
        <color theme="1"/>
        <rFont val="Arial"/>
      </rPr>
      <t>THAYANE</t>
    </r>
    <r>
      <rPr>
        <sz val="10"/>
        <color theme="1"/>
        <rFont val="Arial"/>
      </rPr>
      <t xml:space="preserve"> SANTANA ROCHA</t>
    </r>
  </si>
  <si>
    <t>THAYANE</t>
  </si>
  <si>
    <t>269.363-1 A</t>
  </si>
  <si>
    <t>201.47912.34-7</t>
  </si>
  <si>
    <t>031.837.472-27</t>
  </si>
  <si>
    <t>037986772259</t>
  </si>
  <si>
    <t>FRANCISCO ROCHA DOS SANTOS</t>
  </si>
  <si>
    <t>ÂNGELA SANTANA DE MORAES</t>
  </si>
  <si>
    <t>Serviços jurídicos cartoriais</t>
  </si>
  <si>
    <t>RUA PARAOPEBA , FLORES</t>
  </si>
  <si>
    <t>thay20santana96@gmail.com</t>
  </si>
  <si>
    <r>
      <rPr>
        <b/>
        <sz val="10"/>
        <color theme="1"/>
        <rFont val="Arial"/>
      </rPr>
      <t xml:space="preserve">THAYSA </t>
    </r>
    <r>
      <rPr>
        <sz val="10"/>
        <color theme="1"/>
        <rFont val="Arial"/>
      </rPr>
      <t>BEATRIZ VIANA MORAES</t>
    </r>
  </si>
  <si>
    <t>THAYSA</t>
  </si>
  <si>
    <t>268.657-0 A</t>
  </si>
  <si>
    <t>236.14698.71-4</t>
  </si>
  <si>
    <t>040.658.212-23</t>
  </si>
  <si>
    <t>0712</t>
  </si>
  <si>
    <t>SILVIO CÉSAR FARIAS MORAES</t>
  </si>
  <si>
    <t>ONEIDA PINTO VIANA</t>
  </si>
  <si>
    <t>AV DO TURISMO</t>
  </si>
  <si>
    <t>thaysavianam@gmail.com</t>
  </si>
  <si>
    <r>
      <rPr>
        <b/>
        <sz val="10"/>
        <color theme="1"/>
        <rFont val="Arial"/>
      </rPr>
      <t>TUANNY</t>
    </r>
    <r>
      <rPr>
        <sz val="10"/>
        <color theme="1"/>
        <rFont val="Arial"/>
      </rPr>
      <t xml:space="preserve"> DA SILVA CAVALCANTE</t>
    </r>
  </si>
  <si>
    <t>TUANNY</t>
  </si>
  <si>
    <t>269.550-2A</t>
  </si>
  <si>
    <t>132.95662.42-7</t>
  </si>
  <si>
    <t>939.800.602-25</t>
  </si>
  <si>
    <t>0586554813</t>
  </si>
  <si>
    <t>0798</t>
  </si>
  <si>
    <t>Lauro Mota da Silva</t>
  </si>
  <si>
    <t>Maria Norma Soares da Silva</t>
  </si>
  <si>
    <t>Engenharia Elétrica - Eletrotécnica</t>
  </si>
  <si>
    <t>Medidas de Combate à Incêndio e Desastres</t>
  </si>
  <si>
    <t>Av. Duque de Caxias</t>
  </si>
  <si>
    <t>69020-140</t>
  </si>
  <si>
    <t>(92) 98160-1159</t>
  </si>
  <si>
    <t>ss.tuanny@gmail.com</t>
  </si>
  <si>
    <r>
      <rPr>
        <b/>
        <sz val="10"/>
        <color theme="1"/>
        <rFont val="Arial"/>
      </rPr>
      <t>ULISSES ALVES</t>
    </r>
    <r>
      <rPr>
        <sz val="10"/>
        <color theme="1"/>
        <rFont val="Arial"/>
      </rPr>
      <t xml:space="preserve"> RIBEIRO</t>
    </r>
  </si>
  <si>
    <t>BG 235/2022</t>
  </si>
  <si>
    <t>ULISSES ALVES</t>
  </si>
  <si>
    <t>226.898-1 A</t>
  </si>
  <si>
    <t>1196</t>
  </si>
  <si>
    <t>127.38688.03-0</t>
  </si>
  <si>
    <t>876.086.262-91</t>
  </si>
  <si>
    <t>JOSUE GONCALVES RIBEIRO</t>
  </si>
  <si>
    <t>MARGARIDA ALVES RIBEIRO</t>
  </si>
  <si>
    <t>RUA DES GASPAR GUIMARAES</t>
  </si>
  <si>
    <t>BC DA GLORIA</t>
  </si>
  <si>
    <t>ulissesa@gmail.com</t>
  </si>
  <si>
    <r>
      <rPr>
        <b/>
        <sz val="10"/>
        <color theme="1"/>
        <rFont val="Arial"/>
      </rPr>
      <t>VALDENEI</t>
    </r>
    <r>
      <rPr>
        <sz val="10"/>
        <color theme="1"/>
        <rFont val="Arial"/>
      </rPr>
      <t xml:space="preserve"> RAIMUNDO FERREIRA DE ARAUJO</t>
    </r>
  </si>
  <si>
    <t>VALDENEI</t>
  </si>
  <si>
    <t>226.795-0 A</t>
  </si>
  <si>
    <t>1027</t>
  </si>
  <si>
    <t>131.21187.02-2</t>
  </si>
  <si>
    <t>816.936.802-20</t>
  </si>
  <si>
    <t>VIVALDO FRANCISCO DE ARAUJO</t>
  </si>
  <si>
    <t>VARLENE FERREIRA DE ARAUJO</t>
  </si>
  <si>
    <t>TECNOLOGO EM GESTAO DE SERVICO JURIDICOS E NOTARIAIS</t>
  </si>
  <si>
    <t>RUA JARDIM BOTANICO</t>
  </si>
  <si>
    <t>ney.araujo22@hotmail.com</t>
  </si>
  <si>
    <t>31/12/2023 - BG 095/2025 - DOE nº 35.464 de 16/05/2025</t>
  </si>
  <si>
    <r>
      <rPr>
        <sz val="10"/>
        <color theme="1"/>
        <rFont val="Arial"/>
      </rPr>
      <t xml:space="preserve">VICTOR </t>
    </r>
    <r>
      <rPr>
        <b/>
        <sz val="10"/>
        <color theme="1"/>
        <rFont val="Arial"/>
      </rPr>
      <t>BRUNO</t>
    </r>
    <r>
      <rPr>
        <sz val="10"/>
        <color theme="1"/>
        <rFont val="Arial"/>
      </rPr>
      <t xml:space="preserve"> NASCIMENTO </t>
    </r>
    <r>
      <rPr>
        <b/>
        <sz val="10"/>
        <color theme="1"/>
        <rFont val="Arial"/>
      </rPr>
      <t xml:space="preserve">SAMPAIO </t>
    </r>
  </si>
  <si>
    <t>BRUNO SAMPAIO</t>
  </si>
  <si>
    <t>268.094-7 A</t>
  </si>
  <si>
    <t>158.82349.27-7</t>
  </si>
  <si>
    <t>017.410.082-55</t>
  </si>
  <si>
    <t>037688312267</t>
  </si>
  <si>
    <t>0933</t>
  </si>
  <si>
    <t>FRANSCISCO DOS SANTOS SAMPAIO</t>
  </si>
  <si>
    <t>EDILANE NASCIMENTO SAMPAIO</t>
  </si>
  <si>
    <t>BG 004/2025</t>
  </si>
  <si>
    <t>Segurança do trabalho</t>
  </si>
  <si>
    <t>RUA RIO ARAGUAIA</t>
  </si>
  <si>
    <t>victorsampaio19@gmail.com</t>
  </si>
  <si>
    <r>
      <rPr>
        <b/>
        <sz val="10"/>
        <color theme="1"/>
        <rFont val="Arial"/>
      </rPr>
      <t>VICTOR</t>
    </r>
    <r>
      <rPr>
        <sz val="10"/>
        <color theme="1"/>
        <rFont val="Arial"/>
      </rPr>
      <t xml:space="preserve"> QUEIROZ GAMA</t>
    </r>
  </si>
  <si>
    <t>VICTOR</t>
  </si>
  <si>
    <t>226.776-4 A</t>
  </si>
  <si>
    <t>1036</t>
  </si>
  <si>
    <t>129.24984.65-5</t>
  </si>
  <si>
    <t>005.099.972-95</t>
  </si>
  <si>
    <t>GERALDO DA COSTA GAMA</t>
  </si>
  <si>
    <t>ERIZELITA QUEIROZ GAMA</t>
  </si>
  <si>
    <t>RUA CENTRAL</t>
  </si>
  <si>
    <t>EM FRENTE AO MERCADINHO CENTRAL</t>
  </si>
  <si>
    <t>victorgama90@hotmail.com</t>
  </si>
  <si>
    <r>
      <rPr>
        <b/>
        <sz val="10"/>
        <color theme="1"/>
        <rFont val="Arial"/>
      </rPr>
      <t>WILSON</t>
    </r>
    <r>
      <rPr>
        <sz val="10"/>
        <color theme="1"/>
        <rFont val="Arial"/>
      </rPr>
      <t xml:space="preserve"> MOREIRA NUNES </t>
    </r>
    <r>
      <rPr>
        <b/>
        <sz val="10"/>
        <color theme="1"/>
        <rFont val="Arial"/>
      </rPr>
      <t>JUNIOR</t>
    </r>
  </si>
  <si>
    <t>WILSON JUNIOR</t>
  </si>
  <si>
    <t>226.910-4 A</t>
  </si>
  <si>
    <t>181.94888.67-6</t>
  </si>
  <si>
    <t>474.288.482-53</t>
  </si>
  <si>
    <t>WILSON MOREIRA NUNES</t>
  </si>
  <si>
    <t>FRANCISCA DA SILVA NUNES</t>
  </si>
  <si>
    <t>AVENIDA MAX TEIXEIRA</t>
  </si>
  <si>
    <t>BL 8 AP 206 CD OZIAS MONTEIRO</t>
  </si>
  <si>
    <t>nuneswilson03@gmail.com</t>
  </si>
  <si>
    <t>31/12/2023 - BG 228/2024 -do DOE nº 35.360, de 05/12//2024</t>
  </si>
  <si>
    <r>
      <rPr>
        <b/>
        <sz val="10"/>
        <color theme="1"/>
        <rFont val="Arial"/>
      </rPr>
      <t>AFONSO LUIZ</t>
    </r>
    <r>
      <rPr>
        <sz val="10"/>
        <color theme="1"/>
        <rFont val="Arial"/>
      </rPr>
      <t xml:space="preserve"> MONTEIRO DE SOUZA</t>
    </r>
  </si>
  <si>
    <t>BIFMA</t>
  </si>
  <si>
    <t>AFONSO LUIZ</t>
  </si>
  <si>
    <t>150.035-0 B</t>
  </si>
  <si>
    <t>0396</t>
  </si>
  <si>
    <t>123.46417.43-4</t>
  </si>
  <si>
    <t>317.404.302-63</t>
  </si>
  <si>
    <t>LUIZ HUMBERTO MARQUES DE SOUZA</t>
  </si>
  <si>
    <t>RAIMUNDA MONTEIRO DE SOUZA</t>
  </si>
  <si>
    <t>AGREGAÇÃO QEA: DOE nº 33. 996, de 08MAIO19, Pág. 11 e 12, Poder Exec-BG 022/2023</t>
  </si>
  <si>
    <t>RUA CODAJAS N 69</t>
  </si>
  <si>
    <t>lissandro@cbm.am.gov.br</t>
  </si>
  <si>
    <t>31/12/2015 - BG 48/2018 NÃO TINHA CAS NESSA DATA</t>
  </si>
  <si>
    <t>DOE nº 35.395, de 29/01/2025</t>
  </si>
  <si>
    <r>
      <rPr>
        <b/>
        <sz val="10"/>
        <color theme="1"/>
        <rFont val="Arial"/>
      </rPr>
      <t>A</t>
    </r>
    <r>
      <rPr>
        <sz val="10"/>
        <color theme="1"/>
        <rFont val="Arial"/>
      </rPr>
      <t xml:space="preserve">LEXSANDRO SOUZA DA </t>
    </r>
    <r>
      <rPr>
        <b/>
        <sz val="10"/>
        <color theme="1"/>
        <rFont val="Arial"/>
      </rPr>
      <t>SILVEIRA</t>
    </r>
  </si>
  <si>
    <t>A SILVEIRA</t>
  </si>
  <si>
    <t>226.963-5 A</t>
  </si>
  <si>
    <t>1235</t>
  </si>
  <si>
    <t>160.36792.87-30</t>
  </si>
  <si>
    <t>663.276.442-87</t>
  </si>
  <si>
    <t>RAIMUNDO NONATO DA SILVEIRA</t>
  </si>
  <si>
    <t>ANTONIETE SOUZA DA SILVEIRA</t>
  </si>
  <si>
    <t>BG 150/2021-BG 78/2022</t>
  </si>
  <si>
    <t>GESTÃO AMBIENTAL EM EMPRESAS/SEGURANÇA PUBLICA/DOCENCIA EM ARMAMENTO E TIRO</t>
  </si>
  <si>
    <t>RUA NILO GERBER</t>
  </si>
  <si>
    <t>PROX A PRAÇA DO OURO VERDE</t>
  </si>
  <si>
    <t>assilveira93@gmail.com</t>
  </si>
  <si>
    <t>31/12/2023 - BG 031/2025 - DOE nº 35.403, de 10/02/2025</t>
  </si>
  <si>
    <r>
      <rPr>
        <b/>
        <sz val="10"/>
        <color theme="1"/>
        <rFont val="Arial"/>
      </rPr>
      <t>ANDERSON</t>
    </r>
    <r>
      <rPr>
        <sz val="10"/>
        <color theme="1"/>
        <rFont val="Arial"/>
      </rPr>
      <t xml:space="preserve"> GONÇALVES DA </t>
    </r>
    <r>
      <rPr>
        <b/>
        <sz val="10"/>
        <color theme="1"/>
        <rFont val="Arial"/>
      </rPr>
      <t>SILVA</t>
    </r>
  </si>
  <si>
    <t>BG 097/2025</t>
  </si>
  <si>
    <t>ANDERSON SILVA</t>
  </si>
  <si>
    <t>226.850-7 A</t>
  </si>
  <si>
    <t>129.47749.02-4</t>
  </si>
  <si>
    <t>826.232.102-25</t>
  </si>
  <si>
    <t>ELSON ALVES DA SILVA</t>
  </si>
  <si>
    <t>ITAMAR GONCALVES DA SILVA</t>
  </si>
  <si>
    <t>RUA IVAIPORA</t>
  </si>
  <si>
    <t>EM FRENTE A IGREJA BATISTA SHEKINAH</t>
  </si>
  <si>
    <t>silva.fire1984@gmail.com</t>
  </si>
  <si>
    <r>
      <rPr>
        <b/>
        <sz val="10"/>
        <color theme="1"/>
        <rFont val="Arial"/>
      </rPr>
      <t xml:space="preserve">BEATRIZ SILVA </t>
    </r>
    <r>
      <rPr>
        <sz val="10"/>
        <color theme="1"/>
        <rFont val="Arial"/>
      </rPr>
      <t>TORRES</t>
    </r>
  </si>
  <si>
    <t>BEATRIZ SILVA</t>
  </si>
  <si>
    <t>269.381-0 A</t>
  </si>
  <si>
    <t>161.48822.68-8</t>
  </si>
  <si>
    <t>034.668.002-69</t>
  </si>
  <si>
    <t>0404445222</t>
  </si>
  <si>
    <t>0610</t>
  </si>
  <si>
    <t>CLEBER DE OLIVEIRA TORRES</t>
  </si>
  <si>
    <t>LUCILEIDE DE OLIVEIRA SILVA</t>
  </si>
  <si>
    <t>Licenciatura em Educação Física</t>
  </si>
  <si>
    <t>AV. SAÍRA AMARELA</t>
  </si>
  <si>
    <t>RESIDENCIAL VILA DOS PÁSSAROS</t>
  </si>
  <si>
    <t>69.023-250</t>
  </si>
  <si>
    <t>biatorres.1404@gmail.con</t>
  </si>
  <si>
    <r>
      <rPr>
        <b/>
        <sz val="10"/>
        <color theme="1"/>
        <rFont val="Arial"/>
      </rPr>
      <t>BRENDO</t>
    </r>
    <r>
      <rPr>
        <sz val="10"/>
        <color theme="1"/>
        <rFont val="Arial"/>
      </rPr>
      <t xml:space="preserve"> BEZERRA DE LIMA</t>
    </r>
  </si>
  <si>
    <t>BRENDO</t>
  </si>
  <si>
    <t>269.605-3 A</t>
  </si>
  <si>
    <t>204.39496.17-3</t>
  </si>
  <si>
    <t>035.399.572-00</t>
  </si>
  <si>
    <t xml:space="preserve">0411462522
</t>
  </si>
  <si>
    <t>59</t>
  </si>
  <si>
    <t>0989</t>
  </si>
  <si>
    <t>LEANDRO DE SOUZA LIMA</t>
  </si>
  <si>
    <t>JOELMA DE JESUS BEZERRA</t>
  </si>
  <si>
    <t>Tecnologo de Segurança Pública</t>
  </si>
  <si>
    <t>RUA ITACARÉ</t>
  </si>
  <si>
    <t xml:space="preserve">69.099-170 </t>
  </si>
  <si>
    <t>92 98247-7676</t>
  </si>
  <si>
    <t>brendobezerradelima@gmail.com</t>
  </si>
  <si>
    <r>
      <rPr>
        <b/>
        <sz val="10"/>
        <color theme="1"/>
        <rFont val="Arial"/>
      </rPr>
      <t>BRENO</t>
    </r>
    <r>
      <rPr>
        <sz val="10"/>
        <color theme="1"/>
        <rFont val="Arial"/>
      </rPr>
      <t xml:space="preserve"> DIEGO TABOSA GALVAO</t>
    </r>
  </si>
  <si>
    <t>BG 58/2022</t>
  </si>
  <si>
    <t>BRENO</t>
  </si>
  <si>
    <t>226.894-9 A</t>
  </si>
  <si>
    <t>1246</t>
  </si>
  <si>
    <t>190.01420.48-9</t>
  </si>
  <si>
    <t>769.926.832-68</t>
  </si>
  <si>
    <t>NATHANAEL GONZALES GALVAO</t>
  </si>
  <si>
    <t>ALCELI TABOSA DOS REIS GALVAO</t>
  </si>
  <si>
    <t>RUA MARIO DE ANDRADE</t>
  </si>
  <si>
    <t>QD 23 CONJ NOVA REPUBLICA</t>
  </si>
  <si>
    <t>98150-4451</t>
  </si>
  <si>
    <t>brenotabosa.arq@gmail.com</t>
  </si>
  <si>
    <t>31/12/2023 - BG 237/2024 - DOE nº 35.367, de 16/12/2024</t>
  </si>
  <si>
    <r>
      <rPr>
        <sz val="10"/>
        <color theme="1"/>
        <rFont val="Arial"/>
      </rPr>
      <t xml:space="preserve">BRUNO RIBEIRO </t>
    </r>
    <r>
      <rPr>
        <b/>
        <sz val="10"/>
        <color theme="1"/>
        <rFont val="Arial"/>
      </rPr>
      <t>GOUVEA</t>
    </r>
  </si>
  <si>
    <t>GOUVEA</t>
  </si>
  <si>
    <t>226.938-4 A</t>
  </si>
  <si>
    <t>125.23040.91-5</t>
  </si>
  <si>
    <t>703.003.803-72</t>
  </si>
  <si>
    <t>RAIMUNDO NONATO EPIFANIO GOUVEA</t>
  </si>
  <si>
    <t>JOANA FERNANDES RIBEIRO</t>
  </si>
  <si>
    <t>RUA SABIA</t>
  </si>
  <si>
    <t>CJ CAMPOS SALES</t>
  </si>
  <si>
    <t>brunogouveiabm@gmail.com</t>
  </si>
  <si>
    <r>
      <rPr>
        <b/>
        <sz val="10"/>
        <color theme="1"/>
        <rFont val="Arial"/>
      </rPr>
      <t>CARLOS</t>
    </r>
    <r>
      <rPr>
        <sz val="10"/>
        <color theme="1"/>
        <rFont val="Arial"/>
      </rPr>
      <t xml:space="preserve"> ALBERTO </t>
    </r>
    <r>
      <rPr>
        <b/>
        <sz val="10"/>
        <color theme="1"/>
        <rFont val="Arial"/>
      </rPr>
      <t>ALVES</t>
    </r>
    <r>
      <rPr>
        <sz val="10"/>
        <color theme="1"/>
        <rFont val="Arial"/>
      </rPr>
      <t xml:space="preserve"> RODRIGUES FILHO</t>
    </r>
  </si>
  <si>
    <t>CARLOS ALVES</t>
  </si>
  <si>
    <t>226.930-9 A</t>
  </si>
  <si>
    <t>1163</t>
  </si>
  <si>
    <t>124.45149.47-0</t>
  </si>
  <si>
    <t>424.733.302-04</t>
  </si>
  <si>
    <t>CARLOS ALBERTO ALVES RODRIGUES</t>
  </si>
  <si>
    <t>MARIA DE LOURDES GUILHERME RO</t>
  </si>
  <si>
    <t>RUA 19</t>
  </si>
  <si>
    <t>PROX A IGREJA DEUS E AMOR</t>
  </si>
  <si>
    <t>rodriguesfilho69@gmail.com</t>
  </si>
  <si>
    <t>31/12/2023-BG 112/2024 - DOE nº 35.240 de 10/06/2024</t>
  </si>
  <si>
    <r>
      <rPr>
        <b/>
        <sz val="10"/>
        <color theme="1"/>
        <rFont val="Arial"/>
      </rPr>
      <t>CARLOS</t>
    </r>
    <r>
      <rPr>
        <sz val="10"/>
        <color theme="1"/>
        <rFont val="Arial"/>
      </rPr>
      <t xml:space="preserve"> JOSE SALDANHA </t>
    </r>
    <r>
      <rPr>
        <b/>
        <sz val="10"/>
        <color theme="1"/>
        <rFont val="Arial"/>
      </rPr>
      <t>LOPES</t>
    </r>
  </si>
  <si>
    <t>CARLOS LOPES</t>
  </si>
  <si>
    <t>226.882-5 A</t>
  </si>
  <si>
    <t>130.25990.98-7</t>
  </si>
  <si>
    <t>074.772.856-90</t>
  </si>
  <si>
    <t>JOSE NETO LOPES</t>
  </si>
  <si>
    <t>FRANCISCA SALDANHA LOPES</t>
  </si>
  <si>
    <t>BG 190/2022</t>
  </si>
  <si>
    <t>Rua Luíza 480</t>
  </si>
  <si>
    <t>Igreja católica videira</t>
  </si>
  <si>
    <t>carlosj.lopes@hotmail.com</t>
  </si>
  <si>
    <t>31/12/2023 - BG 010/2025 - DOE nº 35.380, de 08/01/2025</t>
  </si>
  <si>
    <r>
      <rPr>
        <b/>
        <sz val="10"/>
        <color theme="1"/>
        <rFont val="Arial"/>
      </rPr>
      <t>DAVIDSON</t>
    </r>
    <r>
      <rPr>
        <sz val="10"/>
        <color theme="1"/>
        <rFont val="Arial"/>
      </rPr>
      <t xml:space="preserve"> MARQUES ARAUJO</t>
    </r>
  </si>
  <si>
    <t>DAVIDSON</t>
  </si>
  <si>
    <t>217.864-8 B</t>
  </si>
  <si>
    <t>1043</t>
  </si>
  <si>
    <t>190.47519.70-4</t>
  </si>
  <si>
    <t>003.374.342-80</t>
  </si>
  <si>
    <t>DAVI OLIVEIRA ARAUJO</t>
  </si>
  <si>
    <t>SONIA REGINA MARQUES ARAUJO</t>
  </si>
  <si>
    <t>RUA SAO JUDAS TADEU</t>
  </si>
  <si>
    <t>CS 3 PROXIMO ARMAZEM PORTELA</t>
  </si>
  <si>
    <t>araujodavidson@yahoo.com.br</t>
  </si>
  <si>
    <t>31/12/2023 - BG 134/2024 - DOE nº 35.264 de 15/07/2024</t>
  </si>
  <si>
    <r>
      <rPr>
        <b/>
        <sz val="10"/>
        <color theme="1"/>
        <rFont val="Arial"/>
      </rPr>
      <t>DENIS</t>
    </r>
    <r>
      <rPr>
        <sz val="10"/>
        <color theme="1"/>
        <rFont val="Arial"/>
      </rPr>
      <t xml:space="preserve"> VASCONCELOS REGO</t>
    </r>
  </si>
  <si>
    <t>DENIS</t>
  </si>
  <si>
    <t>186.005-4 A</t>
  </si>
  <si>
    <t>0772</t>
  </si>
  <si>
    <t>129.29538.02-5</t>
  </si>
  <si>
    <t>598.815.342-91</t>
  </si>
  <si>
    <t>IZABEL VASCONCELOS REGO</t>
  </si>
  <si>
    <t>denisrego@gmail.com</t>
  </si>
  <si>
    <r>
      <rPr>
        <b/>
        <sz val="10"/>
        <color theme="1"/>
        <rFont val="Arial"/>
      </rPr>
      <t>DIEGO EWERTON</t>
    </r>
    <r>
      <rPr>
        <sz val="10"/>
        <color theme="1"/>
        <rFont val="Arial"/>
      </rPr>
      <t xml:space="preserve"> DA ROSA SILVA</t>
    </r>
  </si>
  <si>
    <t>DIEGO EWERTON</t>
  </si>
  <si>
    <t>245.881-0 B</t>
  </si>
  <si>
    <t>1912</t>
  </si>
  <si>
    <t>190.43061.76-2</t>
  </si>
  <si>
    <t>918.341.552-15</t>
  </si>
  <si>
    <t>0405</t>
  </si>
  <si>
    <t>CLAUDIO DA ROSA SILVA</t>
  </si>
  <si>
    <t>ROSILENE PEREIRA DA SILVA</t>
  </si>
  <si>
    <t>ADMINISTRAÇÃO PÚBLICA</t>
  </si>
  <si>
    <t>AV CORONEL TEIXEIRA</t>
  </si>
  <si>
    <t>COND LIFE PONTA NEGRA, APTO 704 A</t>
  </si>
  <si>
    <t>92 99123-5707</t>
  </si>
  <si>
    <t>diego.ewerton@hotmail.com</t>
  </si>
  <si>
    <r>
      <rPr>
        <b/>
        <sz val="10"/>
        <color theme="1"/>
        <rFont val="Arial"/>
      </rPr>
      <t>EDINALDO</t>
    </r>
    <r>
      <rPr>
        <sz val="10"/>
        <color theme="1"/>
        <rFont val="Arial"/>
      </rPr>
      <t xml:space="preserve"> BARBOSA DE OLIVEIRA</t>
    </r>
  </si>
  <si>
    <t>EDINALDO</t>
  </si>
  <si>
    <t>269.568-5A</t>
  </si>
  <si>
    <t>148.74971.88-8</t>
  </si>
  <si>
    <t>028.012.902-54</t>
  </si>
  <si>
    <t>015</t>
  </si>
  <si>
    <t>0057</t>
  </si>
  <si>
    <t>FRANCILENI BARBOSA DE OLIVERA</t>
  </si>
  <si>
    <t>ADMINISTRAÇÃO E DIREITO</t>
  </si>
  <si>
    <t>RUA CORONEL CONRADO NIEMAYER</t>
  </si>
  <si>
    <t>edinaldooliveira9268@gmail.com</t>
  </si>
  <si>
    <t>DE E. BARBOSA PARA EDINALDO</t>
  </si>
  <si>
    <r>
      <rPr>
        <b/>
        <sz val="10"/>
        <color theme="1"/>
        <rFont val="Arial"/>
      </rPr>
      <t>EDSON</t>
    </r>
    <r>
      <rPr>
        <sz val="10"/>
        <color theme="1"/>
        <rFont val="Arial"/>
      </rPr>
      <t xml:space="preserve"> MANOEL MORAES ALVES DA </t>
    </r>
    <r>
      <rPr>
        <b/>
        <sz val="10"/>
        <color theme="1"/>
        <rFont val="Arial"/>
      </rPr>
      <t>SILVA</t>
    </r>
  </si>
  <si>
    <t>EDSON SILVA</t>
  </si>
  <si>
    <t>269.384-4 A</t>
  </si>
  <si>
    <t>207.40306.95-7</t>
  </si>
  <si>
    <t>522.153.932-20</t>
  </si>
  <si>
    <t>0394844022</t>
  </si>
  <si>
    <t>0956</t>
  </si>
  <si>
    <t>EDSON ALVES DA SILVA</t>
  </si>
  <si>
    <t>MARCILEIA OLIVEIRA DE MORAES</t>
  </si>
  <si>
    <t>RUA MORRO CANARANAS</t>
  </si>
  <si>
    <t>69.097-229</t>
  </si>
  <si>
    <t>edsonmoraes97@hotmail.com</t>
  </si>
  <si>
    <r>
      <rPr>
        <sz val="10"/>
        <color theme="1"/>
        <rFont val="Arial"/>
      </rPr>
      <t xml:space="preserve">EDUARDO </t>
    </r>
    <r>
      <rPr>
        <b/>
        <sz val="10"/>
        <color theme="1"/>
        <rFont val="Arial"/>
      </rPr>
      <t xml:space="preserve">JULIANO </t>
    </r>
    <r>
      <rPr>
        <sz val="10"/>
        <color theme="1"/>
        <rFont val="Arial"/>
      </rPr>
      <t xml:space="preserve">DOS SANTOS CAETANO </t>
    </r>
  </si>
  <si>
    <t>JULIANO</t>
  </si>
  <si>
    <t>269.575-8 A</t>
  </si>
  <si>
    <t>135.24680.27-4</t>
  </si>
  <si>
    <t>003.227.832-24</t>
  </si>
  <si>
    <t>035788212267</t>
  </si>
  <si>
    <t>0908</t>
  </si>
  <si>
    <t xml:space="preserve">ADEMILSON CAETANO SOBRINHO </t>
  </si>
  <si>
    <t xml:space="preserve">INÊS MARIA BATISTA DOS SANTOS </t>
  </si>
  <si>
    <t>ARQUITETURA E URBANISMO</t>
  </si>
  <si>
    <t>Gestao de Projetos e Segurança Pública</t>
  </si>
  <si>
    <t>RUA EDEALINA</t>
  </si>
  <si>
    <t>92 99119-1806</t>
  </si>
  <si>
    <t>eduardo_julyan@hotmail.com</t>
  </si>
  <si>
    <r>
      <rPr>
        <b/>
        <sz val="10"/>
        <color theme="1"/>
        <rFont val="Arial"/>
      </rPr>
      <t>ERIC</t>
    </r>
    <r>
      <rPr>
        <sz val="10"/>
        <color theme="1"/>
        <rFont val="Arial"/>
      </rPr>
      <t xml:space="preserve"> SOUZA </t>
    </r>
    <r>
      <rPr>
        <b/>
        <sz val="10"/>
        <color theme="1"/>
        <rFont val="Arial"/>
      </rPr>
      <t>SOARES</t>
    </r>
  </si>
  <si>
    <t>ERIC SOARES</t>
  </si>
  <si>
    <t>269.583-9 A</t>
  </si>
  <si>
    <t>201.73150.48-3</t>
  </si>
  <si>
    <t>927.722.342-15</t>
  </si>
  <si>
    <t>0371910622</t>
  </si>
  <si>
    <t>0846</t>
  </si>
  <si>
    <t>Francisco Filho Nascimento Soares</t>
  </si>
  <si>
    <t>Margarete da Costa e Souza</t>
  </si>
  <si>
    <t>Rua Profa Felismina Cheks</t>
  </si>
  <si>
    <t>69095-050</t>
  </si>
  <si>
    <t>ericsoaresb@gmail.com</t>
  </si>
  <si>
    <r>
      <rPr>
        <b/>
        <sz val="10"/>
        <color theme="1"/>
        <rFont val="Arial"/>
      </rPr>
      <t>ÉRICA TAVARES</t>
    </r>
    <r>
      <rPr>
        <sz val="10"/>
        <color theme="1"/>
        <rFont val="Arial"/>
      </rPr>
      <t xml:space="preserve"> DA CRUZ </t>
    </r>
  </si>
  <si>
    <t xml:space="preserve">ÉRICA TAVARES </t>
  </si>
  <si>
    <t>269.400-0 A</t>
  </si>
  <si>
    <t>153.65240.27-1</t>
  </si>
  <si>
    <t>015.767.162-36</t>
  </si>
  <si>
    <t>034657682216</t>
  </si>
  <si>
    <t>0757</t>
  </si>
  <si>
    <t xml:space="preserve">Darcy Moreira da Cruz </t>
  </si>
  <si>
    <t xml:space="preserve">Elza Tavares da Cruz </t>
  </si>
  <si>
    <t>Letras - Língua e Literatura Portuguesa</t>
  </si>
  <si>
    <t>Rua Professora Francelina Dantas</t>
  </si>
  <si>
    <t>(92) 99496-6368</t>
  </si>
  <si>
    <t>ericatcruz3@gmail.com</t>
  </si>
  <si>
    <r>
      <rPr>
        <b/>
        <sz val="10"/>
        <color theme="1"/>
        <rFont val="Arial"/>
      </rPr>
      <t xml:space="preserve">ERICSON </t>
    </r>
    <r>
      <rPr>
        <sz val="10"/>
        <color theme="1"/>
        <rFont val="Arial"/>
      </rPr>
      <t>FEIJÓ DA SILVA</t>
    </r>
  </si>
  <si>
    <t>BG 118/2025</t>
  </si>
  <si>
    <t>ERICSON</t>
  </si>
  <si>
    <t>269.373-9 A</t>
  </si>
  <si>
    <t>201.72699.15-5</t>
  </si>
  <si>
    <t>008.915.952-79</t>
  </si>
  <si>
    <t>0338425322</t>
  </si>
  <si>
    <t>JOSÉ AIRTON DA SILVA</t>
  </si>
  <si>
    <t>MARIA GORETE FEIJÓ DA SILVA</t>
  </si>
  <si>
    <t>EDUCAÇÃO FÍSICA</t>
  </si>
  <si>
    <t>TRAVESSA ARNON DE MELO</t>
  </si>
  <si>
    <t>ericson.feijo@gmail.com</t>
  </si>
  <si>
    <r>
      <rPr>
        <sz val="10"/>
        <color theme="1"/>
        <rFont val="Arial"/>
      </rPr>
      <t>FABIO</t>
    </r>
    <r>
      <rPr>
        <b/>
        <sz val="10"/>
        <color theme="1"/>
        <rFont val="Arial"/>
      </rPr>
      <t xml:space="preserve"> GOES</t>
    </r>
    <r>
      <rPr>
        <sz val="10"/>
        <color theme="1"/>
        <rFont val="Arial"/>
      </rPr>
      <t xml:space="preserve"> DE SOUZA</t>
    </r>
  </si>
  <si>
    <t>BG 145/2025</t>
  </si>
  <si>
    <t>GOES</t>
  </si>
  <si>
    <t>181.330-7 A</t>
  </si>
  <si>
    <t>0594</t>
  </si>
  <si>
    <t>126.06887.02-8</t>
  </si>
  <si>
    <t>626.561.632-34</t>
  </si>
  <si>
    <t>PEDRO OLIVEIRA DE SOUZA</t>
  </si>
  <si>
    <t>MARIA DO CARMO GOES DE SOUZA FILHA</t>
  </si>
  <si>
    <t>BG 105/2022</t>
  </si>
  <si>
    <t>GESTÃO E TECNOLOGIA DE PROCESSOS QUIMICOS</t>
  </si>
  <si>
    <t>dearfull.486@gmail.com</t>
  </si>
  <si>
    <t>BG 047/2025 - DOE nº 35.418, de 06/03/2025</t>
  </si>
  <si>
    <r>
      <rPr>
        <sz val="10"/>
        <color theme="1"/>
        <rFont val="Arial"/>
      </rPr>
      <t xml:space="preserve">FERNANDO AUGUSTO ARAUJO DE </t>
    </r>
    <r>
      <rPr>
        <b/>
        <sz val="10"/>
        <color theme="1"/>
        <rFont val="Arial"/>
      </rPr>
      <t>QUEIROZ</t>
    </r>
  </si>
  <si>
    <t xml:space="preserve">CBC </t>
  </si>
  <si>
    <t>QUEIROZ</t>
  </si>
  <si>
    <t>269.394-1 A</t>
  </si>
  <si>
    <t>148.51227.68-6</t>
  </si>
  <si>
    <t>052.591.402-14</t>
  </si>
  <si>
    <t>0432</t>
  </si>
  <si>
    <t>EDUARDO AUGUSTO REIS DE QUEIROZ</t>
  </si>
  <si>
    <t>FARIDES NOGUEIRA DE ARAUJO</t>
  </si>
  <si>
    <t>Gestão ambiental</t>
  </si>
  <si>
    <t>RUA JUNQUEIRO</t>
  </si>
  <si>
    <t>69.098-166</t>
  </si>
  <si>
    <t>fernandojuberto@gmail.com</t>
  </si>
  <si>
    <r>
      <rPr>
        <sz val="10"/>
        <color theme="1"/>
        <rFont val="Arial"/>
      </rPr>
      <t xml:space="preserve">GEORGE WILLIAN </t>
    </r>
    <r>
      <rPr>
        <b/>
        <sz val="10"/>
        <color theme="1"/>
        <rFont val="Arial"/>
      </rPr>
      <t>TOMAS</t>
    </r>
    <r>
      <rPr>
        <sz val="10"/>
        <color theme="1"/>
        <rFont val="Arial"/>
      </rPr>
      <t xml:space="preserve"> DE FREITAS</t>
    </r>
  </si>
  <si>
    <t>BG 057/2025</t>
  </si>
  <si>
    <t>TOMAS</t>
  </si>
  <si>
    <t>149.870-3 B</t>
  </si>
  <si>
    <t>0393</t>
  </si>
  <si>
    <t>170.55377.40-2</t>
  </si>
  <si>
    <t>416.165.372-72</t>
  </si>
  <si>
    <t>JORGE FERREIRA DE FREITAS</t>
  </si>
  <si>
    <t>MARIA ZENAIDE TOMAS DE FREITAS</t>
  </si>
  <si>
    <t>george.tomas@hotmail.com</t>
  </si>
  <si>
    <r>
      <rPr>
        <b/>
        <sz val="10"/>
        <color theme="1"/>
        <rFont val="Arial"/>
      </rPr>
      <t xml:space="preserve">HANNA </t>
    </r>
    <r>
      <rPr>
        <sz val="10"/>
        <color theme="1"/>
        <rFont val="Arial"/>
      </rPr>
      <t>CLAUDIA DE ARAUJO LOPES</t>
    </r>
  </si>
  <si>
    <t>BG 87/2022</t>
  </si>
  <si>
    <t>HANNA</t>
  </si>
  <si>
    <t>238.498-1 B</t>
  </si>
  <si>
    <t>1747</t>
  </si>
  <si>
    <t>132.69869.27-3</t>
  </si>
  <si>
    <t>956.300.232-68</t>
  </si>
  <si>
    <t>NILTON VIEIRA LOPES</t>
  </si>
  <si>
    <t>GRACY ETH COELHO DE ARAUJO</t>
  </si>
  <si>
    <t>DE 01/02 A 20/02/2024 - 20 DIAS</t>
  </si>
  <si>
    <t>BG 023/2023- BG 017/2024</t>
  </si>
  <si>
    <t>Rua CAMAPOLIS - NUCLEO 7</t>
  </si>
  <si>
    <t>ANTIGA RUA 158 CIDADE NOVA 2</t>
  </si>
  <si>
    <t>haninhalope02@gmail.com</t>
  </si>
  <si>
    <r>
      <rPr>
        <b/>
        <sz val="10"/>
        <color theme="1"/>
        <rFont val="Arial"/>
      </rPr>
      <t>HENOCK</t>
    </r>
    <r>
      <rPr>
        <sz val="10"/>
        <color theme="1"/>
        <rFont val="Arial"/>
      </rPr>
      <t xml:space="preserve"> IAGO MONTEIRO VALENTE</t>
    </r>
  </si>
  <si>
    <t>HENOCK</t>
  </si>
  <si>
    <t>269.385-2 A</t>
  </si>
  <si>
    <t>141.51347.27-1</t>
  </si>
  <si>
    <t>009.898.012-25</t>
  </si>
  <si>
    <t>0346829022</t>
  </si>
  <si>
    <t>0979</t>
  </si>
  <si>
    <t>JOSE CARLOS FARIAS VALENTE</t>
  </si>
  <si>
    <t>DILETA MARIA DE CASTRO MONTEIRO</t>
  </si>
  <si>
    <t>Rua Cabreúva</t>
  </si>
  <si>
    <t>QD 40, BL 100, Apt 203, Viver Melhor 2 etapa, Bairro Lago Azul</t>
  </si>
  <si>
    <t>69018-658</t>
  </si>
  <si>
    <t>henockvalente@gmail.com</t>
  </si>
  <si>
    <r>
      <rPr>
        <sz val="10"/>
        <color theme="1"/>
        <rFont val="Arial"/>
      </rPr>
      <t xml:space="preserve">HUDSON </t>
    </r>
    <r>
      <rPr>
        <b/>
        <sz val="10"/>
        <color theme="1"/>
        <rFont val="Arial"/>
      </rPr>
      <t>TEIXEIRA</t>
    </r>
    <r>
      <rPr>
        <sz val="10"/>
        <color theme="1"/>
        <rFont val="Arial"/>
      </rPr>
      <t xml:space="preserve"> DA SILVA</t>
    </r>
  </si>
  <si>
    <t>TEIXEIRA</t>
  </si>
  <si>
    <t>227.458-2 A</t>
  </si>
  <si>
    <t>1146</t>
  </si>
  <si>
    <t>126.42495.02-9</t>
  </si>
  <si>
    <t>607.439.562-49</t>
  </si>
  <si>
    <t>EDSON TEIXEIRA DA SILVA</t>
  </si>
  <si>
    <t>RAIMUNDA TEIXEIRA DA SILVA</t>
  </si>
  <si>
    <t>RUA BECO AFONSO PENA 125</t>
  </si>
  <si>
    <t>PROXIMO IGREJA SAO CRISTOVAO</t>
  </si>
  <si>
    <t>hudson_bm@hotmail.com</t>
  </si>
  <si>
    <r>
      <rPr>
        <b/>
        <sz val="10"/>
        <color theme="1"/>
        <rFont val="Arial"/>
      </rPr>
      <t>IAGO TEIXEIRA</t>
    </r>
    <r>
      <rPr>
        <sz val="10"/>
        <color theme="1"/>
        <rFont val="Arial"/>
      </rPr>
      <t xml:space="preserve"> NASCIMENTO </t>
    </r>
  </si>
  <si>
    <t>IAGO TEIXEIRA</t>
  </si>
  <si>
    <t>268.539-6 A</t>
  </si>
  <si>
    <t>206.16664.01-4</t>
  </si>
  <si>
    <t>029.553.252-10</t>
  </si>
  <si>
    <t>036927282275</t>
  </si>
  <si>
    <t>0829</t>
  </si>
  <si>
    <t>SILVIA TEIXEIRA NASCIMENTO</t>
  </si>
  <si>
    <t>RUA LO B4. NOVO ALEIXO</t>
  </si>
  <si>
    <t>iagotesla@gmail.com</t>
  </si>
  <si>
    <r>
      <rPr>
        <b/>
        <sz val="10"/>
        <color theme="1"/>
        <rFont val="Arial"/>
      </rPr>
      <t>IRINILDO</t>
    </r>
    <r>
      <rPr>
        <sz val="10"/>
        <color theme="1"/>
        <rFont val="Arial"/>
      </rPr>
      <t xml:space="preserve"> DE SOUZA RODRIGUES</t>
    </r>
  </si>
  <si>
    <t>IRINILDO</t>
  </si>
  <si>
    <t>227.107-9 A</t>
  </si>
  <si>
    <t>1158</t>
  </si>
  <si>
    <t>201.87956.17-5</t>
  </si>
  <si>
    <t>933.572.142-53</t>
  </si>
  <si>
    <t>MARIO AFONSO RODRIGUES</t>
  </si>
  <si>
    <t>IRENE GONCALVES DE SOUZA</t>
  </si>
  <si>
    <t>RUA 7</t>
  </si>
  <si>
    <t>ALTOS DO MERCADINHO IDEAL</t>
  </si>
  <si>
    <t>nilrodrigues20013@gmail.com</t>
  </si>
  <si>
    <r>
      <rPr>
        <sz val="10"/>
        <color theme="1"/>
        <rFont val="Arial"/>
      </rPr>
      <t xml:space="preserve">ISAIAS </t>
    </r>
    <r>
      <rPr>
        <b/>
        <sz val="10"/>
        <color theme="1"/>
        <rFont val="Arial"/>
      </rPr>
      <t>C</t>
    </r>
    <r>
      <rPr>
        <sz val="10"/>
        <color theme="1"/>
        <rFont val="Arial"/>
      </rPr>
      <t xml:space="preserve">OSTA </t>
    </r>
    <r>
      <rPr>
        <b/>
        <sz val="10"/>
        <color theme="1"/>
        <rFont val="Arial"/>
      </rPr>
      <t>REIS</t>
    </r>
  </si>
  <si>
    <t>C REIS</t>
  </si>
  <si>
    <t>149.983-1 B</t>
  </si>
  <si>
    <t>0380</t>
  </si>
  <si>
    <t>170.23931.92-7</t>
  </si>
  <si>
    <t>338.166.202-30</t>
  </si>
  <si>
    <t>FRANCISCO FERREIRS REIS</t>
  </si>
  <si>
    <t>MARLENE COSTA REIS</t>
  </si>
  <si>
    <t>DE 01/03/2025 A 01/09/2025 - 06 MESES</t>
  </si>
  <si>
    <t>RUA SANTA CÉCILIA, 96 MUNDO NOVO</t>
  </si>
  <si>
    <t>isaias-reis1@hotmail.com</t>
  </si>
  <si>
    <t>BG 156/2024 - DOE nº 35.286 de 14/08/2024</t>
  </si>
  <si>
    <r>
      <rPr>
        <sz val="10"/>
        <color theme="1"/>
        <rFont val="Arial"/>
      </rPr>
      <t xml:space="preserve">ISMAEL ARAUJO </t>
    </r>
    <r>
      <rPr>
        <b/>
        <sz val="10"/>
        <color theme="1"/>
        <rFont val="Arial"/>
      </rPr>
      <t>MIRANDA</t>
    </r>
  </si>
  <si>
    <t>MIRANDA</t>
  </si>
  <si>
    <t>179.297-0 B</t>
  </si>
  <si>
    <t>1032</t>
  </si>
  <si>
    <t>127.75318.02-0</t>
  </si>
  <si>
    <t>714.891.002-10</t>
  </si>
  <si>
    <t>JUCELINO MATIAS DE MIRANDA</t>
  </si>
  <si>
    <t>DELZA ARAUJO MIRANDA</t>
  </si>
  <si>
    <t>BG 076/2023</t>
  </si>
  <si>
    <t>RUA GERALDO COSTA</t>
  </si>
  <si>
    <t>PROXIMO A ENTRADA SOS</t>
  </si>
  <si>
    <t>smoke_fabinho@hotmail.com</t>
  </si>
  <si>
    <t>31/12/2023 - BG 192/2024 - DOE nº 35.322 de 07/10/2024</t>
  </si>
  <si>
    <r>
      <rPr>
        <b/>
        <sz val="10"/>
        <color theme="1"/>
        <rFont val="Arial"/>
      </rPr>
      <t>IZALENE</t>
    </r>
    <r>
      <rPr>
        <sz val="10"/>
        <color theme="1"/>
        <rFont val="Arial"/>
      </rPr>
      <t xml:space="preserve"> AGUIAR</t>
    </r>
    <r>
      <rPr>
        <b/>
        <sz val="10"/>
        <color theme="1"/>
        <rFont val="Arial"/>
      </rPr>
      <t xml:space="preserve"> PORTELA</t>
    </r>
  </si>
  <si>
    <t>IZALENE PORTELA</t>
  </si>
  <si>
    <t>255.731-2 A</t>
  </si>
  <si>
    <t>201.77916.58-8</t>
  </si>
  <si>
    <t>939.382.682-04</t>
  </si>
  <si>
    <t>RAIMUNDO FRANCISCO PORTELA</t>
  </si>
  <si>
    <t>MARIA MIRIAN PORTELA</t>
  </si>
  <si>
    <t>RELAÇÕES FAMILIARES NA ABORDAGEM SISTÊMICA</t>
  </si>
  <si>
    <t>Rua FREI LUIS DE SOUZA</t>
  </si>
  <si>
    <t>NOVA ESPERANCA</t>
  </si>
  <si>
    <t>izaleneportela@gmail.com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</si>
  <si>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IZALENE AGUIAR</t>
    </r>
    <r>
      <rPr>
        <sz val="10"/>
        <color theme="1"/>
        <rFont val="Arial"/>
      </rPr>
      <t xml:space="preserve"> PARA</t>
    </r>
    <r>
      <rPr>
        <b/>
        <sz val="10"/>
        <color theme="1"/>
        <rFont val="Arial"/>
      </rPr>
      <t xml:space="preserve"> IZALENE PORTELA</t>
    </r>
  </si>
  <si>
    <t>BG 21/2020</t>
  </si>
  <si>
    <r>
      <rPr>
        <b/>
        <sz val="10"/>
        <color theme="1"/>
        <rFont val="Arial"/>
      </rPr>
      <t>JHONRLEY</t>
    </r>
    <r>
      <rPr>
        <sz val="10"/>
        <color theme="1"/>
        <rFont val="Arial"/>
      </rPr>
      <t xml:space="preserve"> WILLIAM SOUZA SILVA</t>
    </r>
  </si>
  <si>
    <t>JHONRLEY</t>
  </si>
  <si>
    <t>268.327-0 A</t>
  </si>
  <si>
    <t>162.54703.60-3</t>
  </si>
  <si>
    <t>021.804.832-79</t>
  </si>
  <si>
    <t>0402 9159 2267</t>
  </si>
  <si>
    <t>0914</t>
  </si>
  <si>
    <t>Domingos Souza da Silva</t>
  </si>
  <si>
    <t xml:space="preserve">Antônia Silva de Souza </t>
  </si>
  <si>
    <t xml:space="preserve">Rua, Duartina Cidade Nova </t>
  </si>
  <si>
    <t>69090-747</t>
  </si>
  <si>
    <t>92 99133-5886</t>
  </si>
  <si>
    <t>jhonrley.willy@gmail.com</t>
  </si>
  <si>
    <r>
      <rPr>
        <b/>
        <sz val="10"/>
        <color theme="1"/>
        <rFont val="Arial"/>
      </rPr>
      <t>JOÃO LÁZARO</t>
    </r>
    <r>
      <rPr>
        <sz val="10"/>
        <color theme="1"/>
        <rFont val="Arial"/>
      </rPr>
      <t xml:space="preserve"> ANDRADE BEZERRA</t>
    </r>
  </si>
  <si>
    <t>JOÃO LÁZARO</t>
  </si>
  <si>
    <t>268.690-2 A</t>
  </si>
  <si>
    <t>201.76061.85-6</t>
  </si>
  <si>
    <t>023.157.122-46</t>
  </si>
  <si>
    <t>0391490522</t>
  </si>
  <si>
    <t>67</t>
  </si>
  <si>
    <t>0920</t>
  </si>
  <si>
    <t>Adailton Martins Bezerra</t>
  </si>
  <si>
    <t>Maria Iraci Davi Andrade</t>
  </si>
  <si>
    <t>Gestão Financeira</t>
  </si>
  <si>
    <t>Rua Ricardo Ramos - Planalto</t>
  </si>
  <si>
    <t>joaolazaro696@gmail.com</t>
  </si>
  <si>
    <r>
      <rPr>
        <b/>
        <sz val="10"/>
        <color theme="1"/>
        <rFont val="Arial"/>
      </rPr>
      <t xml:space="preserve">JONAS </t>
    </r>
    <r>
      <rPr>
        <sz val="10"/>
        <color theme="1"/>
        <rFont val="Arial"/>
      </rPr>
      <t xml:space="preserve">ELIAS </t>
    </r>
    <r>
      <rPr>
        <b/>
        <sz val="10"/>
        <color theme="1"/>
        <rFont val="Arial"/>
      </rPr>
      <t>LIMA</t>
    </r>
    <r>
      <rPr>
        <sz val="10"/>
        <color theme="1"/>
        <rFont val="Arial"/>
      </rPr>
      <t xml:space="preserve"> DA SILVA</t>
    </r>
  </si>
  <si>
    <t>JONAS LIMA</t>
  </si>
  <si>
    <t>268.629-5 A</t>
  </si>
  <si>
    <t>158.34819.27-7</t>
  </si>
  <si>
    <t>021.983.002-90</t>
  </si>
  <si>
    <t>0371634722</t>
  </si>
  <si>
    <t>0694</t>
  </si>
  <si>
    <t>Jony de jesus castro da silva</t>
  </si>
  <si>
    <t>Maria edine silva de lima</t>
  </si>
  <si>
    <t xml:space="preserve">Av.solimões distrito industrial </t>
  </si>
  <si>
    <t>92 99418-3917</t>
  </si>
  <si>
    <t>jonas_elias15@hotmail.com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</si>
  <si>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ONATAS DE MELO </t>
    </r>
    <r>
      <rPr>
        <b/>
        <sz val="10"/>
        <color theme="1"/>
        <rFont val="Arial"/>
      </rPr>
      <t>NUNES</t>
    </r>
  </si>
  <si>
    <t>J NUNES</t>
  </si>
  <si>
    <t>216.284-9 B</t>
  </si>
  <si>
    <t>131.03990.02-1</t>
  </si>
  <si>
    <t>001.303.612-24</t>
  </si>
  <si>
    <t>NOE DA SILVA NUNES</t>
  </si>
  <si>
    <t>FRANCISCA LENICE DE MELO NUNES</t>
  </si>
  <si>
    <t>RUA SANTA GERTRUDES</t>
  </si>
  <si>
    <t>PROXIMA MATERIAL DE CONSTRUÇAO LOBATO</t>
  </si>
  <si>
    <t>jonatasmaximus@hotmail.com</t>
  </si>
  <si>
    <r>
      <rPr>
        <sz val="10"/>
        <color theme="1"/>
        <rFont val="Arial"/>
      </rPr>
      <t xml:space="preserve">JÔNATAS </t>
    </r>
    <r>
      <rPr>
        <b/>
        <sz val="10"/>
        <color theme="1"/>
        <rFont val="Arial"/>
      </rPr>
      <t xml:space="preserve">UCHÔA </t>
    </r>
    <r>
      <rPr>
        <sz val="10"/>
        <color theme="1"/>
        <rFont val="Arial"/>
      </rPr>
      <t xml:space="preserve">ZEFERINO </t>
    </r>
  </si>
  <si>
    <t>UCHÔA</t>
  </si>
  <si>
    <t>269.3534-A</t>
  </si>
  <si>
    <t>201.73568.68-2</t>
  </si>
  <si>
    <t>153.915.517-06</t>
  </si>
  <si>
    <t>039703452224</t>
  </si>
  <si>
    <t>0500</t>
  </si>
  <si>
    <t>JOSÉ AIRTON ZEFERINO</t>
  </si>
  <si>
    <t>ZULENEIDE MAGALHÃES UCHÔA ZEFERINO</t>
  </si>
  <si>
    <t>Nd</t>
  </si>
  <si>
    <t>RUA CIDADE DO PORTO</t>
  </si>
  <si>
    <t>jonatasu123@gmail.com</t>
  </si>
  <si>
    <r>
      <rPr>
        <b/>
        <sz val="10"/>
        <color theme="1"/>
        <rFont val="Arial"/>
      </rPr>
      <t>LAERCIO</t>
    </r>
    <r>
      <rPr>
        <sz val="10"/>
        <color theme="1"/>
        <rFont val="Arial"/>
      </rPr>
      <t xml:space="preserve"> FIGUEIREDO CARDOSO</t>
    </r>
  </si>
  <si>
    <t>BG 209/2023</t>
  </si>
  <si>
    <t>LAERCIO</t>
  </si>
  <si>
    <t>174.637-5 B</t>
  </si>
  <si>
    <t>0583</t>
  </si>
  <si>
    <t>127.12517.02-6</t>
  </si>
  <si>
    <t>642.258.522-53</t>
  </si>
  <si>
    <t>DOMINGOS ANDRADE CARDOSO</t>
  </si>
  <si>
    <t>ADERZIRIA FIGUEIREDO CARDOSO</t>
  </si>
  <si>
    <t>laerciofigueiredobm@gmail.com</t>
  </si>
  <si>
    <t>21/04/2023 - BG 112/2024 - DOE nº 35.241 de 11/06/2024</t>
  </si>
  <si>
    <r>
      <rPr>
        <b/>
        <sz val="10"/>
        <color theme="1"/>
        <rFont val="Arial"/>
      </rPr>
      <t>LUCIANA</t>
    </r>
    <r>
      <rPr>
        <sz val="10"/>
        <color theme="1"/>
        <rFont val="Arial"/>
      </rPr>
      <t xml:space="preserve"> HOLANDA DOS SANTOS</t>
    </r>
  </si>
  <si>
    <t>BG 135/2024</t>
  </si>
  <si>
    <t>LUCIANA</t>
  </si>
  <si>
    <t>202.073-4 C</t>
  </si>
  <si>
    <t>1774</t>
  </si>
  <si>
    <t>128.45596.02-4</t>
  </si>
  <si>
    <t>846.591.652-72</t>
  </si>
  <si>
    <t>JULIO ALIPIO DE HOLANDA</t>
  </si>
  <si>
    <t>JOANA SERDEIRA DE HOLNADA</t>
  </si>
  <si>
    <t>LETRAS LINGUA PORTUGUESA / DIREITO</t>
  </si>
  <si>
    <t>PROCESSO ADMINISTRATIVO E SINDICÂNCIA</t>
  </si>
  <si>
    <t>RUA RIO BRANCO</t>
  </si>
  <si>
    <t>CD VILLA CIDADE, CASA 54/ CIDADE NOVA II</t>
  </si>
  <si>
    <t>92 988260683</t>
  </si>
  <si>
    <t>LUCIANASERDEIRADEHOLANDA@GMAIL.COM</t>
  </si>
  <si>
    <t>DOE 34.163 DE 15/01/2020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</si>
  <si>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SERDEIRA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LUCIANA</t>
    </r>
  </si>
  <si>
    <t>BG 025/2021</t>
  </si>
  <si>
    <r>
      <rPr>
        <sz val="10"/>
        <color theme="1"/>
        <rFont val="Arial"/>
      </rPr>
      <t xml:space="preserve">LUIZ PEDRO </t>
    </r>
    <r>
      <rPr>
        <b/>
        <sz val="10"/>
        <color theme="1"/>
        <rFont val="Arial"/>
      </rPr>
      <t>FADOUL</t>
    </r>
    <r>
      <rPr>
        <sz val="10"/>
        <color theme="1"/>
        <rFont val="Arial"/>
      </rPr>
      <t xml:space="preserve"> NETO</t>
    </r>
  </si>
  <si>
    <t>BG 170/2021</t>
  </si>
  <si>
    <t>FADOUL</t>
  </si>
  <si>
    <t>185.980-3 A</t>
  </si>
  <si>
    <t>0762</t>
  </si>
  <si>
    <t>128.37322.02-6</t>
  </si>
  <si>
    <t>618.855.762-34</t>
  </si>
  <si>
    <t>CARIOLANDO FADOUL</t>
  </si>
  <si>
    <t>MARIA VALERIANA LEAO FADOUL</t>
  </si>
  <si>
    <t>bm_fadoul@hotmail.com</t>
  </si>
  <si>
    <t>25/08/2024 - BG 156/2024 - DOE nº 35.286 de 14/08/2024</t>
  </si>
  <si>
    <r>
      <rPr>
        <b/>
        <sz val="10"/>
        <color theme="1"/>
        <rFont val="Arial"/>
      </rPr>
      <t>LUIZIANI</t>
    </r>
    <r>
      <rPr>
        <sz val="10"/>
        <color theme="1"/>
        <rFont val="Arial"/>
      </rPr>
      <t xml:space="preserve"> MENDONÇA FREITAS</t>
    </r>
  </si>
  <si>
    <t xml:space="preserve">LUIZIANI 
</t>
  </si>
  <si>
    <t>268.299-0 A</t>
  </si>
  <si>
    <t>210.08700.24-1</t>
  </si>
  <si>
    <t>016.198.942-03</t>
  </si>
  <si>
    <t>0549</t>
  </si>
  <si>
    <t>LUIZ CLAUDIO DE ALMEIDA FREITAS</t>
  </si>
  <si>
    <t>LILINALVA MEDONÇA NOGUEIRA</t>
  </si>
  <si>
    <t>Biologia</t>
  </si>
  <si>
    <t>Gestão de Projetos e Formação Docente</t>
  </si>
  <si>
    <t>RUA PARAÍBA DO SUL</t>
  </si>
  <si>
    <t>69.088-033</t>
  </si>
  <si>
    <t>(92)984653544</t>
  </si>
  <si>
    <t>freitas.lmf@gmail.com</t>
  </si>
  <si>
    <r>
      <rPr>
        <b/>
        <sz val="10"/>
        <color theme="1"/>
        <rFont val="Arial"/>
      </rPr>
      <t>MARCELIA</t>
    </r>
    <r>
      <rPr>
        <sz val="10"/>
        <color theme="1"/>
        <rFont val="Arial"/>
      </rPr>
      <t xml:space="preserve"> ANDRADE OLIVEIRA</t>
    </r>
  </si>
  <si>
    <t>MARCELIA</t>
  </si>
  <si>
    <t>181.212-2 A</t>
  </si>
  <si>
    <t>0632</t>
  </si>
  <si>
    <t>209.75788.55-2</t>
  </si>
  <si>
    <t>765.108.672-49</t>
  </si>
  <si>
    <t>FRANCISCO NONATO DE OLIVEIRA NEVES</t>
  </si>
  <si>
    <t>ARLETE RODRIGUES DE ANDRADE</t>
  </si>
  <si>
    <t>BG 104/2021 LTS 30 DIAS - BG 196/2020 LTS 90 DIAS - BG 126/2020 - AGREGAÇÃO - BG 228/2020 - LTS 90 DIAS - BG 078/2021 LTS 90DIAS-BG 156/2023</t>
  </si>
  <si>
    <t>RUA KOBE, 92, CONJUNTO JARDIM SAKURA</t>
  </si>
  <si>
    <t>marcelia29@hotmail.com</t>
  </si>
  <si>
    <r>
      <rPr>
        <b/>
        <sz val="10"/>
        <color theme="1"/>
        <rFont val="Arial"/>
      </rPr>
      <t xml:space="preserve">MARCOS </t>
    </r>
    <r>
      <rPr>
        <sz val="10"/>
        <color theme="1"/>
        <rFont val="Arial"/>
      </rPr>
      <t xml:space="preserve">RICARDO MUNIZ DA </t>
    </r>
    <r>
      <rPr>
        <b/>
        <sz val="10"/>
        <color theme="1"/>
        <rFont val="Arial"/>
      </rPr>
      <t>SILVA</t>
    </r>
  </si>
  <si>
    <t>BG 060/2025</t>
  </si>
  <si>
    <t>MARCOS SILVA</t>
  </si>
  <si>
    <t>268.691-0 A</t>
  </si>
  <si>
    <t>1979</t>
  </si>
  <si>
    <t>201.73314.98-2</t>
  </si>
  <si>
    <t>027.923.522-48</t>
  </si>
  <si>
    <t>0619</t>
  </si>
  <si>
    <t>MARCIO RICARDO CARMIM DA SILVA</t>
  </si>
  <si>
    <t>VALQUIRENE FORTES MUNIZ</t>
  </si>
  <si>
    <t>Física Bacharelado</t>
  </si>
  <si>
    <t>RUA SANTO ANTÔNIO</t>
  </si>
  <si>
    <t>92 992904780</t>
  </si>
  <si>
    <t>marcossricardo0320@gmail.com</t>
  </si>
  <si>
    <r>
      <rPr>
        <b/>
        <sz val="10"/>
        <color theme="1"/>
        <rFont val="Arial"/>
      </rPr>
      <t>MARINALDO</t>
    </r>
    <r>
      <rPr>
        <sz val="10"/>
        <color theme="1"/>
        <rFont val="Arial"/>
      </rPr>
      <t xml:space="preserve"> XIMENES DA SILVA </t>
    </r>
    <r>
      <rPr>
        <b/>
        <sz val="10"/>
        <color theme="1"/>
        <rFont val="Arial"/>
      </rPr>
      <t>FILHO</t>
    </r>
  </si>
  <si>
    <t>MARINALDO FILHO</t>
  </si>
  <si>
    <t>269.578-2 A</t>
  </si>
  <si>
    <t>1922</t>
  </si>
  <si>
    <t>212.91628.23-3</t>
  </si>
  <si>
    <t>028.998.462-99</t>
  </si>
  <si>
    <t>MARINALDO XIMENDES DA SILVA</t>
  </si>
  <si>
    <t xml:space="preserve">LUZ MARINA ATHAYDE DA SILVA </t>
  </si>
  <si>
    <t>CIÊNCIAS CONTÁBEIS</t>
  </si>
  <si>
    <t>RUA AMAPORÃ</t>
  </si>
  <si>
    <t>marinaldoximendes97@gmail.com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</si>
  <si>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ATHEUS </t>
    </r>
    <r>
      <rPr>
        <b/>
        <sz val="10"/>
        <color theme="1"/>
        <rFont val="Arial"/>
      </rPr>
      <t>GUSMÃO</t>
    </r>
    <r>
      <rPr>
        <sz val="10"/>
        <color theme="1"/>
        <rFont val="Arial"/>
      </rPr>
      <t xml:space="preserve"> VIEIRA</t>
    </r>
  </si>
  <si>
    <t>M. GUSMÃO</t>
  </si>
  <si>
    <t>268.095-5 A</t>
  </si>
  <si>
    <t>134.43888.82-7</t>
  </si>
  <si>
    <t>702.927.622-16</t>
  </si>
  <si>
    <t>0426953822</t>
  </si>
  <si>
    <t>0749</t>
  </si>
  <si>
    <t>MARLISON DE BRITO VIEIRA</t>
  </si>
  <si>
    <t>ANA LÍDIA GUSMÃO VIEIRA</t>
  </si>
  <si>
    <t>Nenhuma</t>
  </si>
  <si>
    <t>RUA ITABELA</t>
  </si>
  <si>
    <t>69.097-781</t>
  </si>
  <si>
    <t>matheus.gusmao32@hotmail.com</t>
  </si>
  <si>
    <r>
      <rPr>
        <sz val="10"/>
        <color theme="1"/>
        <rFont val="Arial"/>
      </rPr>
      <t xml:space="preserve">MOISÉS VITOR </t>
    </r>
    <r>
      <rPr>
        <b/>
        <sz val="10"/>
        <color theme="1"/>
        <rFont val="Arial"/>
      </rPr>
      <t>SOUTELO</t>
    </r>
    <r>
      <rPr>
        <sz val="10"/>
        <color theme="1"/>
        <rFont val="Arial"/>
      </rPr>
      <t xml:space="preserve"> BATISTA</t>
    </r>
  </si>
  <si>
    <t xml:space="preserve">SOUTELO </t>
  </si>
  <si>
    <t>268.704-6 A</t>
  </si>
  <si>
    <t>201.87716.08-5</t>
  </si>
  <si>
    <t>700.811.602-08</t>
  </si>
  <si>
    <t>042022912267</t>
  </si>
  <si>
    <t>SILAS FERREIRA BATISTA</t>
  </si>
  <si>
    <t>LEIDY DAIANA SOUTELO BATISTA</t>
  </si>
  <si>
    <t>RUA JOAO LUCAS</t>
  </si>
  <si>
    <t>(92) 982939020</t>
  </si>
  <si>
    <t>moisessoutelo12@gmail.com</t>
  </si>
  <si>
    <r>
      <rPr>
        <sz val="10"/>
        <color theme="1"/>
        <rFont val="Arial"/>
      </rPr>
      <t xml:space="preserve">NELIO </t>
    </r>
    <r>
      <rPr>
        <b/>
        <sz val="10"/>
        <color theme="1"/>
        <rFont val="Arial"/>
      </rPr>
      <t>GOMES</t>
    </r>
    <r>
      <rPr>
        <sz val="10"/>
        <color theme="1"/>
        <rFont val="Arial"/>
      </rPr>
      <t xml:space="preserve"> DE OLIVEIRA</t>
    </r>
  </si>
  <si>
    <t>GOMES</t>
  </si>
  <si>
    <t>168.159-1 C</t>
  </si>
  <si>
    <t>0604</t>
  </si>
  <si>
    <t>181.11336.16-6</t>
  </si>
  <si>
    <t>609.481.832-68</t>
  </si>
  <si>
    <t>FRANCISCO ALVES DE OLIVEIRA</t>
  </si>
  <si>
    <t>RAIMUNDA GOMES DE OLIVEIRA</t>
  </si>
  <si>
    <t>BG 170/2021 - BOLSA DE ESTUDO - BG 149/2021 - CURSO</t>
  </si>
  <si>
    <t>nelio_bm@hotmail.com</t>
  </si>
  <si>
    <t>13/11/2009 - BG 83/2010</t>
  </si>
  <si>
    <t>BG 122/2022 - DOE 34.772 DE 28/6/2022 – Seção I- Pág. 19.</t>
  </si>
  <si>
    <r>
      <rPr>
        <sz val="10"/>
        <color theme="1"/>
        <rFont val="Arial"/>
      </rPr>
      <t xml:space="preserve">OSLI </t>
    </r>
    <r>
      <rPr>
        <b/>
        <sz val="10"/>
        <color theme="1"/>
        <rFont val="Arial"/>
      </rPr>
      <t>GONZAGA</t>
    </r>
    <r>
      <rPr>
        <sz val="10"/>
        <color theme="1"/>
        <rFont val="Arial"/>
      </rPr>
      <t xml:space="preserve"> FONSECA</t>
    </r>
  </si>
  <si>
    <t>BG 045/2025</t>
  </si>
  <si>
    <t>GONZAGA</t>
  </si>
  <si>
    <t>142.184-0 B</t>
  </si>
  <si>
    <t>0349</t>
  </si>
  <si>
    <t>190.60934.79-5</t>
  </si>
  <si>
    <t>414.384.342-00</t>
  </si>
  <si>
    <t>A CONTAR DE 21/11/2023</t>
  </si>
  <si>
    <t>TECNOLOGIA EM SEGURANÇA PUBLICA</t>
  </si>
  <si>
    <t>RUA Ilidio Lopes</t>
  </si>
  <si>
    <t>gonzaaga.40@hotmail.com</t>
  </si>
  <si>
    <t>01/04/1993 - BG 68/1993</t>
  </si>
  <si>
    <r>
      <rPr>
        <b/>
        <sz val="10"/>
        <color theme="1"/>
        <rFont val="Arial"/>
      </rPr>
      <t>PÂMILA</t>
    </r>
    <r>
      <rPr>
        <sz val="10"/>
        <color theme="1"/>
        <rFont val="Arial"/>
      </rPr>
      <t xml:space="preserve"> DA COSTA BRAGA </t>
    </r>
  </si>
  <si>
    <t xml:space="preserve">PÂMILA </t>
  </si>
  <si>
    <t>268.698-8 A</t>
  </si>
  <si>
    <t>2007</t>
  </si>
  <si>
    <t>166.97482.77-0</t>
  </si>
  <si>
    <t>857.878.252-68</t>
  </si>
  <si>
    <t>050683531350</t>
  </si>
  <si>
    <t>CARLOS BRAGA</t>
  </si>
  <si>
    <t>RAIMUNDA BRASIL DA COSTA BRAGA</t>
  </si>
  <si>
    <t>Radiologia</t>
  </si>
  <si>
    <t>RUA ARAPA</t>
  </si>
  <si>
    <t>9299518-6227</t>
  </si>
  <si>
    <t>pamilabraga87@gmail.com</t>
  </si>
  <si>
    <r>
      <rPr>
        <b/>
        <sz val="10"/>
        <color theme="1"/>
        <rFont val="Arial"/>
      </rPr>
      <t>PATRICK</t>
    </r>
    <r>
      <rPr>
        <sz val="10"/>
        <color theme="1"/>
        <rFont val="Arial"/>
      </rPr>
      <t xml:space="preserve"> CRISPIM DA SILVA</t>
    </r>
  </si>
  <si>
    <t>BG 149/2022</t>
  </si>
  <si>
    <t>PATRICK</t>
  </si>
  <si>
    <t>226.813-2 A</t>
  </si>
  <si>
    <t>134.64679.27-5</t>
  </si>
  <si>
    <t>991.881.982-00</t>
  </si>
  <si>
    <t>REGINALDO MOREIRA DA SILVA</t>
  </si>
  <si>
    <t>WILMA CRISPIM DA SILVA</t>
  </si>
  <si>
    <t>BG 01/2023</t>
  </si>
  <si>
    <t>RUA SAO LAZARO</t>
  </si>
  <si>
    <t>PROX A IGREJA CATOLICA</t>
  </si>
  <si>
    <t>pcsilva001@hotmail.com</t>
  </si>
  <si>
    <t>31/12/2023 - BG 015/2025 - DOE nº 35.388, de 20/01/2025</t>
  </si>
  <si>
    <r>
      <rPr>
        <b/>
        <sz val="10"/>
        <color theme="1"/>
        <rFont val="Arial"/>
      </rPr>
      <t>RAFAEL MACIEL</t>
    </r>
    <r>
      <rPr>
        <sz val="10"/>
        <color theme="1"/>
        <rFont val="Arial"/>
      </rPr>
      <t xml:space="preserve"> DOS SANTOS</t>
    </r>
  </si>
  <si>
    <t>RAFAEL MACIEL</t>
  </si>
  <si>
    <t>209.277-8 B</t>
  </si>
  <si>
    <t>129.16477.02-2</t>
  </si>
  <si>
    <t>882.506.282-68</t>
  </si>
  <si>
    <t>ANTONIO HONORATO DOS SANTOS</t>
  </si>
  <si>
    <t>MARIA DAS GRACAS MACIEL DOS SANTOS</t>
  </si>
  <si>
    <t>BG 124/2022</t>
  </si>
  <si>
    <t>RUA NILTON VIEIRALVES</t>
  </si>
  <si>
    <t>rafaelmaciel0013@hotmail.com</t>
  </si>
  <si>
    <t>31/12/2023 - BG 071/2024 -DOE nº 35.202 de 12/04/2024</t>
  </si>
  <si>
    <r>
      <rPr>
        <b/>
        <sz val="10"/>
        <color theme="1"/>
        <rFont val="Arial"/>
      </rPr>
      <t xml:space="preserve">RANIELSON </t>
    </r>
    <r>
      <rPr>
        <sz val="10"/>
        <color theme="1"/>
        <rFont val="Arial"/>
      </rPr>
      <t>SILVA DE QUEIROZ</t>
    </r>
  </si>
  <si>
    <t>RANIELSON</t>
  </si>
  <si>
    <t>269.565-0 A</t>
  </si>
  <si>
    <t>201.58282.63-3</t>
  </si>
  <si>
    <t>838.328.312-15</t>
  </si>
  <si>
    <t xml:space="preserve">RAIMUNDO CARLOS DE QUEIROZ </t>
  </si>
  <si>
    <t>MARIA IRES SILVA DE QUEIROZ</t>
  </si>
  <si>
    <t>Licenciatura em História</t>
  </si>
  <si>
    <t>Não possui</t>
  </si>
  <si>
    <t>RUA CIPRESTE AZUL</t>
  </si>
  <si>
    <t>69098-415</t>
  </si>
  <si>
    <t>92 98168-1636</t>
  </si>
  <si>
    <t>ranielson_queiroz9@hotmail.com</t>
  </si>
  <si>
    <r>
      <rPr>
        <b/>
        <sz val="10"/>
        <color theme="1"/>
        <rFont val="Arial"/>
      </rPr>
      <t>RENATA</t>
    </r>
    <r>
      <rPr>
        <sz val="10"/>
        <color theme="1"/>
        <rFont val="Arial"/>
      </rPr>
      <t xml:space="preserve"> FREIRE CARDOZO</t>
    </r>
  </si>
  <si>
    <t>BG 134/2025</t>
  </si>
  <si>
    <t>RENATA</t>
  </si>
  <si>
    <t>226.811-6 A</t>
  </si>
  <si>
    <t>190.49891.63-5</t>
  </si>
  <si>
    <t>941.095.162-34</t>
  </si>
  <si>
    <t>CLAUDIO FELIPPE CARDOZO</t>
  </si>
  <si>
    <t>IRLENE CUNHA FREIRE CARDOZO</t>
  </si>
  <si>
    <t>DE 16/07/2024 A 11/01/2025 - 180 DIAS</t>
  </si>
  <si>
    <t>BG 154/2024</t>
  </si>
  <si>
    <t>RUA 4 CONJ COSTA E SILVA</t>
  </si>
  <si>
    <t>12PROXIMO A FEIRA DA RAIZ</t>
  </si>
  <si>
    <t>renata.f.cardozo@gmail.com</t>
  </si>
  <si>
    <r>
      <rPr>
        <b/>
        <sz val="10"/>
        <color theme="1"/>
        <rFont val="Arial"/>
      </rPr>
      <t>RENE</t>
    </r>
    <r>
      <rPr>
        <sz val="10"/>
        <color theme="1"/>
        <rFont val="Arial"/>
      </rPr>
      <t xml:space="preserve"> GONCALVES </t>
    </r>
    <r>
      <rPr>
        <b/>
        <sz val="10"/>
        <color theme="1"/>
        <rFont val="Arial"/>
      </rPr>
      <t>LIMA</t>
    </r>
  </si>
  <si>
    <t>RENE LIMA</t>
  </si>
  <si>
    <t>226.828-0 A</t>
  </si>
  <si>
    <t>1179</t>
  </si>
  <si>
    <t>126.04887.02-0</t>
  </si>
  <si>
    <t>591.195.862-72</t>
  </si>
  <si>
    <t>ELISON GONCALVES DE LIMA</t>
  </si>
  <si>
    <t>ANA GONCALVES LIMA</t>
  </si>
  <si>
    <t>RUA 24 NUCLEO 03</t>
  </si>
  <si>
    <t>EM FRENTE A ESCOLINHA SAMARIA</t>
  </si>
  <si>
    <t>renelima30@gmail.com</t>
  </si>
  <si>
    <t>31/12/2023 -  BG 124/2025 - DOE nº 35.495 de 03/07/2025</t>
  </si>
  <si>
    <r>
      <rPr>
        <b/>
        <sz val="10"/>
        <color theme="1"/>
        <rFont val="Arial"/>
      </rPr>
      <t>RODRIGO</t>
    </r>
    <r>
      <rPr>
        <sz val="10"/>
        <color theme="1"/>
        <rFont val="Arial"/>
      </rPr>
      <t xml:space="preserve"> DA SILVEIRA </t>
    </r>
    <r>
      <rPr>
        <b/>
        <sz val="10"/>
        <color theme="1"/>
        <rFont val="Arial"/>
      </rPr>
      <t>VIEIRA</t>
    </r>
  </si>
  <si>
    <t>RODRIGO VIEIRA</t>
  </si>
  <si>
    <t>226.936-8 A</t>
  </si>
  <si>
    <t>1152</t>
  </si>
  <si>
    <t>129.75633.02-7</t>
  </si>
  <si>
    <t>747.355.272-49</t>
  </si>
  <si>
    <t>ALCINDO JESUS DA SILVA</t>
  </si>
  <si>
    <t>ELIETE DA SILVEIRA VIEIRA</t>
  </si>
  <si>
    <t>BG 227/2022</t>
  </si>
  <si>
    <t>RUA ACACIO SANTOS QD 2</t>
  </si>
  <si>
    <t>PROX AO POSTO DE SAUDE AUGIAS GADELHA</t>
  </si>
  <si>
    <t>rodrigosvieira13@gmail.com</t>
  </si>
  <si>
    <t>31/12/2024 - BG 104/2024 - DOE nº 35.234 de 29/05/2024</t>
  </si>
  <si>
    <r>
      <rPr>
        <sz val="10"/>
        <color theme="1"/>
        <rFont val="Arial"/>
      </rPr>
      <t xml:space="preserve">THIAGO </t>
    </r>
    <r>
      <rPr>
        <b/>
        <sz val="10"/>
        <color theme="1"/>
        <rFont val="Arial"/>
      </rPr>
      <t>COLOMBO</t>
    </r>
    <r>
      <rPr>
        <sz val="10"/>
        <color theme="1"/>
        <rFont val="Arial"/>
      </rPr>
      <t xml:space="preserve"> ARAÚJO</t>
    </r>
  </si>
  <si>
    <t>COLOMBO</t>
  </si>
  <si>
    <t>268.308-3 A</t>
  </si>
  <si>
    <t>130.16521.02-3</t>
  </si>
  <si>
    <t>977.020.802-72</t>
  </si>
  <si>
    <t>032566492224</t>
  </si>
  <si>
    <t>AROLDO CASTRO ARAÚJO</t>
  </si>
  <si>
    <t>MARIA SUELANE COLOMBO AMAZONAS</t>
  </si>
  <si>
    <t>RUA CEDRO ROSA, ÁGUAS CLARAS 2</t>
  </si>
  <si>
    <t>69098-414</t>
  </si>
  <si>
    <t>92 99275-1117</t>
  </si>
  <si>
    <t>thiago_colombo16@hotmail.com</t>
  </si>
  <si>
    <r>
      <rPr>
        <sz val="10"/>
        <color theme="1"/>
        <rFont val="Arial"/>
      </rPr>
      <t xml:space="preserve">WALDOMIRO RODRIGUES </t>
    </r>
    <r>
      <rPr>
        <b/>
        <sz val="10"/>
        <color theme="1"/>
        <rFont val="Arial"/>
      </rPr>
      <t>COMAPA</t>
    </r>
  </si>
  <si>
    <t>COMAPA</t>
  </si>
  <si>
    <t>181.233-5 A</t>
  </si>
  <si>
    <t>0609</t>
  </si>
  <si>
    <t>182.21601.47-6</t>
  </si>
  <si>
    <t>614.379.482-00</t>
  </si>
  <si>
    <t>WALDOMIRO RODRIGUES</t>
  </si>
  <si>
    <t>RAIMUNDA RODRIGUES COMAPA</t>
  </si>
  <si>
    <t>BG 054/2022</t>
  </si>
  <si>
    <t>RUA DARCY VARGAS</t>
  </si>
  <si>
    <t>miro.comapa@hotmail.com</t>
  </si>
  <si>
    <r>
      <rPr>
        <b/>
        <sz val="10"/>
        <color theme="1"/>
        <rFont val="Arial"/>
      </rPr>
      <t xml:space="preserve">WESLLEN </t>
    </r>
    <r>
      <rPr>
        <sz val="10"/>
        <color theme="1"/>
        <rFont val="Arial"/>
      </rPr>
      <t>NOGUEIRA GOMES</t>
    </r>
  </si>
  <si>
    <t>WESLLEN</t>
  </si>
  <si>
    <t>268.328-8 A</t>
  </si>
  <si>
    <t>107.41344.14-5</t>
  </si>
  <si>
    <t>000.296.092-32</t>
  </si>
  <si>
    <t>023872632224</t>
  </si>
  <si>
    <t>0415</t>
  </si>
  <si>
    <t>JOSÉ ALFIR SAMPAIO GOMES</t>
  </si>
  <si>
    <t>MARILZA DOS SANTOS NOGUEIRA</t>
  </si>
  <si>
    <t>BECO SANTA ISABEL</t>
  </si>
  <si>
    <t>18B</t>
  </si>
  <si>
    <t>wesllen.ng@gmail.com</t>
  </si>
  <si>
    <r>
      <rPr>
        <b/>
        <sz val="10"/>
        <color theme="1"/>
        <rFont val="Arial"/>
      </rPr>
      <t>JOAO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FELIPE</t>
    </r>
    <r>
      <rPr>
        <sz val="10"/>
        <color theme="1"/>
        <rFont val="Arial"/>
      </rPr>
      <t xml:space="preserve"> MENEZES NUNES DE OLIVEIRA</t>
    </r>
  </si>
  <si>
    <t>BM-2</t>
  </si>
  <si>
    <t>JOAO FELIPE</t>
  </si>
  <si>
    <t>226.789-6 A</t>
  </si>
  <si>
    <t>1161</t>
  </si>
  <si>
    <t>132.49713.27-8</t>
  </si>
  <si>
    <t>955.335.322-34</t>
  </si>
  <si>
    <t>SEBASTIAO ALVES DE OLIVEIRA</t>
  </si>
  <si>
    <t>FRANCISCA MENEZES NUNES DE OLIV</t>
  </si>
  <si>
    <t>BG 022/2023- BG 019/2024 DOE 35149 23/01/2024</t>
  </si>
  <si>
    <t>DIREITO MILITAR</t>
  </si>
  <si>
    <t>RUA CREMONA</t>
  </si>
  <si>
    <t>PROXIMO AUTO PECAS CASQUETA</t>
  </si>
  <si>
    <t>joaofelipe292@gmail.com</t>
  </si>
  <si>
    <r>
      <rPr>
        <b/>
        <sz val="10"/>
        <color theme="1"/>
        <rFont val="Arial"/>
      </rPr>
      <t>WILKER</t>
    </r>
    <r>
      <rPr>
        <sz val="10"/>
        <color theme="1"/>
        <rFont val="Arial"/>
      </rPr>
      <t xml:space="preserve"> RICHARDSON GADELHA DE QUEIROZ</t>
    </r>
  </si>
  <si>
    <t>WILKER</t>
  </si>
  <si>
    <t>226.844-2 A</t>
  </si>
  <si>
    <t>1030</t>
  </si>
  <si>
    <t>181.94661.13-2</t>
  </si>
  <si>
    <t>309.745.852-20</t>
  </si>
  <si>
    <t>EZALDIR GALVAO DE QUEIROZ</t>
  </si>
  <si>
    <t>ENILA GADELHA DE QUEIROZ</t>
  </si>
  <si>
    <t>BG 137/2022</t>
  </si>
  <si>
    <t>PROXIMO COLEGIO PEDRO SILVESTRE</t>
  </si>
  <si>
    <t>gadelhawilker@hotmail.com</t>
  </si>
  <si>
    <t>31/12/2023- BG 054/2024-do DOE nº 35.184 de 15/03/2024</t>
  </si>
  <si>
    <r>
      <rPr>
        <b/>
        <sz val="10"/>
        <color theme="1"/>
        <rFont val="Arial"/>
      </rPr>
      <t>ANDREY</t>
    </r>
    <r>
      <rPr>
        <sz val="10"/>
        <color theme="1"/>
        <rFont val="Arial"/>
      </rPr>
      <t xml:space="preserve"> BARBOSA COSTA</t>
    </r>
  </si>
  <si>
    <t>BM-3</t>
  </si>
  <si>
    <t>CHEFE</t>
  </si>
  <si>
    <t>ANDREY</t>
  </si>
  <si>
    <t>181.310-2 A</t>
  </si>
  <si>
    <t>0462</t>
  </si>
  <si>
    <t>182.21430.28-0</t>
  </si>
  <si>
    <t>602.806.892-68</t>
  </si>
  <si>
    <t>MANOEL JOSE FERREIRA COSTA</t>
  </si>
  <si>
    <t>EUNICE BARBOSA MENDONCA</t>
  </si>
  <si>
    <t>BG-41/2023</t>
  </si>
  <si>
    <t>16/09/2020 A 18/11/2020</t>
  </si>
  <si>
    <t>RUA MAJ GABRIEL Nº 579 - PRACA 14 DE JANEIRO</t>
  </si>
  <si>
    <t>barbosa.andrey@gmail.com</t>
  </si>
  <si>
    <r>
      <rPr>
        <b/>
        <sz val="10"/>
        <color theme="1"/>
        <rFont val="Arial"/>
      </rPr>
      <t>ELIAS</t>
    </r>
    <r>
      <rPr>
        <sz val="10"/>
        <color theme="1"/>
        <rFont val="Arial"/>
      </rPr>
      <t xml:space="preserve"> LIMA DA </t>
    </r>
    <r>
      <rPr>
        <b/>
        <sz val="10"/>
        <color theme="1"/>
        <rFont val="Arial"/>
      </rPr>
      <t>COSTA</t>
    </r>
  </si>
  <si>
    <t>BG 100/2017</t>
  </si>
  <si>
    <t>ELIAS COSTA</t>
  </si>
  <si>
    <t>149.909-2 B</t>
  </si>
  <si>
    <t>0382</t>
  </si>
  <si>
    <t>123.00227.10-1</t>
  </si>
  <si>
    <t>317.437.062-00</t>
  </si>
  <si>
    <t>JURACY PINTO DA COSTA</t>
  </si>
  <si>
    <t>TEREZA DE SOUZA LIMA</t>
  </si>
  <si>
    <t>12ª REGIÃO MILITAR EB</t>
  </si>
  <si>
    <t>A CONTAR DE 30/05/2017</t>
  </si>
  <si>
    <t>BG 100/2017/PORTARIA Nº. 102/DRH-1, DE 22 DE MAIO DE 2017</t>
  </si>
  <si>
    <t>SEGURANÇA PUBLICA E CIDADANIA</t>
  </si>
  <si>
    <t>(92) 99363-5129</t>
  </si>
  <si>
    <t>edicostasouza@gmail.com</t>
  </si>
  <si>
    <t>BG 013/2024</t>
  </si>
  <si>
    <r>
      <rPr>
        <b/>
        <sz val="10"/>
        <color theme="1"/>
        <rFont val="Arial"/>
      </rPr>
      <t>FRANCISCO</t>
    </r>
    <r>
      <rPr>
        <sz val="10"/>
        <color theme="1"/>
        <rFont val="Arial"/>
      </rPr>
      <t xml:space="preserve"> CELESTINO DE SOUZA</t>
    </r>
  </si>
  <si>
    <t>FRANCISCO</t>
  </si>
  <si>
    <t>181.333-1 A</t>
  </si>
  <si>
    <t>559</t>
  </si>
  <si>
    <t>126.71749.02-5</t>
  </si>
  <si>
    <t>649.138.642-20</t>
  </si>
  <si>
    <t>MANOEL CAMPOS DE SOUZA</t>
  </si>
  <si>
    <t>CLEONILCE CELESTINO DE SOUZA</t>
  </si>
  <si>
    <t>CMPM-3</t>
  </si>
  <si>
    <t>franciscofitness@hotmail.com</t>
  </si>
  <si>
    <t>25/08/2017 - BG 182/2018 NÃO TINHA CFS NESSA DATA</t>
  </si>
  <si>
    <t>25/08/2018 - BG 5/2019</t>
  </si>
  <si>
    <t>BG 137/22023</t>
  </si>
  <si>
    <r>
      <rPr>
        <b/>
        <sz val="10"/>
        <color theme="1"/>
        <rFont val="Arial"/>
      </rPr>
      <t>JOAO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>SOUZA</t>
    </r>
    <r>
      <rPr>
        <sz val="10"/>
        <color theme="1"/>
        <rFont val="Arial"/>
      </rPr>
      <t xml:space="preserve"> PEREIRA</t>
    </r>
  </si>
  <si>
    <t>BG 121/2025</t>
  </si>
  <si>
    <t>JOAO SOUZA</t>
  </si>
  <si>
    <t>141.762-2 B</t>
  </si>
  <si>
    <t>0346</t>
  </si>
  <si>
    <t>170.51469.19-1</t>
  </si>
  <si>
    <t>347.162.892-49</t>
  </si>
  <si>
    <t>ANTONIO LUIZ PEREIRA FILHO</t>
  </si>
  <si>
    <t>ISABEL DE SOUZA PIMENTEL</t>
  </si>
  <si>
    <t>DORCENCIA DO ENSINO SUPERIROR</t>
  </si>
  <si>
    <t>RUA 09- SANTA MARIA</t>
  </si>
  <si>
    <t>QD 10</t>
  </si>
  <si>
    <t>souzajoao407@gmail.com</t>
  </si>
  <si>
    <t>BG 146/2023 DOE 35.038</t>
  </si>
  <si>
    <r>
      <rPr>
        <sz val="10"/>
        <color theme="1"/>
        <rFont val="Arial"/>
      </rPr>
      <t xml:space="preserve">JOSÉ </t>
    </r>
    <r>
      <rPr>
        <b/>
        <sz val="10"/>
        <color theme="1"/>
        <rFont val="Arial"/>
      </rPr>
      <t xml:space="preserve">SUWA </t>
    </r>
    <r>
      <rPr>
        <sz val="10"/>
        <color theme="1"/>
        <rFont val="Arial"/>
      </rPr>
      <t>DE OLIVEIRA</t>
    </r>
  </si>
  <si>
    <t>BG 106/2024</t>
  </si>
  <si>
    <t>SUWA</t>
  </si>
  <si>
    <t>181.410-9 C</t>
  </si>
  <si>
    <t>1.901.784.747-9</t>
  </si>
  <si>
    <t>741.991.452-49</t>
  </si>
  <si>
    <t>JOSÉ ROBERTO DE OLIVEIRA</t>
  </si>
  <si>
    <t>MARIA GENICE SUWA DE OLIVEIRA</t>
  </si>
  <si>
    <t>RUA MANOEL BORBA GATO</t>
  </si>
  <si>
    <t>DOM PEDRO</t>
  </si>
  <si>
    <t>69042-500</t>
  </si>
  <si>
    <t>92 99172-0916</t>
  </si>
  <si>
    <t>jose_suwa@hotmail.com</t>
  </si>
  <si>
    <t>DOE nº 35.232 de 27/05/2024</t>
  </si>
  <si>
    <r>
      <rPr>
        <sz val="10"/>
        <color theme="1"/>
        <rFont val="Arial"/>
      </rPr>
      <t>MARIA DE</t>
    </r>
    <r>
      <rPr>
        <b/>
        <sz val="10"/>
        <color theme="1"/>
        <rFont val="Arial"/>
      </rPr>
      <t xml:space="preserve"> LOURDES </t>
    </r>
    <r>
      <rPr>
        <sz val="10"/>
        <color theme="1"/>
        <rFont val="Arial"/>
      </rPr>
      <t>SANTOS DA SILVA</t>
    </r>
  </si>
  <si>
    <t>BG 06/2022</t>
  </si>
  <si>
    <t>LOURDES</t>
  </si>
  <si>
    <t>255.430-5 A</t>
  </si>
  <si>
    <t>1744</t>
  </si>
  <si>
    <t>201.73254.96-3</t>
  </si>
  <si>
    <t>766.309.434-49</t>
  </si>
  <si>
    <t>ANTONIO PEREIRA DA SILVA</t>
  </si>
  <si>
    <t>ADERITA MARIA DA SILVA</t>
  </si>
  <si>
    <t>CMM</t>
  </si>
  <si>
    <t>A CONTAR DE 05/01/2023</t>
  </si>
  <si>
    <t>BG 06/2023-Ofício nº 38-CA/SCmtCMM/CmtCMM-Processo nº 01.01.022104.003889/2022-28</t>
  </si>
  <si>
    <t>RUA MARECHAL RONDON</t>
  </si>
  <si>
    <t>SÀO JORGE</t>
  </si>
  <si>
    <t>69033-490</t>
  </si>
  <si>
    <t>98146-6393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</si>
  <si>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marialurdes@gmail.com</t>
    </r>
  </si>
  <si>
    <r>
      <rPr>
        <b/>
        <sz val="10"/>
        <color theme="1"/>
        <rFont val="Arial"/>
      </rPr>
      <t>MARILANE</t>
    </r>
    <r>
      <rPr>
        <sz val="10"/>
        <color theme="1"/>
        <rFont val="Arial"/>
      </rPr>
      <t xml:space="preserve"> MICHILES DA SILVA MENDES</t>
    </r>
  </si>
  <si>
    <t>MARILANE</t>
  </si>
  <si>
    <t>202.699-6 B</t>
  </si>
  <si>
    <t>1598</t>
  </si>
  <si>
    <t>129.09070.02-8</t>
  </si>
  <si>
    <t>515.194.882-20</t>
  </si>
  <si>
    <t>FRANCISCO ASSIS RODRIGUES DA SILVA</t>
  </si>
  <si>
    <t>ANA JULIA MICHILES DA SILVA</t>
  </si>
  <si>
    <t>PMAM</t>
  </si>
  <si>
    <t>A CONTAR DE 23/12/2020</t>
  </si>
  <si>
    <t>BG 091/2021</t>
  </si>
  <si>
    <t>RUA APUÍ</t>
  </si>
  <si>
    <t>CONJ.BEIJA FLOR -FLORES</t>
  </si>
  <si>
    <t>69028-173</t>
  </si>
  <si>
    <t>99438-0178</t>
  </si>
  <si>
    <t>marilane_michiles@hotmail.com</t>
  </si>
  <si>
    <t>21/04/2024 - BG 103/2025 - DOE nº 35.472 de 28/5/2025</t>
  </si>
  <si>
    <r>
      <rPr>
        <sz val="10"/>
        <color theme="1"/>
        <rFont val="Arial"/>
      </rPr>
      <t xml:space="preserve">RAIMUNDO </t>
    </r>
    <r>
      <rPr>
        <b/>
        <sz val="10"/>
        <color theme="1"/>
        <rFont val="Arial"/>
      </rPr>
      <t>REBOUÇAS</t>
    </r>
    <r>
      <rPr>
        <sz val="10"/>
        <color theme="1"/>
        <rFont val="Arial"/>
      </rPr>
      <t xml:space="preserve"> PALHETA</t>
    </r>
  </si>
  <si>
    <t>BG 119/2025</t>
  </si>
  <si>
    <t>REBOUÇAS</t>
  </si>
  <si>
    <t>207.806-6 C</t>
  </si>
  <si>
    <t>1.604.153.447-2</t>
  </si>
  <si>
    <t>728.999.642-91</t>
  </si>
  <si>
    <t>0189133122</t>
  </si>
  <si>
    <t>035</t>
  </si>
  <si>
    <t>0010</t>
  </si>
  <si>
    <t>ALBERTO DE MENDONÇA PALHETA</t>
  </si>
  <si>
    <t>MARIA DE FÁTIMA REBOUÇAS PALHETA</t>
  </si>
  <si>
    <t>UNIÃO ESTÁVEL</t>
  </si>
  <si>
    <t>AGUARDANDO NOMEAÇÃO</t>
  </si>
  <si>
    <t>43 anos</t>
  </si>
  <si>
    <t>RUA FABIANA VIDEO, CIDADE NOVA, NUCLEO 11</t>
  </si>
  <si>
    <t>24-B</t>
  </si>
  <si>
    <t>QD 235</t>
  </si>
  <si>
    <t>69096-250</t>
  </si>
  <si>
    <t>(92)99491-2059</t>
  </si>
  <si>
    <t>rpreboucas@gmail.com</t>
  </si>
  <si>
    <t>25/06/2025 - BG 119/2025 - DOE DE 25/06/2025</t>
  </si>
  <si>
    <r>
      <rPr>
        <sz val="10"/>
        <color theme="1"/>
        <rFont val="Arial"/>
      </rPr>
      <t>UBIRATAN</t>
    </r>
    <r>
      <rPr>
        <b/>
        <sz val="10"/>
        <color theme="1"/>
        <rFont val="Arial"/>
      </rPr>
      <t xml:space="preserve"> PINHAIS </t>
    </r>
    <r>
      <rPr>
        <sz val="10"/>
        <color theme="1"/>
        <rFont val="Arial"/>
      </rPr>
      <t>DOS SANTOS</t>
    </r>
  </si>
  <si>
    <t>PINHAIS</t>
  </si>
  <si>
    <t>149.968-8 B</t>
  </si>
  <si>
    <t>108.18391.45-3</t>
  </si>
  <si>
    <t>291.181.402-97</t>
  </si>
  <si>
    <t>NAO CONSTA NO REGISTRO</t>
  </si>
  <si>
    <t>ZELANDIA PINHAIS DOS SANTOS</t>
  </si>
  <si>
    <t>A DISPOSIÇÃO E ADIDO: BG Nº 100 DE 30/05/2017, PÁG.0938 /BG 100/2017/PORTARIA Nº. 102/DRH-1, DE 22 DE MAIO DE 2017</t>
  </si>
  <si>
    <t>pinhaisubiratam@yahoo.com.br</t>
  </si>
  <si>
    <r>
      <rPr>
        <b/>
        <sz val="10"/>
        <color theme="1"/>
        <rFont val="Arial"/>
      </rPr>
      <t>ANDREIA REJAN</t>
    </r>
    <r>
      <rPr>
        <sz val="10"/>
        <color theme="1"/>
        <rFont val="Arial"/>
      </rPr>
      <t>E RODRIGUES FERREIRA</t>
    </r>
  </si>
  <si>
    <t>BM-4</t>
  </si>
  <si>
    <t>BG 036/2023</t>
  </si>
  <si>
    <t>ANDREIA REJANE</t>
  </si>
  <si>
    <t>154.694-5 D</t>
  </si>
  <si>
    <t>170.59939.80-4</t>
  </si>
  <si>
    <t>439.100.252-34</t>
  </si>
  <si>
    <t>JOSE DE QUEIROZ FERREIRA</t>
  </si>
  <si>
    <t>MARIA DO CARMO RODRIGUES FERREIRA</t>
  </si>
  <si>
    <t>BG 043/2023+ BG 086/2024+ BG 107/2024 + BG 125/2024 + BG 149/2024</t>
  </si>
  <si>
    <t>MICROPOLITICA DA GESTAO DO TRABALHO EM SAUDE /RECURSOS HUMANOS E GESTÃO DE PESSOAS</t>
  </si>
  <si>
    <t>Rua SÃO PEDRO</t>
  </si>
  <si>
    <t>andreiaferreira1973@hotmail.com</t>
  </si>
  <si>
    <r>
      <rPr>
        <b/>
        <sz val="10"/>
        <color theme="1"/>
        <rFont val="Arial"/>
      </rPr>
      <t>DAIZYENNE</t>
    </r>
    <r>
      <rPr>
        <sz val="10"/>
        <color theme="1"/>
        <rFont val="Arial"/>
      </rPr>
      <t xml:space="preserve"> SANTOS DA </t>
    </r>
    <r>
      <rPr>
        <b/>
        <sz val="10"/>
        <color theme="1"/>
        <rFont val="Arial"/>
      </rPr>
      <t>SILVA</t>
    </r>
  </si>
  <si>
    <t>BG 031/2023</t>
  </si>
  <si>
    <t>DAYZIENNE SILVA</t>
  </si>
  <si>
    <t>239.038-8 C</t>
  </si>
  <si>
    <t>GILBERTO GAMA DA SILVA</t>
  </si>
  <si>
    <t>MARIA JOSE SANTOS DA SILVA</t>
  </si>
  <si>
    <r>
      <rPr>
        <b/>
        <sz val="10"/>
        <color theme="1"/>
        <rFont val="Arial"/>
      </rPr>
      <t>EDYLTON</t>
    </r>
    <r>
      <rPr>
        <sz val="10"/>
        <color theme="1"/>
        <rFont val="Arial"/>
      </rPr>
      <t xml:space="preserve"> GADELHA ROLA</t>
    </r>
  </si>
  <si>
    <t>EDYLTON</t>
  </si>
  <si>
    <t>149.039-7 B</t>
  </si>
  <si>
    <t>0368</t>
  </si>
  <si>
    <t>170.59906.00-0</t>
  </si>
  <si>
    <t>404.340.952-49</t>
  </si>
  <si>
    <t>RAYLTON JOSE MONTEIRO ROLA</t>
  </si>
  <si>
    <t>EDMEIA GADELHA ROLA</t>
  </si>
  <si>
    <t>BG 163/2024</t>
  </si>
  <si>
    <t>RUA 141,CASA 31, NUCLEO 13</t>
  </si>
  <si>
    <t>edyltonrola@hotmail.com</t>
  </si>
  <si>
    <t>31/12/2014 - BG 133/2017 NÃO TINHA CAS NESSA DATA</t>
  </si>
  <si>
    <t>BG 134/2024 - DOE nº 35.261 de 10/07/2024</t>
  </si>
  <si>
    <t>A CONTAR DE 01/01/2023</t>
  </si>
  <si>
    <t>BG 215/2024 - DOE nº 35.346, de 13/11/2024</t>
  </si>
  <si>
    <r>
      <rPr>
        <b/>
        <sz val="10"/>
        <color theme="1"/>
        <rFont val="Arial"/>
      </rPr>
      <t>PAULA SUELLEN</t>
    </r>
    <r>
      <rPr>
        <sz val="10"/>
        <color theme="1"/>
        <rFont val="Arial"/>
      </rPr>
      <t xml:space="preserve"> DE MELO MENDES</t>
    </r>
  </si>
  <si>
    <t>BG 073/2025</t>
  </si>
  <si>
    <t>PAULA SUELLEN</t>
  </si>
  <si>
    <t>213.356 C 3</t>
  </si>
  <si>
    <t>MOUZANIR CAMPOS DE MELO</t>
  </si>
  <si>
    <t>MARIA DO SOCORRO FROTA DE MELO</t>
  </si>
  <si>
    <t>SERVICO SOCIAL</t>
  </si>
  <si>
    <t>SERVICO SOCIAL E SUSTENTABILIDADE NA AMAZONIA</t>
  </si>
  <si>
    <t>AV. RIO GUAMA, CJ VIEIRALVES</t>
  </si>
  <si>
    <t>ED.TERRACO VIEIRALVES, APTO 1001, NOSSA SENHORA DAS GRACAS</t>
  </si>
  <si>
    <t>69053-120</t>
  </si>
  <si>
    <t>psfmmendes@gmail.com</t>
  </si>
  <si>
    <r>
      <rPr>
        <b/>
        <sz val="10"/>
        <color theme="1"/>
        <rFont val="Arial"/>
      </rPr>
      <t>SUELLEM</t>
    </r>
    <r>
      <rPr>
        <sz val="10"/>
        <color theme="1"/>
        <rFont val="Arial"/>
      </rPr>
      <t xml:space="preserve"> FERREIRA DE OLIVEIRA</t>
    </r>
  </si>
  <si>
    <t>BG-056/2023</t>
  </si>
  <si>
    <t>SUELLEM</t>
  </si>
  <si>
    <t>214.684-3 E</t>
  </si>
  <si>
    <t>128.38886.02-0</t>
  </si>
  <si>
    <t>760.754.602-25</t>
  </si>
  <si>
    <t>TERENCIO VERCOSA DE OLIVEIRA</t>
  </si>
  <si>
    <t>NEUZA FERREIRA DE OLIVEIRA</t>
  </si>
  <si>
    <t>BG 155/2023/BG 191/2023</t>
  </si>
  <si>
    <t>PLANEJAMENTO E ADMINISTRAÇÃO EM PROJETOS SOCIAIS</t>
  </si>
  <si>
    <t>Rua RUA JORGE VEIGA</t>
  </si>
  <si>
    <t>APT 2 PARQUE 10 DE NOVEMBRO</t>
  </si>
  <si>
    <t>sue.oliveira@gmail.com</t>
  </si>
  <si>
    <r>
      <rPr>
        <sz val="10"/>
        <color theme="1"/>
        <rFont val="Arial"/>
      </rPr>
      <t xml:space="preserve">JOAO </t>
    </r>
    <r>
      <rPr>
        <b/>
        <sz val="10"/>
        <color theme="1"/>
        <rFont val="Arial"/>
      </rPr>
      <t>BATISTA</t>
    </r>
    <r>
      <rPr>
        <sz val="10"/>
        <color theme="1"/>
        <rFont val="Arial"/>
      </rPr>
      <t xml:space="preserve"> DO NASCIMENTO</t>
    </r>
  </si>
  <si>
    <t>CHEFE/ADIDO</t>
  </si>
  <si>
    <t>BG 010/2025</t>
  </si>
  <si>
    <t>187.597-3 A</t>
  </si>
  <si>
    <t>0661</t>
  </si>
  <si>
    <t>190.10859.83-8</t>
  </si>
  <si>
    <t>683.894.182-15</t>
  </si>
  <si>
    <t>MARIA DO SOCORRO DO NASCIMENTO</t>
  </si>
  <si>
    <t>IESP</t>
  </si>
  <si>
    <t>A CONTAR DE 09 DE JANEIRO/2025</t>
  </si>
  <si>
    <t>RUA I, QUADRA M, CONJUNTO JOÃO BOSCO II, Nº 127</t>
  </si>
  <si>
    <t>jobatnasc@hotmail.com</t>
  </si>
  <si>
    <r>
      <rPr>
        <sz val="10"/>
        <color theme="1"/>
        <rFont val="Arial"/>
      </rPr>
      <t xml:space="preserve">ANTONIO GEAMERSON MOTA </t>
    </r>
    <r>
      <rPr>
        <b/>
        <sz val="10"/>
        <color theme="1"/>
        <rFont val="Arial"/>
      </rPr>
      <t>CATIVO</t>
    </r>
  </si>
  <si>
    <t>BM-5</t>
  </si>
  <si>
    <t>BG 187/2024</t>
  </si>
  <si>
    <t>CATIVO</t>
  </si>
  <si>
    <t>227.374-8 A</t>
  </si>
  <si>
    <t>1042</t>
  </si>
  <si>
    <t>ANTONIO RODRIGUES CATIVO</t>
  </si>
  <si>
    <t>NILZA MOTA CATIVO</t>
  </si>
  <si>
    <t>BG 113/2023</t>
  </si>
  <si>
    <t>RUA ANAMÃ</t>
  </si>
  <si>
    <t>bmamcativo@hotmail.com</t>
  </si>
  <si>
    <r>
      <rPr>
        <b/>
        <sz val="11"/>
        <color theme="1"/>
        <rFont val="Calibri, sans-serif"/>
      </rPr>
      <t xml:space="preserve">MICHELLE </t>
    </r>
    <r>
      <rPr>
        <sz val="11"/>
        <color theme="1"/>
        <rFont val="Calibri, sans-serif"/>
      </rPr>
      <t>DE</t>
    </r>
    <r>
      <rPr>
        <b/>
        <sz val="11"/>
        <color theme="1"/>
        <rFont val="Calibri, sans-serif"/>
      </rPr>
      <t xml:space="preserve"> ANDRADE </t>
    </r>
    <r>
      <rPr>
        <sz val="11"/>
        <color theme="1"/>
        <rFont val="Calibri, sans-serif"/>
      </rPr>
      <t>NASCIMENTO</t>
    </r>
  </si>
  <si>
    <t>DENTISTA</t>
  </si>
  <si>
    <t>MICHELLE ANDRADE</t>
  </si>
  <si>
    <t>270.184-7 A</t>
  </si>
  <si>
    <t>127.89414.02-7</t>
  </si>
  <si>
    <t>797.880.682-00</t>
  </si>
  <si>
    <t>IZAUFREDO SILVA NASCIMENTO</t>
  </si>
  <si>
    <t>MARIA DEUZIMAR DE ANDRADE NASCIMENTO</t>
  </si>
  <si>
    <t>TRAVESSA JOSÉ DE ALENCAR</t>
  </si>
  <si>
    <t>CONJ 31 DE MARÇO</t>
  </si>
  <si>
    <t>69076-060</t>
  </si>
  <si>
    <t>92 99631-1944</t>
  </si>
  <si>
    <t>mi.andrade@gmail.com</t>
  </si>
  <si>
    <r>
      <rPr>
        <b/>
        <sz val="10"/>
        <color theme="1"/>
        <rFont val="Arial"/>
      </rPr>
      <t>C</t>
    </r>
    <r>
      <rPr>
        <sz val="10"/>
        <color theme="1"/>
        <rFont val="Arial"/>
      </rPr>
      <t xml:space="preserve">LEYTON </t>
    </r>
    <r>
      <rPr>
        <b/>
        <sz val="10"/>
        <color theme="1"/>
        <rFont val="Arial"/>
      </rPr>
      <t>NASCIMENTO</t>
    </r>
    <r>
      <rPr>
        <sz val="10"/>
        <color theme="1"/>
        <rFont val="Arial"/>
      </rPr>
      <t xml:space="preserve"> DE OLIVEIRA</t>
    </r>
  </si>
  <si>
    <t>BM-6</t>
  </si>
  <si>
    <t>BG 047/2024</t>
  </si>
  <si>
    <t>C NASCIMENTO</t>
  </si>
  <si>
    <t>226.778-0 A</t>
  </si>
  <si>
    <t>1181</t>
  </si>
  <si>
    <t>128.30629.02-9</t>
  </si>
  <si>
    <t>857.817.202-78</t>
  </si>
  <si>
    <t>CLEMENTE BRITO DE OLIVEIRA</t>
  </si>
  <si>
    <t>SONIA MARIA DO NASCIMENTO</t>
  </si>
  <si>
    <t>RUA REGO BARROS</t>
  </si>
  <si>
    <t>PROX MERCADINHO MC</t>
  </si>
  <si>
    <t>clleytoon@gmail.com</t>
  </si>
  <si>
    <t>31/12/2023- BG 067/2024-DOE nº 35.199 de 09/04/2024</t>
  </si>
  <si>
    <r>
      <rPr>
        <sz val="10"/>
        <color theme="1"/>
        <rFont val="Arial"/>
      </rPr>
      <t xml:space="preserve">MARCO ANTONIO CALMON </t>
    </r>
    <r>
      <rPr>
        <b/>
        <sz val="10"/>
        <color theme="1"/>
        <rFont val="Arial"/>
      </rPr>
      <t>GAMA</t>
    </r>
  </si>
  <si>
    <t/>
  </si>
  <si>
    <t>BG 202/2023+BG 011/2024</t>
  </si>
  <si>
    <t>GAMA</t>
  </si>
  <si>
    <t>186.129-8 A</t>
  </si>
  <si>
    <t>0644</t>
  </si>
  <si>
    <t>170.59393.14-3</t>
  </si>
  <si>
    <t>923.365.905-49</t>
  </si>
  <si>
    <t>EUZEBIO DOS SANTOS SILVA</t>
  </si>
  <si>
    <t>ALEXANDRINA CALMON GAMA</t>
  </si>
  <si>
    <t>Agregação: Boletim Geral nº 222 de 12/12/2016. Designado (Gerente): DOE 33951 de 26/02/2019, pág. 13</t>
  </si>
  <si>
    <t>SEGURANÇA DA INFORMAÇÃO/ SEGURANÇA CONTRA INCENDIO E PANICO</t>
  </si>
  <si>
    <t>AV DES JOAO MACHADO 136 BL 25 A AP/302</t>
  </si>
  <si>
    <t>macnot@gmail.com</t>
  </si>
  <si>
    <r>
      <rPr>
        <b/>
        <sz val="10"/>
        <color theme="1"/>
        <rFont val="Arial"/>
      </rPr>
      <t>SILVIO</t>
    </r>
    <r>
      <rPr>
        <sz val="10"/>
        <color theme="1"/>
        <rFont val="Arial"/>
      </rPr>
      <t xml:space="preserve"> SOUZA DO CARMO</t>
    </r>
  </si>
  <si>
    <t>BG 090/2025</t>
  </si>
  <si>
    <t>SILVIO</t>
  </si>
  <si>
    <t>226.860-4 A</t>
  </si>
  <si>
    <t>1218</t>
  </si>
  <si>
    <t>190.08287.59-8</t>
  </si>
  <si>
    <t>704.273.302-97</t>
  </si>
  <si>
    <t>ZOZIMO FERREIRA DO CARMO</t>
  </si>
  <si>
    <t>MARIA SOUZA DO CARMO</t>
  </si>
  <si>
    <t>BG 121/2022- BG 131/2022-BG 155/2023</t>
  </si>
  <si>
    <t>RUA NOVE DE MAIO</t>
  </si>
  <si>
    <t>AO LADO DO LAVA JATO ESQUINA COM PERICLES DE MORAIS</t>
  </si>
  <si>
    <t>silviotrumpet@gmail.com</t>
  </si>
  <si>
    <t>31/12/2023 - BG 069/2025 - DOE DE 04.04.2025</t>
  </si>
  <si>
    <r>
      <rPr>
        <b/>
        <sz val="10"/>
        <color theme="1"/>
        <rFont val="Arial"/>
      </rPr>
      <t>EDILENE LOPES</t>
    </r>
    <r>
      <rPr>
        <sz val="10"/>
        <color theme="1"/>
        <rFont val="Arial"/>
      </rPr>
      <t xml:space="preserve"> SANTOS FONSECA</t>
    </r>
  </si>
  <si>
    <t>EDILENE LOPES</t>
  </si>
  <si>
    <t>270.713-6 A</t>
  </si>
  <si>
    <t>268.1402048-1</t>
  </si>
  <si>
    <t>622.506.122-34</t>
  </si>
  <si>
    <t>JOSE LOURENCO SILVA SANTOS</t>
  </si>
  <si>
    <t>MARIA HELENA LOPES SANTOS</t>
  </si>
  <si>
    <t>CASADA</t>
  </si>
  <si>
    <t>48 anos</t>
  </si>
  <si>
    <t>RUA ALTEMAR DUTRA</t>
  </si>
  <si>
    <t>COND MORADA DOS NOBRES</t>
  </si>
  <si>
    <t>69022-190</t>
  </si>
  <si>
    <t>(92)99496-1737</t>
  </si>
  <si>
    <t>llene_santos@yahoo.com.br</t>
  </si>
  <si>
    <t xml:space="preserve"> </t>
  </si>
  <si>
    <r>
      <rPr>
        <b/>
        <sz val="10"/>
        <color theme="1"/>
        <rFont val="Arial"/>
      </rPr>
      <t>GABRIEL</t>
    </r>
    <r>
      <rPr>
        <sz val="10"/>
        <color theme="1"/>
        <rFont val="Arial"/>
      </rPr>
      <t xml:space="preserve"> AZEVEDO E </t>
    </r>
    <r>
      <rPr>
        <b/>
        <sz val="10"/>
        <color theme="1"/>
        <rFont val="Arial"/>
      </rPr>
      <t>AZEVEDO</t>
    </r>
  </si>
  <si>
    <t>BRESC/CBC</t>
  </si>
  <si>
    <t xml:space="preserve">GABRIEL AZEVEDO </t>
  </si>
  <si>
    <t>269.399-2 A</t>
  </si>
  <si>
    <t>269.95105.12-3</t>
  </si>
  <si>
    <t>850.705.052-20</t>
  </si>
  <si>
    <t>033694742259</t>
  </si>
  <si>
    <t>563</t>
  </si>
  <si>
    <t xml:space="preserve">NORBERTO MORAES DE AZEVEDO FILHO </t>
  </si>
  <si>
    <t xml:space="preserve">MARIA ELIZABETE MARQUES DE AZEVEDO </t>
  </si>
  <si>
    <t>Rua José Romão. Condomínio conquista aleixo</t>
  </si>
  <si>
    <t>Bl 23 Ap 304</t>
  </si>
  <si>
    <t>69085-288</t>
  </si>
  <si>
    <t>azevedogabriel2@gmail.com</t>
  </si>
  <si>
    <r>
      <rPr>
        <b/>
        <sz val="10"/>
        <color theme="1"/>
        <rFont val="Arial"/>
      </rPr>
      <t>LUIZ FELIPE</t>
    </r>
    <r>
      <rPr>
        <sz val="10"/>
        <color theme="1"/>
        <rFont val="Arial"/>
      </rPr>
      <t xml:space="preserve"> FERNANDES PASSOS</t>
    </r>
  </si>
  <si>
    <t>LUIZ FELIPE</t>
  </si>
  <si>
    <t>227.098-6 A</t>
  </si>
  <si>
    <t>201.73137.26-6</t>
  </si>
  <si>
    <t>938.441.312-72</t>
  </si>
  <si>
    <t>FRANCISCO DA COSTA PASSOS</t>
  </si>
  <si>
    <t>ALESSANDRA MIRIAN FERNANDES PASSOS</t>
  </si>
  <si>
    <t>R MARGINAL</t>
  </si>
  <si>
    <t>rcps.enf@gmail.com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</si>
  <si>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</si>
  <si>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ADRIANO</t>
    </r>
    <r>
      <rPr>
        <sz val="10"/>
        <color theme="1"/>
        <rFont val="Arial"/>
      </rPr>
      <t xml:space="preserve"> JOSE </t>
    </r>
    <r>
      <rPr>
        <b/>
        <sz val="10"/>
        <color theme="1"/>
        <rFont val="Arial"/>
      </rPr>
      <t>PANTOJA</t>
    </r>
    <r>
      <rPr>
        <sz val="10"/>
        <color theme="1"/>
        <rFont val="Arial"/>
      </rPr>
      <t xml:space="preserve"> MEDEIROS</t>
    </r>
  </si>
  <si>
    <t>BG 77/2024</t>
  </si>
  <si>
    <t>ADRIANO PANTOJA</t>
  </si>
  <si>
    <t>226.788-8 A</t>
  </si>
  <si>
    <t>1185</t>
  </si>
  <si>
    <t>129.58551.02-6</t>
  </si>
  <si>
    <t>887.838.392-91</t>
  </si>
  <si>
    <t>JOSE RIBAMAR MEDEIROS</t>
  </si>
  <si>
    <t>IERECE PANTOJA MEDEIROS</t>
  </si>
  <si>
    <t>BG 065/2025</t>
  </si>
  <si>
    <t>RUA BAGE</t>
  </si>
  <si>
    <t>PROXIMO A PONTE DA RUA BAGE</t>
  </si>
  <si>
    <t>adrianopantojamedeiros@hotmail.com</t>
  </si>
  <si>
    <t>31/12/2023 - BG 107/2024 - DOE nº 35.237 de 05/06/2024</t>
  </si>
  <si>
    <r>
      <rPr>
        <sz val="10"/>
        <color theme="1"/>
        <rFont val="Arial"/>
      </rPr>
      <t xml:space="preserve">ANDRE </t>
    </r>
    <r>
      <rPr>
        <b/>
        <sz val="10"/>
        <color theme="1"/>
        <rFont val="Arial"/>
      </rPr>
      <t>WODSON</t>
    </r>
    <r>
      <rPr>
        <sz val="10"/>
        <color theme="1"/>
        <rFont val="Arial"/>
      </rPr>
      <t xml:space="preserve"> ALMEIDA OLIVEIRA</t>
    </r>
  </si>
  <si>
    <t>WODSON</t>
  </si>
  <si>
    <t>216.393-4 B</t>
  </si>
  <si>
    <t>1234</t>
  </si>
  <si>
    <t>190.47467.92-5</t>
  </si>
  <si>
    <t>076.297.854-61</t>
  </si>
  <si>
    <t>JOSE CLAUDEMIR DE OLIVEIRA</t>
  </si>
  <si>
    <t>DEBORA MARIA DE ALMEIDA</t>
  </si>
  <si>
    <t>Avenida andre araujo</t>
  </si>
  <si>
    <t>condominio portal da cidade ao lado da TV Rio Negro</t>
  </si>
  <si>
    <t>andre_wodson@hotmail.com</t>
  </si>
  <si>
    <t>31/12/2023 - BG 112/2024 - DOE nº 35.241 de 11/06/2024</t>
  </si>
  <si>
    <r>
      <rPr>
        <b/>
        <sz val="10"/>
        <color theme="1"/>
        <rFont val="Arial"/>
      </rPr>
      <t xml:space="preserve">DENILSON </t>
    </r>
    <r>
      <rPr>
        <sz val="10"/>
        <color theme="1"/>
        <rFont val="Arial"/>
      </rPr>
      <t>DE SOUZA SOARES</t>
    </r>
  </si>
  <si>
    <t>BG 01/2022</t>
  </si>
  <si>
    <t>DENILSON</t>
  </si>
  <si>
    <t>181.235-1 A</t>
  </si>
  <si>
    <t>0538</t>
  </si>
  <si>
    <t>182.21618.68-9</t>
  </si>
  <si>
    <t>614.112.212-49</t>
  </si>
  <si>
    <t>HAMILTON SOARES FILHO</t>
  </si>
  <si>
    <t>GERCINA CABRAL DE SOUZA</t>
  </si>
  <si>
    <t>BG 053/2023</t>
  </si>
  <si>
    <t>Rua Tangará, n° 154-F, Vale do Sinai</t>
  </si>
  <si>
    <t>Escola Municipal Eng. João Braga</t>
  </si>
  <si>
    <t>soares_denilson@ig.com.br</t>
  </si>
  <si>
    <t>BG 141/2024 - DOE nº 35.269 de 22/07/2024</t>
  </si>
  <si>
    <r>
      <rPr>
        <sz val="10"/>
        <color theme="1"/>
        <rFont val="Arial"/>
      </rPr>
      <t xml:space="preserve">ELIANE DOS ANJOS DO </t>
    </r>
    <r>
      <rPr>
        <b/>
        <sz val="10"/>
        <color theme="1"/>
        <rFont val="Arial"/>
      </rPr>
      <t>LAGO</t>
    </r>
  </si>
  <si>
    <t>LAGO</t>
  </si>
  <si>
    <t>255.730-4 A</t>
  </si>
  <si>
    <t>1686</t>
  </si>
  <si>
    <t>209.49072.77-4</t>
  </si>
  <si>
    <t>962.553.402-44</t>
  </si>
  <si>
    <t>DEODORO FERREIRA DO LAGO</t>
  </si>
  <si>
    <t>MARIA ELIANA DOS ANJOS DO LAGO</t>
  </si>
  <si>
    <t>BG 099/2024 + BG 132/2024</t>
  </si>
  <si>
    <t>CURSO SUPERIOR EM BIOMEDICINA</t>
  </si>
  <si>
    <t>Rua rua 05</t>
  </si>
  <si>
    <t>QUADRA 23 SAO JOSE</t>
  </si>
  <si>
    <t>elianelago29@gmail.com</t>
  </si>
  <si>
    <r>
      <rPr>
        <b/>
        <sz val="10"/>
        <color theme="1"/>
        <rFont val="Arial"/>
      </rPr>
      <t xml:space="preserve">GRAZIANNI </t>
    </r>
    <r>
      <rPr>
        <sz val="10"/>
        <color theme="1"/>
        <rFont val="Arial"/>
      </rPr>
      <t>SOUZA DE OLIVEIRA RIBEIRO</t>
    </r>
  </si>
  <si>
    <t>GRAZIANNI</t>
  </si>
  <si>
    <t>261.901-6 A</t>
  </si>
  <si>
    <t>190.32016.56-6</t>
  </si>
  <si>
    <t>50.386.046-84</t>
  </si>
  <si>
    <t>JOSE CARLOS DE OLIVEIRA</t>
  </si>
  <si>
    <t>LEA SOUZA DE OLIVEIRA</t>
  </si>
  <si>
    <t>ENDODONTIA</t>
  </si>
  <si>
    <t>PROFº CASTELO BRANCO, APT 403, TORRE D2,RES GRAND PRIX</t>
  </si>
  <si>
    <t>PQ 10 DE NOVEMBRO</t>
  </si>
  <si>
    <t>69055-080</t>
  </si>
  <si>
    <t>98158-9110</t>
  </si>
  <si>
    <t>graziannioliveira@hotmail.com</t>
  </si>
  <si>
    <r>
      <rPr>
        <b/>
        <sz val="10"/>
        <color theme="1"/>
        <rFont val="Arial"/>
      </rPr>
      <t>JEAN COSTA</t>
    </r>
    <r>
      <rPr>
        <sz val="10"/>
        <color theme="1"/>
        <rFont val="Arial"/>
      </rPr>
      <t xml:space="preserve"> DA SILVA</t>
    </r>
  </si>
  <si>
    <t>JEAN COSTA</t>
  </si>
  <si>
    <t>181.290-4 A</t>
  </si>
  <si>
    <t>0596</t>
  </si>
  <si>
    <t>190.39447.30-9</t>
  </si>
  <si>
    <t>740.228.572-34</t>
  </si>
  <si>
    <t>RAIMUNDO TRINDADE DA SILVA</t>
  </si>
  <si>
    <t>GERALDA FONTELES DA COSTA</t>
  </si>
  <si>
    <t>DE 24/06/2025 A 22/08/2025 - 30 DIAS</t>
  </si>
  <si>
    <t>BG 115/2025</t>
  </si>
  <si>
    <t>TECNOLOGIA EM PROCESSOS QUÍMICOS</t>
  </si>
  <si>
    <t>jeancosta01@hotmail.com</t>
  </si>
  <si>
    <r>
      <rPr>
        <sz val="10"/>
        <color theme="1"/>
        <rFont val="Arial"/>
      </rPr>
      <t xml:space="preserve">JEAN </t>
    </r>
    <r>
      <rPr>
        <b/>
        <sz val="10"/>
        <color theme="1"/>
        <rFont val="Arial"/>
      </rPr>
      <t>FABRICIO</t>
    </r>
    <r>
      <rPr>
        <sz val="10"/>
        <color theme="1"/>
        <rFont val="Arial"/>
      </rPr>
      <t xml:space="preserve"> DE SOUZA MORAES</t>
    </r>
  </si>
  <si>
    <t>BG 144/2025</t>
  </si>
  <si>
    <t>FABRICIO</t>
  </si>
  <si>
    <t>186.077-1 A</t>
  </si>
  <si>
    <t>0685</t>
  </si>
  <si>
    <t>129.23220.02-3</t>
  </si>
  <si>
    <t>604.365.732-53</t>
  </si>
  <si>
    <t>JOSE ERCILIO DE MORAES</t>
  </si>
  <si>
    <t>MARCILETE DE SOUZA MORAES</t>
  </si>
  <si>
    <t xml:space="preserve">BG 141/2025 </t>
  </si>
  <si>
    <t>jfmfafa7@gmail.com</t>
  </si>
  <si>
    <t>BG 114/2024 - DOE nº 35.244 de 14/06/2024</t>
  </si>
  <si>
    <r>
      <rPr>
        <sz val="10"/>
        <color theme="1"/>
        <rFont val="Arial"/>
      </rPr>
      <t xml:space="preserve">JORGE RILSON </t>
    </r>
    <r>
      <rPr>
        <b/>
        <sz val="10"/>
        <color theme="1"/>
        <rFont val="Arial"/>
      </rPr>
      <t>FERRAZ</t>
    </r>
    <r>
      <rPr>
        <sz val="10"/>
        <color theme="1"/>
        <rFont val="Arial"/>
      </rPr>
      <t xml:space="preserve"> DE SOUZA FILHO</t>
    </r>
  </si>
  <si>
    <t>FERRAZ</t>
  </si>
  <si>
    <t>226.888-4 A</t>
  </si>
  <si>
    <t>207.22570.26-5</t>
  </si>
  <si>
    <t>008.487.022-20</t>
  </si>
  <si>
    <t>JORGE RILSON FERRAZ DE SOUZA</t>
  </si>
  <si>
    <t>NEUZELY MARTINS SARMENTO SOUZA</t>
  </si>
  <si>
    <t>DE 25/08 A 23/10/2021 - 60 DIAS</t>
  </si>
  <si>
    <t>BG 171/2021</t>
  </si>
  <si>
    <t>RUA VINTE</t>
  </si>
  <si>
    <t>RESTAURANTE KI DELICIA</t>
  </si>
  <si>
    <t>RILSON.JORGE@GMAIL.COM</t>
  </si>
  <si>
    <t>31/12/2023 - BG 089/2024 - DOE nº 35.217 de 06/05/2024</t>
  </si>
  <si>
    <r>
      <rPr>
        <b/>
        <sz val="10"/>
        <color theme="1"/>
        <rFont val="Arial"/>
      </rPr>
      <t xml:space="preserve">KARINA </t>
    </r>
    <r>
      <rPr>
        <sz val="10"/>
        <color theme="1"/>
        <rFont val="Arial"/>
      </rPr>
      <t xml:space="preserve">REGES DE </t>
    </r>
    <r>
      <rPr>
        <b/>
        <sz val="10"/>
        <color theme="1"/>
        <rFont val="Arial"/>
      </rPr>
      <t>CASTRO</t>
    </r>
  </si>
  <si>
    <t>KARINA CASTRO</t>
  </si>
  <si>
    <t>202.304-0 B</t>
  </si>
  <si>
    <t>EMIVAL VIEIRA DE CASTRO</t>
  </si>
  <si>
    <t>MARIA HELENA REGES DE CASTRO</t>
  </si>
  <si>
    <t>BG 230/2024+BG 004/2025</t>
  </si>
  <si>
    <t>45 anos</t>
  </si>
  <si>
    <t>AV. TORQUATO TAPAJÓS</t>
  </si>
  <si>
    <t>RESIDENCIAL TAPAJÓS</t>
  </si>
  <si>
    <t>69041-025</t>
  </si>
  <si>
    <t>99136-5569</t>
  </si>
  <si>
    <t>karinacastro.sampa@gmail.com</t>
  </si>
  <si>
    <r>
      <rPr>
        <sz val="10"/>
        <color theme="1"/>
        <rFont val="Arial"/>
      </rPr>
      <t>LUIZ</t>
    </r>
    <r>
      <rPr>
        <b/>
        <sz val="10"/>
        <color theme="1"/>
        <rFont val="Arial"/>
      </rPr>
      <t xml:space="preserve"> RICARDO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 xml:space="preserve">OLIVEIRA </t>
    </r>
    <r>
      <rPr>
        <sz val="10"/>
        <color theme="1"/>
        <rFont val="Arial"/>
      </rPr>
      <t>ALBUQUERQUE</t>
    </r>
  </si>
  <si>
    <t>BG 090/2024</t>
  </si>
  <si>
    <t xml:space="preserve"> RICARDO OLIVEIRA</t>
  </si>
  <si>
    <t>148.775-2 B</t>
  </si>
  <si>
    <t>0363</t>
  </si>
  <si>
    <t>170.59905.84-5</t>
  </si>
  <si>
    <t>558.431.662-87</t>
  </si>
  <si>
    <t>LUIZ CARLOS DE AGUIAR ALBUQUERQUE</t>
  </si>
  <si>
    <t>LOURDES MARIA SOUZA DE OLI</t>
  </si>
  <si>
    <t>RICA33LUIZ@HOTMAIL.COM</t>
  </si>
  <si>
    <t>BG 112/2024 - DOE nº 35.240 de 10/06/2024</t>
  </si>
  <si>
    <r>
      <rPr>
        <sz val="10"/>
        <color theme="1"/>
        <rFont val="Arial"/>
      </rPr>
      <t xml:space="preserve">MARCIO </t>
    </r>
    <r>
      <rPr>
        <b/>
        <sz val="10"/>
        <color theme="1"/>
        <rFont val="Arial"/>
      </rPr>
      <t>ROBERTO</t>
    </r>
    <r>
      <rPr>
        <sz val="10"/>
        <color theme="1"/>
        <rFont val="Arial"/>
      </rPr>
      <t xml:space="preserve"> SILVA DE MORAIS</t>
    </r>
  </si>
  <si>
    <t>BG 145/2023</t>
  </si>
  <si>
    <t>ROBERTO</t>
  </si>
  <si>
    <t>186.080-1 A</t>
  </si>
  <si>
    <t>0791</t>
  </si>
  <si>
    <t>190.39453.22-8</t>
  </si>
  <si>
    <t>633.322.722-68</t>
  </si>
  <si>
    <t>Wanderley Lopes Malagueta</t>
  </si>
  <si>
    <t>ETELVINA SANTOS DA SILVA</t>
  </si>
  <si>
    <t>BG 128/2022</t>
  </si>
  <si>
    <t>RUA CASTRO ALVES 43 ARMANDO MENDES AM</t>
  </si>
  <si>
    <t>marciomorais0503@hotmail.com</t>
  </si>
  <si>
    <r>
      <rPr>
        <sz val="10"/>
        <color theme="1"/>
        <rFont val="Arial"/>
      </rPr>
      <t xml:space="preserve">MARCOS PAULO NASCIMENTO </t>
    </r>
    <r>
      <rPr>
        <b/>
        <sz val="10"/>
        <color theme="1"/>
        <rFont val="Arial"/>
      </rPr>
      <t>GENTIL</t>
    </r>
  </si>
  <si>
    <t>BG 161/2024</t>
  </si>
  <si>
    <t>GENTIL</t>
  </si>
  <si>
    <t>186.111-5 A</t>
  </si>
  <si>
    <t>0782</t>
  </si>
  <si>
    <t>170.55364.45-9</t>
  </si>
  <si>
    <t>615.543.832-34</t>
  </si>
  <si>
    <t>CARLOS ALBERTO RODRIGUES DE PAULA</t>
  </si>
  <si>
    <t>WALCI NASCIMENTO</t>
  </si>
  <si>
    <t>Rua natal 86 japiimlandia</t>
  </si>
  <si>
    <t>Posto de saufe</t>
  </si>
  <si>
    <t>kathleen.gentil@hotmail.com</t>
  </si>
  <si>
    <r>
      <rPr>
        <sz val="10"/>
        <color theme="1"/>
        <rFont val="Arial"/>
      </rPr>
      <t xml:space="preserve">PATRICIA DE </t>
    </r>
    <r>
      <rPr>
        <b/>
        <sz val="10"/>
        <color theme="1"/>
        <rFont val="Arial"/>
      </rPr>
      <t xml:space="preserve">PAULA </t>
    </r>
    <r>
      <rPr>
        <sz val="10"/>
        <color theme="1"/>
        <rFont val="Arial"/>
      </rPr>
      <t>ROBERTO</t>
    </r>
  </si>
  <si>
    <t>PAULA</t>
  </si>
  <si>
    <t>159.736-1 C</t>
  </si>
  <si>
    <t>1677</t>
  </si>
  <si>
    <t>123.17269.30-9</t>
  </si>
  <si>
    <t>406.261.132-53</t>
  </si>
  <si>
    <t>MARIA LOURDES MELO FREIRE</t>
  </si>
  <si>
    <t>CURSO INTERINSTITUCIONAL DE BUSCA, RESGATE E SALVAMENTO COM CÃES</t>
  </si>
  <si>
    <t>MEDICINA VETERINÁRIA</t>
  </si>
  <si>
    <t>RUA FELICIANA COSTA</t>
  </si>
  <si>
    <t>N.S. DAS GRAÇAS</t>
  </si>
  <si>
    <t>69057-170</t>
  </si>
  <si>
    <t>99158-5726</t>
  </si>
  <si>
    <t>paularoberto2207@gmail.com</t>
  </si>
  <si>
    <r>
      <rPr>
        <sz val="10"/>
        <color theme="1"/>
        <rFont val="Arial"/>
      </rPr>
      <t xml:space="preserve">ROCHEILAN </t>
    </r>
    <r>
      <rPr>
        <b/>
        <sz val="10"/>
        <color theme="1"/>
        <rFont val="Arial"/>
      </rPr>
      <t>JEOVANE</t>
    </r>
    <r>
      <rPr>
        <sz val="10"/>
        <color theme="1"/>
        <rFont val="Arial"/>
      </rPr>
      <t xml:space="preserve"> FREIRE DE OLIVEIRA</t>
    </r>
  </si>
  <si>
    <t>BG 237/2022</t>
  </si>
  <si>
    <t>JEOVANE</t>
  </si>
  <si>
    <t>186.100-0 A</t>
  </si>
  <si>
    <t>204.15623.89-2</t>
  </si>
  <si>
    <t>603.164.202-63</t>
  </si>
  <si>
    <t>JOAO LOPES DE OLIVEIRA</t>
  </si>
  <si>
    <t>MARIA ROCICLEIA FREIRE DE OLVEIRA</t>
  </si>
  <si>
    <t>BG 152/2022</t>
  </si>
  <si>
    <t>RUA T SETE</t>
  </si>
  <si>
    <t>PROXIMO AO QUARENTAO</t>
  </si>
  <si>
    <t>wfreire50@gmail.com</t>
  </si>
  <si>
    <r>
      <rPr>
        <b/>
        <sz val="10"/>
        <color theme="1"/>
        <rFont val="Arial"/>
      </rPr>
      <t>ANGELO</t>
    </r>
    <r>
      <rPr>
        <sz val="10"/>
        <color theme="1"/>
        <rFont val="Arial"/>
      </rPr>
      <t xml:space="preserve"> ROGERIO AMORIM DA </t>
    </r>
    <r>
      <rPr>
        <b/>
        <sz val="10"/>
        <color theme="1"/>
        <rFont val="Arial"/>
      </rPr>
      <t>SILVA</t>
    </r>
  </si>
  <si>
    <t>BG 185/2024</t>
  </si>
  <si>
    <t>ANGELO SILVA</t>
  </si>
  <si>
    <t>148.943-7 B</t>
  </si>
  <si>
    <t>0188</t>
  </si>
  <si>
    <t>170.59905.99-3</t>
  </si>
  <si>
    <t>436.229.922-04</t>
  </si>
  <si>
    <t>RAIMUNDO PAIXAO VEIGA DA SILVA</t>
  </si>
  <si>
    <t>ELODIR ANTONIA AMORIM DA SILVA</t>
  </si>
  <si>
    <t>BG 184/2024</t>
  </si>
  <si>
    <t>sgtbmangeloamorim@hotmail.com</t>
  </si>
  <si>
    <r>
      <rPr>
        <b/>
        <sz val="10"/>
        <color theme="1"/>
        <rFont val="Arial"/>
      </rPr>
      <t>CARLOS</t>
    </r>
    <r>
      <rPr>
        <sz val="10"/>
        <color theme="1"/>
        <rFont val="Arial"/>
      </rPr>
      <t xml:space="preserve"> DE LIMA </t>
    </r>
    <r>
      <rPr>
        <b/>
        <sz val="10"/>
        <color theme="1"/>
        <rFont val="Arial"/>
      </rPr>
      <t>PEREIRA</t>
    </r>
  </si>
  <si>
    <t>BG 116/2025</t>
  </si>
  <si>
    <t>CARLOS PEREIRA</t>
  </si>
  <si>
    <t>226.895-7 A</t>
  </si>
  <si>
    <t>190.30917.61-2</t>
  </si>
  <si>
    <t>878.063.392-72</t>
  </si>
  <si>
    <t>CICERO COELHO PEREIRA</t>
  </si>
  <si>
    <t>MARIA FRANCISCA ALDEIDA DE LIMA</t>
  </si>
  <si>
    <t>DOE nº 35.307, de 16/09/2024 - BG 180/2024</t>
  </si>
  <si>
    <t>RUA PAIS DE GALES</t>
  </si>
  <si>
    <t>carloslima154@gmail.com</t>
  </si>
  <si>
    <t>31/12/2023 - BG 071/2025 - DOE nº 35.442, de 09/04/2025)</t>
  </si>
  <si>
    <r>
      <rPr>
        <b/>
        <sz val="10"/>
        <color theme="1"/>
        <rFont val="Arial"/>
      </rPr>
      <t>ELIMAR</t>
    </r>
    <r>
      <rPr>
        <sz val="10"/>
        <color theme="1"/>
        <rFont val="Arial"/>
      </rPr>
      <t xml:space="preserve"> BORGES DE OLIVEIRA</t>
    </r>
  </si>
  <si>
    <t>ELIMAR</t>
  </si>
  <si>
    <t>181.258-0 A</t>
  </si>
  <si>
    <t>0603</t>
  </si>
  <si>
    <t>190.14283.55-8</t>
  </si>
  <si>
    <t>494.113.902-00</t>
  </si>
  <si>
    <t>FRANCISCO DAS CHAGAS DE OLIVEIRA</t>
  </si>
  <si>
    <t>RUPINA BORGES DE OLIVEIRA</t>
  </si>
  <si>
    <t>BG 142/2020 - BG002/2021</t>
  </si>
  <si>
    <t>RUA PEDRO TEIXEIRA 63</t>
  </si>
  <si>
    <t>mazinho_36@hotmail.com</t>
  </si>
  <si>
    <t>25/08/2017 - BG 48/2018</t>
  </si>
  <si>
    <t>25/08/2018 - BG182/2018</t>
  </si>
  <si>
    <r>
      <rPr>
        <b/>
        <sz val="10"/>
        <color theme="1"/>
        <rFont val="Arial"/>
      </rPr>
      <t>GLAYCEKELLE</t>
    </r>
    <r>
      <rPr>
        <sz val="10"/>
        <color theme="1"/>
        <rFont val="Arial"/>
      </rPr>
      <t xml:space="preserve"> GOMES DA HORA SILVA</t>
    </r>
  </si>
  <si>
    <t>GLAYCEKELLE</t>
  </si>
  <si>
    <t>222.497-6 C</t>
  </si>
  <si>
    <t>125.32163.80-3</t>
  </si>
  <si>
    <t>024.377.014-60</t>
  </si>
  <si>
    <t>LUIZ MANOEL DA HORA</t>
  </si>
  <si>
    <t>ELIUD TORQUATO GOMES</t>
  </si>
  <si>
    <t>IMPACTOS DA VIOLÊNCIA NA SAUDE/POLITICAS DE ENFRENTAMENTO A VIOLÊNCIA DOMESTICA/ADM E PLANEJAMENTO DE PROJETOS SOCIAIS</t>
  </si>
  <si>
    <t>SERVIÇO SOCIAL E SUSTENTABILIDADE NA AMAZONIA</t>
  </si>
  <si>
    <t>Condominio RESID FLEX PP 10</t>
  </si>
  <si>
    <t>BL-03 PARQUE DEZ</t>
  </si>
  <si>
    <t>glaycess@hotmail.com</t>
  </si>
  <si>
    <r>
      <rPr>
        <b/>
        <sz val="10"/>
        <color theme="1"/>
        <rFont val="Arial"/>
      </rPr>
      <t xml:space="preserve">LUANNY </t>
    </r>
    <r>
      <rPr>
        <sz val="10"/>
        <color theme="1"/>
        <rFont val="Arial"/>
      </rPr>
      <t>GOMES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>MOURA</t>
    </r>
  </si>
  <si>
    <t>LUANNY GOMES</t>
  </si>
  <si>
    <t>255.167-5 A</t>
  </si>
  <si>
    <t>210.25778.91-1</t>
  </si>
  <si>
    <t>854.287.362-91</t>
  </si>
  <si>
    <t>LUCIO HORTENCIO BURITI DE MOURA</t>
  </si>
  <si>
    <t>MARIA NAZARE GOMES</t>
  </si>
  <si>
    <t>PROTESE DENTARIA</t>
  </si>
  <si>
    <t>ODONTOLOGIA NA ÁREA DE CONCENTRAÇÃO EM CIÊNCIAS ODONTOLOGICAS</t>
  </si>
  <si>
    <t>Rua RAMOS FERREIRA 100 BECO BRASIL APARECIDA</t>
  </si>
  <si>
    <t>luanny_moura@hotmail.com</t>
  </si>
  <si>
    <t>DE LUANNY GOMES PARA LUANNY</t>
  </si>
  <si>
    <r>
      <rPr>
        <b/>
        <sz val="10"/>
        <color theme="1"/>
        <rFont val="Arial"/>
      </rPr>
      <t>PABLO</t>
    </r>
    <r>
      <rPr>
        <sz val="10"/>
        <color theme="1"/>
        <rFont val="Arial"/>
      </rPr>
      <t xml:space="preserve"> RODRIGO NASCIMENTO ROCHA</t>
    </r>
  </si>
  <si>
    <t>BG 186/2024</t>
  </si>
  <si>
    <t>PABLO</t>
  </si>
  <si>
    <t>186.104-2 A</t>
  </si>
  <si>
    <t>0692</t>
  </si>
  <si>
    <t>190.11517.56-6</t>
  </si>
  <si>
    <t>628.329.562-20</t>
  </si>
  <si>
    <t>MARIA DE FATIMA NASCIMENTO ROCHA</t>
  </si>
  <si>
    <t>BG 146/2024</t>
  </si>
  <si>
    <t>1º CURSO DE GESTÃO ORÇAMENTÁRIA, TRANSFERÊNCIA DE RECURSOS E CONTRATAÇAO NA ÁREA DA SEGURANÇA PÚBLICA/CETAM</t>
  </si>
  <si>
    <t>QUIMICA NA AREA EM CONCENTRAÇAO EM QUIMICA</t>
  </si>
  <si>
    <t>pablo_rocha7@hotmail.com</t>
  </si>
  <si>
    <t>21/04/2023/BG 231/2024-DOE nº 35.361, de 06/12//2024</t>
  </si>
  <si>
    <r>
      <rPr>
        <sz val="10"/>
        <color theme="1"/>
        <rFont val="Arial"/>
      </rPr>
      <t xml:space="preserve">PAULO MARCELO LIMA </t>
    </r>
    <r>
      <rPr>
        <b/>
        <sz val="10"/>
        <color theme="1"/>
        <rFont val="Arial"/>
      </rPr>
      <t>GALENO</t>
    </r>
  </si>
  <si>
    <t>GALENO</t>
  </si>
  <si>
    <t>141.856-4 B</t>
  </si>
  <si>
    <t>0356</t>
  </si>
  <si>
    <t>170.53175.02-0</t>
  </si>
  <si>
    <t>413.064.142-53</t>
  </si>
  <si>
    <t>PAULO AMANCIO DE SOUZA GALENO</t>
  </si>
  <si>
    <t>MARIA EUNICE DOS SANTOS LIMA</t>
  </si>
  <si>
    <t>emerson.lima_euro@hotmail.com</t>
  </si>
  <si>
    <r>
      <rPr>
        <b/>
        <sz val="10"/>
        <color theme="1"/>
        <rFont val="Arial"/>
      </rPr>
      <t>VALERIO</t>
    </r>
    <r>
      <rPr>
        <sz val="10"/>
        <color theme="1"/>
        <rFont val="Arial"/>
      </rPr>
      <t xml:space="preserve"> CORREA DE MELO</t>
    </r>
  </si>
  <si>
    <t>VALERIO</t>
  </si>
  <si>
    <t>181.230-0 A</t>
  </si>
  <si>
    <t>0548</t>
  </si>
  <si>
    <t>124.63806.89-5</t>
  </si>
  <si>
    <t>590.556.772-72</t>
  </si>
  <si>
    <t>IRENE CORREA DE MELO</t>
  </si>
  <si>
    <t>SEGURANÇA CONTRA INCENDIO E PANICO</t>
  </si>
  <si>
    <t>RUA MARIVALDO PEREIRA Nº 30</t>
  </si>
  <si>
    <t>VALERIOBRASA@GMAIL.COM</t>
  </si>
  <si>
    <r>
      <rPr>
        <b/>
        <sz val="10"/>
        <color theme="1"/>
        <rFont val="Arial"/>
      </rPr>
      <t xml:space="preserve">ALEXSANDER </t>
    </r>
    <r>
      <rPr>
        <sz val="10"/>
        <color theme="1"/>
        <rFont val="Arial"/>
      </rPr>
      <t>SERZEDELO</t>
    </r>
  </si>
  <si>
    <t>ALEXSANDER</t>
  </si>
  <si>
    <t>181.300-5 A</t>
  </si>
  <si>
    <t>0589</t>
  </si>
  <si>
    <t>126.72725.02-2</t>
  </si>
  <si>
    <t>641.898.132-49</t>
  </si>
  <si>
    <t>MANOEL MESSIAS ALVES BEZERRA</t>
  </si>
  <si>
    <t>MARIA SSUNTA SERZEDELO</t>
  </si>
  <si>
    <t>BG 20/2020 - BG 024/2024 30 DIAS LTS</t>
  </si>
  <si>
    <t>RUA FLAVIO COSTA, 133</t>
  </si>
  <si>
    <t>joanaqueirozesilva@gmail.com</t>
  </si>
  <si>
    <r>
      <rPr>
        <sz val="10"/>
        <color theme="1"/>
        <rFont val="Arial"/>
      </rPr>
      <t xml:space="preserve">ALLAN JONES SANTIAGO </t>
    </r>
    <r>
      <rPr>
        <b/>
        <sz val="10"/>
        <color theme="1"/>
        <rFont val="Arial"/>
      </rPr>
      <t>CALDAS</t>
    </r>
  </si>
  <si>
    <t>CALDAS</t>
  </si>
  <si>
    <t>186.051-8 A</t>
  </si>
  <si>
    <t>0671</t>
  </si>
  <si>
    <t>160.36792.87-41</t>
  </si>
  <si>
    <t>743.899.632-87</t>
  </si>
  <si>
    <t>ANTONIO PRAIA CALDAS</t>
  </si>
  <si>
    <t>RAIMUNDA SANTIAGO CALDAS</t>
  </si>
  <si>
    <t>MEDICINA DO TRABALHO</t>
  </si>
  <si>
    <t>RUA B CASA 15-VILA MARINHO</t>
  </si>
  <si>
    <t>ajsc.bm@hotmail.com</t>
  </si>
  <si>
    <t>01/02/2005 - BG 025/2005</t>
  </si>
  <si>
    <r>
      <rPr>
        <b/>
        <sz val="10"/>
        <color theme="1"/>
        <rFont val="Arial"/>
      </rPr>
      <t>ANASTACIA</t>
    </r>
    <r>
      <rPr>
        <sz val="10"/>
        <color theme="1"/>
        <rFont val="Arial"/>
      </rPr>
      <t xml:space="preserve"> GOMES ALVES DA SILVA</t>
    </r>
  </si>
  <si>
    <t>BG 117/2022</t>
  </si>
  <si>
    <t>ANASTACIA</t>
  </si>
  <si>
    <t>256.789-0 A</t>
  </si>
  <si>
    <t>1728</t>
  </si>
  <si>
    <t>126.86940.68-0</t>
  </si>
  <si>
    <t>614.983.351-87</t>
  </si>
  <si>
    <t>ELIZERIO GOMES</t>
  </si>
  <si>
    <t>AGUSTINHA ROA GOMES</t>
  </si>
  <si>
    <t>UEGENCIA E EMERGENCIA</t>
  </si>
  <si>
    <t>Rua 9 A</t>
  </si>
  <si>
    <t>ARMANDO MENDES NOVO ALEIXO</t>
  </si>
  <si>
    <t>sgtanastaciacbmam@gmail.com</t>
  </si>
  <si>
    <r>
      <rPr>
        <b/>
        <sz val="10"/>
        <color theme="1"/>
        <rFont val="Arial"/>
      </rPr>
      <t>CAMILA</t>
    </r>
    <r>
      <rPr>
        <sz val="10"/>
        <color theme="1"/>
        <rFont val="Arial"/>
      </rPr>
      <t xml:space="preserve"> BATISTA BASTOS</t>
    </r>
  </si>
  <si>
    <t>CAMILA</t>
  </si>
  <si>
    <t>226.837-0 A</t>
  </si>
  <si>
    <t>1183</t>
  </si>
  <si>
    <t>JOSE GERALDO SOARES BASTOS</t>
  </si>
  <si>
    <t>SALETE BATISTA BASTOS</t>
  </si>
  <si>
    <t>PROX A FEIRA COBERTA</t>
  </si>
  <si>
    <t>camila_bbfp@hotmail.com</t>
  </si>
  <si>
    <r>
      <rPr>
        <b/>
        <sz val="10"/>
        <color theme="1"/>
        <rFont val="Arial"/>
      </rPr>
      <t>CASSIANO</t>
    </r>
    <r>
      <rPr>
        <sz val="10"/>
        <color theme="1"/>
        <rFont val="Arial"/>
      </rPr>
      <t xml:space="preserve"> RODRIGUES DE SOUZA FILHO</t>
    </r>
  </si>
  <si>
    <t>BG 003/2025</t>
  </si>
  <si>
    <t>AMARELA</t>
  </si>
  <si>
    <t>CASSIANO</t>
  </si>
  <si>
    <t>226.780-2 A</t>
  </si>
  <si>
    <t>129.54930.02-2</t>
  </si>
  <si>
    <t>836.920.372-87</t>
  </si>
  <si>
    <t>CASSIANO RODRIGUES DE SOUZA</t>
  </si>
  <si>
    <t>MARIA DE FATIMA SAMPAIO</t>
  </si>
  <si>
    <t>BG 215/2022</t>
  </si>
  <si>
    <t>RUA REGOS BARROS</t>
  </si>
  <si>
    <t>ACIMA DO MERCADINHO MC</t>
  </si>
  <si>
    <t>kssianofilho@gmail.com</t>
  </si>
  <si>
    <r>
      <rPr>
        <b/>
        <sz val="10"/>
        <color theme="1"/>
        <rFont val="Arial"/>
      </rPr>
      <t>DERLANE</t>
    </r>
    <r>
      <rPr>
        <sz val="10"/>
        <color theme="1"/>
        <rFont val="Arial"/>
      </rPr>
      <t xml:space="preserve"> DO NASCIMENTO ROCHA</t>
    </r>
  </si>
  <si>
    <t>DERLANE</t>
  </si>
  <si>
    <t>227.363-2 A</t>
  </si>
  <si>
    <t>1209</t>
  </si>
  <si>
    <t>190.45123.52-8</t>
  </si>
  <si>
    <t>835.073.612-72</t>
  </si>
  <si>
    <t>JOSE ALFREDO DOS SANTOS ROCHA</t>
  </si>
  <si>
    <t>MARIA DAVINA DO NASCIMENTO ROCHA</t>
  </si>
  <si>
    <t>RUA 3</t>
  </si>
  <si>
    <t>QD 51 PROXIMO A CAIXA DAGUA</t>
  </si>
  <si>
    <t>derlanerocha@yahoo.com.br</t>
  </si>
  <si>
    <r>
      <rPr>
        <b/>
        <sz val="10"/>
        <color theme="1"/>
        <rFont val="Arial"/>
      </rPr>
      <t>EDVANDA</t>
    </r>
    <r>
      <rPr>
        <sz val="10"/>
        <color theme="1"/>
        <rFont val="Arial"/>
      </rPr>
      <t xml:space="preserve"> VICTOR LIMA</t>
    </r>
  </si>
  <si>
    <t>EDVANDA</t>
  </si>
  <si>
    <t>156.378-5 D</t>
  </si>
  <si>
    <t>1656</t>
  </si>
  <si>
    <t>170.68302.05-8</t>
  </si>
  <si>
    <t>647.985.182-04</t>
  </si>
  <si>
    <t>FRANCISCO DAS CHAGAS LIMA</t>
  </si>
  <si>
    <t>FRANCISCA FERREIRA LIMA</t>
  </si>
  <si>
    <t>URGENCIA E EMERGENCIA</t>
  </si>
  <si>
    <t>Rua SISENO SARMENTO</t>
  </si>
  <si>
    <t>CONJUNTO VILA REAL CIDADE NOVA II</t>
  </si>
  <si>
    <r>
      <rPr>
        <sz val="10"/>
        <color theme="1"/>
        <rFont val="Arial"/>
      </rPr>
      <t xml:space="preserve">ERIC </t>
    </r>
    <r>
      <rPr>
        <b/>
        <sz val="10"/>
        <color theme="1"/>
        <rFont val="Arial"/>
      </rPr>
      <t>SIMOES</t>
    </r>
    <r>
      <rPr>
        <sz val="10"/>
        <color theme="1"/>
        <rFont val="Arial"/>
      </rPr>
      <t xml:space="preserve"> DE AZEVEDO</t>
    </r>
  </si>
  <si>
    <t>SIMOES</t>
  </si>
  <si>
    <t>150.097-0 B</t>
  </si>
  <si>
    <t>0391</t>
  </si>
  <si>
    <t>190.39430.43-0</t>
  </si>
  <si>
    <t>441.112.312-68</t>
  </si>
  <si>
    <t>CARLOS AUGUSTO DE AZEVEDO</t>
  </si>
  <si>
    <t>MARIA DAS GRACAS SIMOES DE OLIVEIRA</t>
  </si>
  <si>
    <t>Rua Estrela Cadente, nº 91, Bl 45, Bro Raiz</t>
  </si>
  <si>
    <t>C.O. da Av Tefé Raiz</t>
  </si>
  <si>
    <t>suzanne12jesus@gmail.com</t>
  </si>
  <si>
    <r>
      <rPr>
        <b/>
        <sz val="10"/>
        <color theme="1"/>
        <rFont val="Arial"/>
      </rPr>
      <t>F</t>
    </r>
    <r>
      <rPr>
        <sz val="10"/>
        <color theme="1"/>
        <rFont val="Arial"/>
      </rPr>
      <t xml:space="preserve">RANCIRLEI DE </t>
    </r>
    <r>
      <rPr>
        <b/>
        <sz val="10"/>
        <color theme="1"/>
        <rFont val="Arial"/>
      </rPr>
      <t>CASTRO</t>
    </r>
    <r>
      <rPr>
        <sz val="10"/>
        <color theme="1"/>
        <rFont val="Arial"/>
      </rPr>
      <t xml:space="preserve"> LIMA</t>
    </r>
  </si>
  <si>
    <t>F CASTRO</t>
  </si>
  <si>
    <t>181.332-3 A</t>
  </si>
  <si>
    <t>0567</t>
  </si>
  <si>
    <t>181.94842.89-7</t>
  </si>
  <si>
    <t>590.361.922-34</t>
  </si>
  <si>
    <t>MANOEL SERRAO DE LIMA</t>
  </si>
  <si>
    <t>ADELAIDE LIMA DE CASTRO</t>
  </si>
  <si>
    <t>DE 01/05/2025 A 01/08/2025 - 03 MESES</t>
  </si>
  <si>
    <t>BG BG 074/2025</t>
  </si>
  <si>
    <t>RUA LORIS CORDOVIL N/03</t>
  </si>
  <si>
    <t>francirleidecastro@gmail.com</t>
  </si>
  <si>
    <r>
      <rPr>
        <sz val="10"/>
        <color theme="1"/>
        <rFont val="Arial"/>
      </rPr>
      <t xml:space="preserve">GABRIEL TAVEIRA DE </t>
    </r>
    <r>
      <rPr>
        <b/>
        <sz val="10"/>
        <color theme="1"/>
        <rFont val="Arial"/>
      </rPr>
      <t>ARRUDA</t>
    </r>
  </si>
  <si>
    <t>ARRUDA</t>
  </si>
  <si>
    <t>269.361-5 A</t>
  </si>
  <si>
    <t>2038</t>
  </si>
  <si>
    <t>201.61700.32-7</t>
  </si>
  <si>
    <t>020.399.592-97</t>
  </si>
  <si>
    <t>043180972232</t>
  </si>
  <si>
    <t>0617</t>
  </si>
  <si>
    <t>PAULO JORGE DUARTE DE ARRUDA</t>
  </si>
  <si>
    <t>ANA PAULA ALBANITA TAVEIRA</t>
  </si>
  <si>
    <t>RUA DOM ROMOALDO GONÇALVES DE AZEVEDO</t>
  </si>
  <si>
    <t>gabrieltaveiradearruda@gmail.com</t>
  </si>
  <si>
    <r>
      <rPr>
        <b/>
        <sz val="10"/>
        <color theme="1"/>
        <rFont val="Arial"/>
      </rPr>
      <t>HELLEN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MARLLA</t>
    </r>
    <r>
      <rPr>
        <sz val="10"/>
        <color theme="1"/>
        <rFont val="Arial"/>
      </rPr>
      <t xml:space="preserve"> FERNANDES PUGA </t>
    </r>
  </si>
  <si>
    <t>HELLEN MARLLA</t>
  </si>
  <si>
    <t>226.799-3 A</t>
  </si>
  <si>
    <t>1221</t>
  </si>
  <si>
    <t>127.74681.02-4</t>
  </si>
  <si>
    <t>516.560.272-91</t>
  </si>
  <si>
    <t>ROBERTO DAMIAO DE ALENCAR PUGA</t>
  </si>
  <si>
    <t>MARLENE MONTEIRO FERNANDES</t>
  </si>
  <si>
    <t>RUA 16</t>
  </si>
  <si>
    <t>CONJ HILEIA I PROX ESCOLA ESTADUAL TOME DE MEDEIROS RAPOS</t>
  </si>
  <si>
    <t>hellen_bio@hotmail.com</t>
  </si>
  <si>
    <r>
      <rPr>
        <sz val="10"/>
        <color theme="1"/>
        <rFont val="Arial"/>
      </rPr>
      <t xml:space="preserve">JOSINALDO </t>
    </r>
    <r>
      <rPr>
        <b/>
        <sz val="10"/>
        <color theme="1"/>
        <rFont val="Arial"/>
      </rPr>
      <t>FAUSTINO</t>
    </r>
    <r>
      <rPr>
        <sz val="10"/>
        <color theme="1"/>
        <rFont val="Arial"/>
      </rPr>
      <t xml:space="preserve"> FONSECA</t>
    </r>
  </si>
  <si>
    <t>FAUSTINO</t>
  </si>
  <si>
    <t>227.332-2 A</t>
  </si>
  <si>
    <t>190.21462.85-3</t>
  </si>
  <si>
    <t>685.239.392-53</t>
  </si>
  <si>
    <t>JOSE DAMASCENO FONSECA</t>
  </si>
  <si>
    <t>MARIA AMELIA FAUSTINO FONSECA</t>
  </si>
  <si>
    <t>RUA O</t>
  </si>
  <si>
    <t>CJ SHANGRILA</t>
  </si>
  <si>
    <t>naldofaustino@hotmail.com</t>
  </si>
  <si>
    <r>
      <rPr>
        <b/>
        <sz val="10"/>
        <color theme="1"/>
        <rFont val="Arial"/>
      </rPr>
      <t>KENNEDY</t>
    </r>
    <r>
      <rPr>
        <sz val="10"/>
        <color theme="1"/>
        <rFont val="Arial"/>
      </rPr>
      <t xml:space="preserve"> CONCEICAO OGANDO PERES</t>
    </r>
  </si>
  <si>
    <t>KENNEDY</t>
  </si>
  <si>
    <t>138.483-0 B</t>
  </si>
  <si>
    <t>0330</t>
  </si>
  <si>
    <t>170.50565.89-8</t>
  </si>
  <si>
    <t>215.327.372-20</t>
  </si>
  <si>
    <t>ALMIR OGANDA PERES</t>
  </si>
  <si>
    <t>RAIMUNDA PEREIRA ALVES</t>
  </si>
  <si>
    <t>kennedy.fisio@hotmail.com</t>
  </si>
  <si>
    <t>01/06/1992 - BG 110/1992</t>
  </si>
  <si>
    <t>BG 224/2023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</si>
  <si>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ARCELO </t>
    </r>
    <r>
      <rPr>
        <b/>
        <sz val="10"/>
        <color theme="1"/>
        <rFont val="Arial"/>
      </rPr>
      <t>CHAGAS</t>
    </r>
    <r>
      <rPr>
        <sz val="10"/>
        <color theme="1"/>
        <rFont val="Arial"/>
      </rPr>
      <t xml:space="preserve"> DE ALMEIDA</t>
    </r>
  </si>
  <si>
    <t>M CHAGAS</t>
  </si>
  <si>
    <t>255.064-4 A</t>
  </si>
  <si>
    <t>1616</t>
  </si>
  <si>
    <t>190.32701.55-2</t>
  </si>
  <si>
    <t>795.303.032-20</t>
  </si>
  <si>
    <t>SAMES JOSE ROCHA DE ALMEIDA</t>
  </si>
  <si>
    <t>MARIA JULIETA ALVES CHAGAS</t>
  </si>
  <si>
    <t>RUA 07 DE SETEMBRO</t>
  </si>
  <si>
    <t>RIO PRETO DA EVA</t>
  </si>
  <si>
    <t>69017-000</t>
  </si>
  <si>
    <t>99435-8956</t>
  </si>
  <si>
    <t>marcelochagas81@hotmail.com</t>
  </si>
  <si>
    <r>
      <rPr>
        <sz val="10"/>
        <color theme="1"/>
        <rFont val="Arial"/>
      </rPr>
      <t xml:space="preserve">MARIO CESAR DE SOUZA </t>
    </r>
    <r>
      <rPr>
        <b/>
        <sz val="10"/>
        <color theme="1"/>
        <rFont val="Arial"/>
      </rPr>
      <t>FOURNIER</t>
    </r>
  </si>
  <si>
    <t>FOURNIER</t>
  </si>
  <si>
    <t>226.771-3 A</t>
  </si>
  <si>
    <t>1261</t>
  </si>
  <si>
    <t>170.49637.98-8</t>
  </si>
  <si>
    <t>445.640.402-78</t>
  </si>
  <si>
    <t>JOSE ONDINA TAVARES MARINHO</t>
  </si>
  <si>
    <t>ESPERANCA TELES DE SOUZA</t>
  </si>
  <si>
    <t>BG 232/2023</t>
  </si>
  <si>
    <t>RUA FRANCISCO ARRUDA</t>
  </si>
  <si>
    <t>PROXIMO CONJ TIRADENTES</t>
  </si>
  <si>
    <r>
      <rPr>
        <sz val="10"/>
        <color theme="1"/>
        <rFont val="Arial"/>
      </rPr>
      <t>MATHEUS VILELA</t>
    </r>
    <r>
      <rPr>
        <b/>
        <sz val="10"/>
        <color theme="1"/>
        <rFont val="Arial"/>
      </rPr>
      <t xml:space="preserve"> VARGAS</t>
    </r>
  </si>
  <si>
    <t>VARGAS</t>
  </si>
  <si>
    <t>268.272-9 A</t>
  </si>
  <si>
    <t>2002</t>
  </si>
  <si>
    <t>131.13843.02-1</t>
  </si>
  <si>
    <t>000.552.352-47</t>
  </si>
  <si>
    <t>035650882259</t>
  </si>
  <si>
    <t>0599</t>
  </si>
  <si>
    <t>MARCO POLO DE MELO</t>
  </si>
  <si>
    <t>ANTÔNIA MARIA DE AGUIAR</t>
  </si>
  <si>
    <t>BG 103/2025</t>
  </si>
  <si>
    <t>Gestão em negócios imobiliários</t>
  </si>
  <si>
    <t>RUA ÁLVARO MAIA</t>
  </si>
  <si>
    <t>69800-000</t>
  </si>
  <si>
    <t>tenvilela.mv@gmail.com</t>
  </si>
  <si>
    <r>
      <rPr>
        <sz val="10"/>
        <color theme="1"/>
        <rFont val="Arial"/>
      </rPr>
      <t xml:space="preserve">SAINT CLAIR </t>
    </r>
    <r>
      <rPr>
        <b/>
        <sz val="10"/>
        <color theme="1"/>
        <rFont val="Arial"/>
      </rPr>
      <t>DE PADUA</t>
    </r>
    <r>
      <rPr>
        <sz val="10"/>
        <color theme="1"/>
        <rFont val="Arial"/>
      </rPr>
      <t xml:space="preserve"> DA FONSECA</t>
    </r>
  </si>
  <si>
    <t>DE PADUA</t>
  </si>
  <si>
    <t>181.223-8 A</t>
  </si>
  <si>
    <t>0531</t>
  </si>
  <si>
    <t>190.39469.69-8</t>
  </si>
  <si>
    <t>493.570.772-00</t>
  </si>
  <si>
    <t>DILCE ALVES DA FONSECA</t>
  </si>
  <si>
    <t>DE 01/07/2025 A 29/08/2025 - 60 DIAS</t>
  </si>
  <si>
    <t>BG 050/2024 + BG 081/2024 + BG 099/2024 + BG 119/2024 + BG 149/2024 + BG 189/2024 + BG 004/2025 + BG 029/2025 + 047/2025 + BG 066/2025 + BG 88/2025 + BG 103/2025+ BG 126/2025</t>
  </si>
  <si>
    <t>LETRAS LÍNGUA E LITERATURA BRASILEIRA</t>
  </si>
  <si>
    <t>RUA ATAGAMITA- ALEIXO</t>
  </si>
  <si>
    <t>UBS -51</t>
  </si>
  <si>
    <t>69060-050</t>
  </si>
  <si>
    <t>98407-3030</t>
  </si>
  <si>
    <t>SAINT-PADUA@hotmail.com</t>
  </si>
  <si>
    <t>30/04/2014 - BG 132/2014</t>
  </si>
  <si>
    <r>
      <rPr>
        <b/>
        <sz val="10"/>
        <color theme="1"/>
        <rFont val="Arial"/>
      </rPr>
      <t>THIAGO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RAMOS</t>
    </r>
    <r>
      <rPr>
        <sz val="10"/>
        <color theme="1"/>
        <rFont val="Arial"/>
      </rPr>
      <t xml:space="preserve"> PIMENTEL</t>
    </r>
  </si>
  <si>
    <t>THIAGO RAMOS</t>
  </si>
  <si>
    <t>226.886-8 A</t>
  </si>
  <si>
    <t>1021</t>
  </si>
  <si>
    <t>137.14647.27-8</t>
  </si>
  <si>
    <t>990.861.902-00</t>
  </si>
  <si>
    <t>FRANCISCO BATISTA PIMENTEL</t>
  </si>
  <si>
    <t>ALZENIR RAMOS PIMENTEL</t>
  </si>
  <si>
    <t>RUA 2</t>
  </si>
  <si>
    <t>thiago_ramos15@hotmail.com</t>
  </si>
  <si>
    <t>31/12/2023 -BG 228/2024 -do DOE nº 35.360, de 05/12//2024</t>
  </si>
  <si>
    <r>
      <rPr>
        <b/>
        <sz val="10"/>
        <color theme="1"/>
        <rFont val="Arial"/>
      </rPr>
      <t>VALDIR</t>
    </r>
    <r>
      <rPr>
        <sz val="10"/>
        <color theme="1"/>
        <rFont val="Arial"/>
      </rPr>
      <t xml:space="preserve"> DE SOUZA CUNHA</t>
    </r>
  </si>
  <si>
    <t>VALDIR</t>
  </si>
  <si>
    <t>226.929-5 A</t>
  </si>
  <si>
    <t>1254</t>
  </si>
  <si>
    <t>128.22243.02-8</t>
  </si>
  <si>
    <t>684.703.202-20</t>
  </si>
  <si>
    <t>MANOEL CUNHA</t>
  </si>
  <si>
    <t>MIRIAM DE SOUZA CUNHA</t>
  </si>
  <si>
    <t>BG 044/2025+BG 065/2025+BG 080/2025</t>
  </si>
  <si>
    <t>RUA MONTE CARLOS</t>
  </si>
  <si>
    <t>RESTAURANTE AGUA NA BOCA E A IGREJA DE SAO BENEDITO</t>
  </si>
  <si>
    <t>jandervanesantos@gmail.com</t>
  </si>
  <si>
    <t>31/12/2023 - BG 196/2024 - DOE nº 35.324 de 09/10/2024</t>
  </si>
  <si>
    <r>
      <rPr>
        <b/>
        <sz val="10"/>
        <color theme="1"/>
        <rFont val="Arial"/>
      </rPr>
      <t>VANESSA</t>
    </r>
    <r>
      <rPr>
        <sz val="10"/>
        <color theme="1"/>
        <rFont val="Arial"/>
      </rPr>
      <t xml:space="preserve"> DE ALBUQUERQUE FACANHA</t>
    </r>
  </si>
  <si>
    <t>VANESSA</t>
  </si>
  <si>
    <t>226.806-0 A</t>
  </si>
  <si>
    <t>1217</t>
  </si>
  <si>
    <t>129.16720.02-4</t>
  </si>
  <si>
    <t>834.315.602-10</t>
  </si>
  <si>
    <t>JOSE FELIPE DE ALBUQUERQUE FILHO</t>
  </si>
  <si>
    <t>MARIA DAS GRACAS ALVES DE ALBUQUE</t>
  </si>
  <si>
    <t>BG 222/2020 - BG 012/2021</t>
  </si>
  <si>
    <t>EDUCACAO A DISTANCIA</t>
  </si>
  <si>
    <t>RUA 58 QD 117</t>
  </si>
  <si>
    <t>PROXIMO AO CEMITERIO DO INDIO</t>
  </si>
  <si>
    <t>vanessaalbuquerk@hotmail.com</t>
  </si>
  <si>
    <t>31/12/2023 - BG 121/2024 - DOE nº 35.251 de 25/06/2024</t>
  </si>
  <si>
    <r>
      <rPr>
        <sz val="10"/>
        <color theme="1"/>
        <rFont val="Arial"/>
      </rPr>
      <t xml:space="preserve">WESLEY DA SILVA </t>
    </r>
    <r>
      <rPr>
        <b/>
        <sz val="10"/>
        <color theme="1"/>
        <rFont val="Arial"/>
      </rPr>
      <t>COIMBRA</t>
    </r>
  </si>
  <si>
    <t>BG 159/2024</t>
  </si>
  <si>
    <t>COIMBRA</t>
  </si>
  <si>
    <t>214.357-7 C</t>
  </si>
  <si>
    <t>1141</t>
  </si>
  <si>
    <t>128.58591.02-6</t>
  </si>
  <si>
    <t>797.915.222-00</t>
  </si>
  <si>
    <t>WELLINGTON CAVALCANTE COIMBRA</t>
  </si>
  <si>
    <t>MARIA DAS GRACAS DA SILVA</t>
  </si>
  <si>
    <t>GESTAO ESCOLAR</t>
  </si>
  <si>
    <t>RUA CANARIO 22 QD54</t>
  </si>
  <si>
    <t>proximo a qd rouxinol</t>
  </si>
  <si>
    <t>wes.coimbra@yahoo.com.br</t>
  </si>
  <si>
    <t>31/12/2024 - BG 112/2024 - DOE nº 35.241 de 11/06/2024</t>
  </si>
  <si>
    <r>
      <rPr>
        <b/>
        <sz val="10"/>
        <color theme="1"/>
        <rFont val="Arial"/>
      </rPr>
      <t>ALDEMIR</t>
    </r>
    <r>
      <rPr>
        <sz val="10"/>
        <color theme="1"/>
        <rFont val="Arial"/>
      </rPr>
      <t xml:space="preserve"> ROSAS DA SILVA</t>
    </r>
  </si>
  <si>
    <t>COORDENADOR DO NAT/HUMAITÁ</t>
  </si>
  <si>
    <t>ALDEMIR</t>
  </si>
  <si>
    <t>181.308-0 A</t>
  </si>
  <si>
    <t>0513</t>
  </si>
  <si>
    <t>190.05858.05-5</t>
  </si>
  <si>
    <t>683.218.302-00</t>
  </si>
  <si>
    <t>ADEMAR COSTA DA SILVA</t>
  </si>
  <si>
    <t>MARIA ROSAS</t>
  </si>
  <si>
    <t>BG 002/2021</t>
  </si>
  <si>
    <t>DIREITO MILITAR EAD</t>
  </si>
  <si>
    <t>RUA FONSECA COUTINHO</t>
  </si>
  <si>
    <t>CENTRO</t>
  </si>
  <si>
    <t>aldemirrosasdasilva@yahoo.com.br</t>
  </si>
  <si>
    <r>
      <rPr>
        <b/>
        <sz val="10"/>
        <color theme="1"/>
        <rFont val="Arial"/>
      </rPr>
      <t xml:space="preserve">ANDRÉIA PRESTES </t>
    </r>
    <r>
      <rPr>
        <sz val="10"/>
        <color theme="1"/>
        <rFont val="Arial"/>
      </rPr>
      <t>DE MENEZES</t>
    </r>
  </si>
  <si>
    <t>ANDRÉIA PRESTES</t>
  </si>
  <si>
    <t>265.218-8 A</t>
  </si>
  <si>
    <t>EDIZIO MARINHO DE MENEZES</t>
  </si>
  <si>
    <t>IRENE PEREIRA PRESTES</t>
  </si>
  <si>
    <t>ENFERMGEM</t>
  </si>
  <si>
    <t>(69)992149991</t>
  </si>
  <si>
    <t>apmportovelho@gmail.com</t>
  </si>
  <si>
    <t>BG 137/2025 - DOE nº 35.506 de 18/7/2025</t>
  </si>
  <si>
    <r>
      <rPr>
        <b/>
        <sz val="10"/>
        <color theme="1"/>
        <rFont val="Arial"/>
      </rPr>
      <t>APOLO</t>
    </r>
    <r>
      <rPr>
        <sz val="10"/>
        <color theme="1"/>
        <rFont val="Arial"/>
      </rPr>
      <t xml:space="preserve"> MARCO DE AGUIAR MELO</t>
    </r>
  </si>
  <si>
    <t>APOLO</t>
  </si>
  <si>
    <t>269.598-7 A</t>
  </si>
  <si>
    <t>161.54745.51-7</t>
  </si>
  <si>
    <t>026.706.782-89</t>
  </si>
  <si>
    <t>016718382305</t>
  </si>
  <si>
    <t>021</t>
  </si>
  <si>
    <t>0056</t>
  </si>
  <si>
    <t>Marco Polo de Melo</t>
  </si>
  <si>
    <t>Antônia Maria de Aguiar</t>
  </si>
  <si>
    <t>Gestão de Serviços Jurídicos e Notariais</t>
  </si>
  <si>
    <t>Rua Álvaro Maia</t>
  </si>
  <si>
    <t>69 992956116</t>
  </si>
  <si>
    <t>apolomarco96@gmail.com</t>
  </si>
  <si>
    <r>
      <rPr>
        <b/>
        <sz val="10"/>
        <color theme="1"/>
        <rFont val="Arial"/>
      </rPr>
      <t>DHEINES</t>
    </r>
    <r>
      <rPr>
        <sz val="10"/>
        <color theme="1"/>
        <rFont val="Arial"/>
      </rPr>
      <t xml:space="preserve"> SANTOS MACHADO </t>
    </r>
  </si>
  <si>
    <t>DHEINES</t>
  </si>
  <si>
    <t>269.390-9 A</t>
  </si>
  <si>
    <t>209.35574.64-0</t>
  </si>
  <si>
    <t>030.083.682-12</t>
  </si>
  <si>
    <t>0164005423</t>
  </si>
  <si>
    <t>21</t>
  </si>
  <si>
    <t>013</t>
  </si>
  <si>
    <t>0052</t>
  </si>
  <si>
    <t>OZIEL MACHADO VIDAL</t>
  </si>
  <si>
    <t xml:space="preserve">IRENE CLEMENTINO DOS SANTOS </t>
  </si>
  <si>
    <t>CD RES VIDA NOVA</t>
  </si>
  <si>
    <t>69.018-150</t>
  </si>
  <si>
    <t>santosdheines@gmail.com</t>
  </si>
  <si>
    <r>
      <rPr>
        <b/>
        <sz val="10"/>
        <color theme="1"/>
        <rFont val="Arial"/>
      </rPr>
      <t>DIRCEU NOGUEIRA</t>
    </r>
    <r>
      <rPr>
        <sz val="10"/>
        <color theme="1"/>
        <rFont val="Arial"/>
      </rPr>
      <t xml:space="preserve"> PAIXÃO</t>
    </r>
  </si>
  <si>
    <t>BG 093/2024</t>
  </si>
  <si>
    <t>DIRCEU NOGUEIRA</t>
  </si>
  <si>
    <t>224.506-0 C</t>
  </si>
  <si>
    <t>190.37609.54-9</t>
  </si>
  <si>
    <t>906.678.402-49</t>
  </si>
  <si>
    <t>WALDEMIR DE LIMA PAIXAO</t>
  </si>
  <si>
    <t>MARIA AUXILIADORA NOGUEIRA PAIXAO</t>
  </si>
  <si>
    <t>URGÊNCIA E EMERGENCIA</t>
  </si>
  <si>
    <t>Rua PARAOPEBA</t>
  </si>
  <si>
    <t>LT 56 QD E CONJ HA BEIJA FLOR FLORES</t>
  </si>
  <si>
    <t>dirceu.nogueira@bol.com.br</t>
  </si>
  <si>
    <t>BG 122/2022 - DOE 34.772 DE 28/6/2022 – Seção I- Pág. 21.</t>
  </si>
  <si>
    <r>
      <rPr>
        <b/>
        <sz val="10"/>
        <color theme="1"/>
        <rFont val="Arial"/>
      </rPr>
      <t>ELBISON</t>
    </r>
    <r>
      <rPr>
        <sz val="10"/>
        <color theme="1"/>
        <rFont val="Arial"/>
      </rPr>
      <t xml:space="preserve"> CRUZ CASTRO</t>
    </r>
  </si>
  <si>
    <t>ELBISON</t>
  </si>
  <si>
    <t>186.020-8 A</t>
  </si>
  <si>
    <t>0725</t>
  </si>
  <si>
    <t>190.39429.85-8</t>
  </si>
  <si>
    <t>773.282.132-72</t>
  </si>
  <si>
    <t>SEBASTIAO DE CASTRO</t>
  </si>
  <si>
    <t>RAIMUNDA AUGUSTA NOGUEIRA CRUZ</t>
  </si>
  <si>
    <t>POLITICAS E GESTAO DA SEGURANÇA PUBLICA</t>
  </si>
  <si>
    <t>elbisonbombeiro@yahoo.com.br</t>
  </si>
  <si>
    <r>
      <rPr>
        <sz val="10"/>
        <color theme="1"/>
        <rFont val="Arial"/>
      </rPr>
      <t xml:space="preserve">IVANEY DE </t>
    </r>
    <r>
      <rPr>
        <b/>
        <sz val="10"/>
        <color theme="1"/>
        <rFont val="Arial"/>
      </rPr>
      <t>OLIVEIRA NEVES</t>
    </r>
  </si>
  <si>
    <t>OLIVEIRA NEVES</t>
  </si>
  <si>
    <t>181.345-5 A</t>
  </si>
  <si>
    <t>0550</t>
  </si>
  <si>
    <t>182.21698.46-1</t>
  </si>
  <si>
    <t>634.441.782-04</t>
  </si>
  <si>
    <t>NIVALDO DA ROCHA NEVES</t>
  </si>
  <si>
    <t>ILZA DE OLIVEIRA NEVES</t>
  </si>
  <si>
    <t>BG 220/2022</t>
  </si>
  <si>
    <t>ivaneyneves@yahoo.com.br</t>
  </si>
  <si>
    <r>
      <rPr>
        <b/>
        <sz val="10"/>
        <color theme="1"/>
        <rFont val="Arial"/>
      </rPr>
      <t>JAIRO</t>
    </r>
    <r>
      <rPr>
        <sz val="10"/>
        <color theme="1"/>
        <rFont val="Arial"/>
      </rPr>
      <t xml:space="preserve"> RIBEIRO DA SILVA</t>
    </r>
  </si>
  <si>
    <t>BG 193/2024</t>
  </si>
  <si>
    <t>JAIRO</t>
  </si>
  <si>
    <t>226.857-4 A</t>
  </si>
  <si>
    <t>1024</t>
  </si>
  <si>
    <t>131.18171.93-5</t>
  </si>
  <si>
    <t>582.277.842-91</t>
  </si>
  <si>
    <t>EDMUNDO RIBEIRO DA SILVA</t>
  </si>
  <si>
    <t>ANTONICE OLIVEIRA DA SILVA</t>
  </si>
  <si>
    <t>A CONTAR DE 03/08/2024</t>
  </si>
  <si>
    <t>BG 153/2024 - PORTARIA Nº. 365/DRH-1, DE 09 DE AGOSTO DE 2024</t>
  </si>
  <si>
    <t>(97) 98414-1997</t>
  </si>
  <si>
    <t>jribeirocbmam@gmail.com</t>
  </si>
  <si>
    <t>31/12/2023 - BG 228/2024 - DOE nº 35.360, de 05/12//2024</t>
  </si>
  <si>
    <r>
      <rPr>
        <sz val="10"/>
        <color theme="1"/>
        <rFont val="Arial"/>
      </rPr>
      <t xml:space="preserve">JOSUE DOS </t>
    </r>
    <r>
      <rPr>
        <b/>
        <sz val="10"/>
        <color theme="1"/>
        <rFont val="Arial"/>
      </rPr>
      <t>SANTOS SILVA</t>
    </r>
  </si>
  <si>
    <t>SANTOS SILVA</t>
  </si>
  <si>
    <t>268.302-4 A</t>
  </si>
  <si>
    <t>212.89842.79-7</t>
  </si>
  <si>
    <t>038.696.822-56</t>
  </si>
  <si>
    <t>0183950623</t>
  </si>
  <si>
    <t>64</t>
  </si>
  <si>
    <t>José Maria da Silva</t>
  </si>
  <si>
    <t>Maria José dos Santos Silva</t>
  </si>
  <si>
    <t>Gestão de serviços jurídicos e notariais</t>
  </si>
  <si>
    <t>Rua Evaristo Faustino</t>
  </si>
  <si>
    <t>69093-015</t>
  </si>
  <si>
    <t>josuedossantos1412@gmail.com</t>
  </si>
  <si>
    <r>
      <rPr>
        <sz val="10"/>
        <color theme="1"/>
        <rFont val="Arial"/>
      </rPr>
      <t xml:space="preserve">JULIAN PINHEIRO </t>
    </r>
    <r>
      <rPr>
        <b/>
        <sz val="10"/>
        <color theme="1"/>
        <rFont val="Arial"/>
      </rPr>
      <t>LELLO</t>
    </r>
  </si>
  <si>
    <t>LELLO</t>
  </si>
  <si>
    <t>226.781-0 A</t>
  </si>
  <si>
    <t>1143</t>
  </si>
  <si>
    <t>127.42827.65-1</t>
  </si>
  <si>
    <t>744.386.622-49</t>
  </si>
  <si>
    <t>CLAUDIO LELLO</t>
  </si>
  <si>
    <t>DEUZUITA PINHEIRO LELLO</t>
  </si>
  <si>
    <t>GESTAO DA SEGURANCA PUBLICA</t>
  </si>
  <si>
    <t>99306-8900</t>
  </si>
  <si>
    <t>julianlello@hotmail.com</t>
  </si>
  <si>
    <r>
      <rPr>
        <b/>
        <sz val="10"/>
        <color theme="1"/>
        <rFont val="Arial"/>
      </rPr>
      <t>JULIO</t>
    </r>
    <r>
      <rPr>
        <sz val="10"/>
        <color theme="1"/>
        <rFont val="Arial"/>
      </rPr>
      <t xml:space="preserve"> CESAR </t>
    </r>
    <r>
      <rPr>
        <b/>
        <sz val="10"/>
        <color theme="1"/>
        <rFont val="Arial"/>
      </rPr>
      <t>ARAUJO</t>
    </r>
    <r>
      <rPr>
        <sz val="10"/>
        <color theme="1"/>
        <rFont val="Arial"/>
      </rPr>
      <t xml:space="preserve"> DE OLIVEIRA</t>
    </r>
  </si>
  <si>
    <t>CMT 1ª CRBM</t>
  </si>
  <si>
    <t>JULIO ARAUJO</t>
  </si>
  <si>
    <t>141.819-0 B</t>
  </si>
  <si>
    <t>0340</t>
  </si>
  <si>
    <t>123.00208.55-7</t>
  </si>
  <si>
    <t>317.473.292-15</t>
  </si>
  <si>
    <t>RAIMUNDO OLIVEIRA</t>
  </si>
  <si>
    <t>ANTONIO ARAUJO DE OLIVEIRA</t>
  </si>
  <si>
    <t>RUA 50 CASA 137 QUADRA 63</t>
  </si>
  <si>
    <t>sgtbmjulio@bol.com.br</t>
  </si>
  <si>
    <r>
      <rPr>
        <b/>
        <sz val="10"/>
        <color theme="1"/>
        <rFont val="Arial"/>
      </rPr>
      <t>JUSSARA</t>
    </r>
    <r>
      <rPr>
        <sz val="10"/>
        <color theme="1"/>
        <rFont val="Arial"/>
      </rPr>
      <t xml:space="preserve"> ALICE BELEZA MACEDO</t>
    </r>
  </si>
  <si>
    <t>JUSSARA</t>
  </si>
  <si>
    <t>264.902-0 A</t>
  </si>
  <si>
    <t>JOSÉ DOS SANTOS GARCIA MACÊDO</t>
  </si>
  <si>
    <t>OZITA CAÇÃO BELEZA</t>
  </si>
  <si>
    <r>
      <rPr>
        <b/>
        <sz val="10"/>
        <color theme="1"/>
        <rFont val="Arial"/>
      </rPr>
      <t>LEANDRO SILVA</t>
    </r>
    <r>
      <rPr>
        <sz val="10"/>
        <color theme="1"/>
        <rFont val="Arial"/>
      </rPr>
      <t xml:space="preserve"> DE SOUZA </t>
    </r>
  </si>
  <si>
    <t>LEANDRO SILVA</t>
  </si>
  <si>
    <t>268.271-0 A</t>
  </si>
  <si>
    <t>2005</t>
  </si>
  <si>
    <t>164.65521.45-9</t>
  </si>
  <si>
    <t>035.730.152-80</t>
  </si>
  <si>
    <t>006701262445</t>
  </si>
  <si>
    <t>0122</t>
  </si>
  <si>
    <t>FRANCISCO CHEGA E SOUZA</t>
  </si>
  <si>
    <t>COSMA SILVA DDE SOUZA</t>
  </si>
  <si>
    <t>RUA THOMAS DE AMARAL</t>
  </si>
  <si>
    <t>92 98438-8487</t>
  </si>
  <si>
    <t>Leandrosilvacpxb@gmail.com</t>
  </si>
  <si>
    <r>
      <rPr>
        <b/>
        <sz val="10"/>
        <color theme="1"/>
        <rFont val="Arial"/>
      </rPr>
      <t>L</t>
    </r>
    <r>
      <rPr>
        <sz val="10"/>
        <color theme="1"/>
        <rFont val="Arial"/>
      </rPr>
      <t xml:space="preserve">UIZ CARLOS DA CRUZ </t>
    </r>
    <r>
      <rPr>
        <b/>
        <sz val="10"/>
        <color theme="1"/>
        <rFont val="Arial"/>
      </rPr>
      <t>MOURA</t>
    </r>
  </si>
  <si>
    <t>L MOURA</t>
  </si>
  <si>
    <t>185.983-8 A</t>
  </si>
  <si>
    <t>0763</t>
  </si>
  <si>
    <t>126.36813.65-0</t>
  </si>
  <si>
    <t>633.726.222-00</t>
  </si>
  <si>
    <t>RAIMUNDO MARQUES DE MOURA</t>
  </si>
  <si>
    <t>FRANCISCA DA CRUZ MOURA</t>
  </si>
  <si>
    <t>98168-3208</t>
  </si>
  <si>
    <t>mourabm2009@hotmail.com</t>
  </si>
  <si>
    <r>
      <rPr>
        <b/>
        <sz val="10"/>
        <color theme="1"/>
        <rFont val="Arial"/>
      </rPr>
      <t>MARILDO</t>
    </r>
    <r>
      <rPr>
        <sz val="10"/>
        <color theme="1"/>
        <rFont val="Arial"/>
      </rPr>
      <t xml:space="preserve"> DANTAS XIMENES</t>
    </r>
  </si>
  <si>
    <t>MARILDO</t>
  </si>
  <si>
    <t>181.196-7 A</t>
  </si>
  <si>
    <t>0607</t>
  </si>
  <si>
    <t>190.39453.37-6</t>
  </si>
  <si>
    <t>718.102.932-00</t>
  </si>
  <si>
    <t>ELI NASCIMENTO COSTA</t>
  </si>
  <si>
    <t>HILDA DANTAS XIMENES</t>
  </si>
  <si>
    <t>28/10/2017 - BG 209/2017</t>
  </si>
  <si>
    <t>RUA DOS OFICIAIS N 60</t>
  </si>
  <si>
    <t>(97) 98100-3706</t>
  </si>
  <si>
    <t>familiasuperutil@gmail.com</t>
  </si>
  <si>
    <r>
      <rPr>
        <sz val="10"/>
        <color theme="1"/>
        <rFont val="Arial"/>
      </rPr>
      <t xml:space="preserve">PONSEILSON DE </t>
    </r>
    <r>
      <rPr>
        <b/>
        <sz val="10"/>
        <color theme="1"/>
        <rFont val="Arial"/>
      </rPr>
      <t>ARAUJO GARCIAS</t>
    </r>
  </si>
  <si>
    <t>ARAUJO GARCIAS</t>
  </si>
  <si>
    <t>186.105-0 A</t>
  </si>
  <si>
    <t>0689</t>
  </si>
  <si>
    <t>190.01870.83-2</t>
  </si>
  <si>
    <t>671.985.032-68</t>
  </si>
  <si>
    <t>JOSE SOARES GARCIA</t>
  </si>
  <si>
    <t>RAIMUNDA NONATO DE ARAUJO GARCIAS</t>
  </si>
  <si>
    <t>pgarciasbm@gmail.com</t>
  </si>
  <si>
    <r>
      <rPr>
        <sz val="10"/>
        <color theme="1"/>
        <rFont val="Arial"/>
      </rPr>
      <t xml:space="preserve">ROBERTO MELLO </t>
    </r>
    <r>
      <rPr>
        <b/>
        <sz val="10"/>
        <color theme="1"/>
        <rFont val="Arial"/>
      </rPr>
      <t>DOS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JUNIOR</t>
    </r>
  </si>
  <si>
    <t>DOS SANTOS</t>
  </si>
  <si>
    <t>226.965-1 A</t>
  </si>
  <si>
    <t>1224</t>
  </si>
  <si>
    <t>210.36984.56-9</t>
  </si>
  <si>
    <t>989.907.642-20</t>
  </si>
  <si>
    <t>ROBERTO MELLO DOS SANTOS</t>
  </si>
  <si>
    <t>JOCILENE ALCANTARA DOS SANTOS</t>
  </si>
  <si>
    <t>RUA GAIVOTA</t>
  </si>
  <si>
    <t>NA SUBIDA DO GALO DA SERRA</t>
  </si>
  <si>
    <t>rbrtmello22@gmail.com</t>
  </si>
  <si>
    <t>31/12/2023 - BG 070/2025 - Ext. do DOE nº 35.443, de 10/04/2025</t>
  </si>
  <si>
    <r>
      <rPr>
        <b/>
        <sz val="10"/>
        <color theme="1"/>
        <rFont val="Arial"/>
      </rPr>
      <t>ROGÉRIO NUNES</t>
    </r>
    <r>
      <rPr>
        <sz val="10"/>
        <color theme="1"/>
        <rFont val="Arial"/>
      </rPr>
      <t xml:space="preserve"> FERREIRA </t>
    </r>
  </si>
  <si>
    <t>ROGÉRIO NUNES</t>
  </si>
  <si>
    <t>268.307-5 A</t>
  </si>
  <si>
    <t>207.49527.35-2</t>
  </si>
  <si>
    <t>019.025.832-21</t>
  </si>
  <si>
    <t>JEREMIAS DOS SANTOS FERREIRA</t>
  </si>
  <si>
    <t>INÊS NUNES FERREIRA</t>
  </si>
  <si>
    <t>(68) 99929-9752</t>
  </si>
  <si>
    <t>rogeriovolvo2013@gmail.com</t>
  </si>
  <si>
    <r>
      <rPr>
        <b/>
        <sz val="10"/>
        <color theme="1"/>
        <rFont val="Arial"/>
      </rPr>
      <t>VÍVIAN</t>
    </r>
    <r>
      <rPr>
        <sz val="10"/>
        <color theme="1"/>
        <rFont val="Arial"/>
      </rPr>
      <t xml:space="preserve"> KÉSIA DE OLIVEIRA FERREIRA </t>
    </r>
  </si>
  <si>
    <t>VÍVIAN</t>
  </si>
  <si>
    <t>268.295-8 A</t>
  </si>
  <si>
    <t>145.91406.36-5</t>
  </si>
  <si>
    <t>069.839.903-07</t>
  </si>
  <si>
    <t>0441</t>
  </si>
  <si>
    <t>RUA SÃO BENEDITO</t>
  </si>
  <si>
    <t>viviannkezia@gmail.com</t>
  </si>
  <si>
    <r>
      <rPr>
        <b/>
        <sz val="10"/>
        <color theme="1"/>
        <rFont val="Arial"/>
      </rPr>
      <t>ADLEISON</t>
    </r>
    <r>
      <rPr>
        <sz val="10"/>
        <color theme="1"/>
        <rFont val="Arial"/>
      </rPr>
      <t xml:space="preserve"> GAMA FARIAS</t>
    </r>
  </si>
  <si>
    <t>BG 10/2023</t>
  </si>
  <si>
    <t>ADLEISON</t>
  </si>
  <si>
    <t>226.893-0 A</t>
  </si>
  <si>
    <t>1154</t>
  </si>
  <si>
    <t>127.79064.02-3</t>
  </si>
  <si>
    <t>720.076.212-15</t>
  </si>
  <si>
    <t>JACILDE GAMA FARIAS</t>
  </si>
  <si>
    <t>RUA PORTUGAL</t>
  </si>
  <si>
    <t>N 164</t>
  </si>
  <si>
    <t>Adleison.bm@gmail.com</t>
  </si>
  <si>
    <t>31/12/2023 - BG 104/2025 - DOE nº 35.477 de 04/06/2024</t>
  </si>
  <si>
    <r>
      <rPr>
        <b/>
        <sz val="10"/>
        <color theme="1"/>
        <rFont val="Arial"/>
      </rPr>
      <t>ALDECY</t>
    </r>
    <r>
      <rPr>
        <sz val="10"/>
        <color theme="1"/>
        <rFont val="Arial"/>
      </rPr>
      <t xml:space="preserve"> SANTOS GOMES</t>
    </r>
  </si>
  <si>
    <t>ALDECY</t>
  </si>
  <si>
    <t>255.049-0 A</t>
  </si>
  <si>
    <t>1715</t>
  </si>
  <si>
    <t>160.36792.87-7</t>
  </si>
  <si>
    <t>580.889.382-87</t>
  </si>
  <si>
    <t>ANDERSON PLACIDO GOMES</t>
  </si>
  <si>
    <t>NEIDE SANTOS GOMES</t>
  </si>
  <si>
    <t>Rua SAO BENTO</t>
  </si>
  <si>
    <t>C 2 GLORIA</t>
  </si>
  <si>
    <t>enfgomes41@gmail.com</t>
  </si>
  <si>
    <r>
      <rPr>
        <b/>
        <sz val="10"/>
        <color theme="1"/>
        <rFont val="Arial"/>
      </rPr>
      <t>ANSELMO</t>
    </r>
    <r>
      <rPr>
        <sz val="10"/>
        <color theme="1"/>
        <rFont val="Arial"/>
      </rPr>
      <t xml:space="preserve"> ALVES SERRAO</t>
    </r>
  </si>
  <si>
    <t>ANSELMO</t>
  </si>
  <si>
    <t>226.900-7 A</t>
  </si>
  <si>
    <t>1214</t>
  </si>
  <si>
    <t>182.21771.21-5</t>
  </si>
  <si>
    <t>659.375.382-34</t>
  </si>
  <si>
    <t>ANGELA MARIA ALVES SERRAO</t>
  </si>
  <si>
    <t>RUA JOSE ALVES SIMOES</t>
  </si>
  <si>
    <t>PROXIMO AO PRESIDIOFEMININO</t>
  </si>
  <si>
    <t>99220-4623</t>
  </si>
  <si>
    <t>anselmo.serrao@hotmail.com</t>
  </si>
  <si>
    <t>31/12/2023 - BG 093/2024 - DOE nº 35.223 de 14/05/2024</t>
  </si>
  <si>
    <r>
      <rPr>
        <b/>
        <sz val="10"/>
        <color theme="1"/>
        <rFont val="Arial"/>
      </rPr>
      <t xml:space="preserve">CÁSSIA </t>
    </r>
    <r>
      <rPr>
        <sz val="10"/>
        <color theme="1"/>
        <rFont val="Arial"/>
      </rPr>
      <t>ADRIELLY VASCONCELOS JOSEPH</t>
    </r>
  </si>
  <si>
    <t>CÁSSIA</t>
  </si>
  <si>
    <t>269.391-7 A</t>
  </si>
  <si>
    <t>144.63751.27-2</t>
  </si>
  <si>
    <t>926.992.432-72</t>
  </si>
  <si>
    <t>0634701113</t>
  </si>
  <si>
    <t>09</t>
  </si>
  <si>
    <t>0001</t>
  </si>
  <si>
    <t>Andréa Silvia do Amaral Vasconcelos</t>
  </si>
  <si>
    <t>Licenciatura em Ciências Biológicas</t>
  </si>
  <si>
    <t>Avenida Manaus</t>
  </si>
  <si>
    <t>cassiaadrielly10@gmail.com</t>
  </si>
  <si>
    <r>
      <rPr>
        <b/>
        <sz val="10"/>
        <color theme="1"/>
        <rFont val="Arial"/>
      </rPr>
      <t>CHARLLES</t>
    </r>
    <r>
      <rPr>
        <sz val="10"/>
        <color theme="1"/>
        <rFont val="Arial"/>
      </rPr>
      <t xml:space="preserve"> RODRIGUES DA SILVA</t>
    </r>
  </si>
  <si>
    <t>CHARLLES</t>
  </si>
  <si>
    <t>181.245-9 A</t>
  </si>
  <si>
    <t>0552</t>
  </si>
  <si>
    <t>190.16673.10-8</t>
  </si>
  <si>
    <t>774.987.982-04</t>
  </si>
  <si>
    <t>ELIONAI RODRIGUES DA SILVA</t>
  </si>
  <si>
    <t>SISTEMA DE INFORMÁTICA</t>
  </si>
  <si>
    <t>99220-6372</t>
  </si>
  <si>
    <t>c.vrodrigues@hotmail.com</t>
  </si>
  <si>
    <t>21/04/2023 - BG 080/2024 - DOE nº 35.210 de 24/04/2024</t>
  </si>
  <si>
    <r>
      <rPr>
        <sz val="10"/>
        <color theme="1"/>
        <rFont val="Arial"/>
      </rPr>
      <t xml:space="preserve">CHRISTIAM SALIM BASTOS </t>
    </r>
    <r>
      <rPr>
        <b/>
        <sz val="10"/>
        <color theme="1"/>
        <rFont val="Arial"/>
      </rPr>
      <t>MARTINS</t>
    </r>
  </si>
  <si>
    <t>MARTINS</t>
  </si>
  <si>
    <t>226.952-0 A</t>
  </si>
  <si>
    <t>1166</t>
  </si>
  <si>
    <t>126.83001.69-1</t>
  </si>
  <si>
    <t>558.537.652-72</t>
  </si>
  <si>
    <t>TEODORICO DE MELO MARTINS</t>
  </si>
  <si>
    <t>IDALIA BASTOS MARTINS</t>
  </si>
  <si>
    <t>BG 172/2020</t>
  </si>
  <si>
    <t>RUA B VINTE</t>
  </si>
  <si>
    <t>PROX AO FINAL DA LINHA DE ONIBUS 611 007 E 009</t>
  </si>
  <si>
    <t>99215-1644</t>
  </si>
  <si>
    <t>christiansbm@hotmail.com</t>
  </si>
  <si>
    <t>31/12/2023 - BG 047/2025 - DOE nº 35.420, de 10/03/2025+BG 077/2025 - DOE no 35.450 de 24/04/2025</t>
  </si>
  <si>
    <r>
      <rPr>
        <b/>
        <sz val="10"/>
        <color theme="1"/>
        <rFont val="Arial"/>
      </rPr>
      <t>CLEMILSON</t>
    </r>
    <r>
      <rPr>
        <sz val="10"/>
        <color theme="1"/>
        <rFont val="Arial"/>
      </rPr>
      <t xml:space="preserve"> FERREIRA ALVES</t>
    </r>
  </si>
  <si>
    <t>CLEMILSON</t>
  </si>
  <si>
    <t>208.107-5 B</t>
  </si>
  <si>
    <t>1247</t>
  </si>
  <si>
    <t>127.72747.02-8</t>
  </si>
  <si>
    <t>717.500.022-72</t>
  </si>
  <si>
    <t>CLEMENCIA FERREIRA ALVES</t>
  </si>
  <si>
    <t>RUA CARLOS AMORIM</t>
  </si>
  <si>
    <t>PROXIMO AO AÇOUGUE VITOR</t>
  </si>
  <si>
    <t>clemilson.bm@outlook.com</t>
  </si>
  <si>
    <t>31/12/2023 - BG 052/2025 - DOE nº 35.424, de 14/03/2025</t>
  </si>
  <si>
    <r>
      <rPr>
        <sz val="10"/>
        <color theme="1"/>
        <rFont val="Arial"/>
      </rPr>
      <t xml:space="preserve">EDSON </t>
    </r>
    <r>
      <rPr>
        <b/>
        <sz val="10"/>
        <color theme="1"/>
        <rFont val="Arial"/>
      </rPr>
      <t>FABIANO</t>
    </r>
    <r>
      <rPr>
        <sz val="10"/>
        <color theme="1"/>
        <rFont val="Arial"/>
      </rPr>
      <t xml:space="preserve"> MONTEIRO DE SOUSA</t>
    </r>
  </si>
  <si>
    <t>FABIANO</t>
  </si>
  <si>
    <t>227.441-8 A</t>
  </si>
  <si>
    <t>1044</t>
  </si>
  <si>
    <t>190.04797.05-2</t>
  </si>
  <si>
    <t>518.548.212-53</t>
  </si>
  <si>
    <t>EVANGELISTA MARTINS DE SOUZA</t>
  </si>
  <si>
    <t>LUIZA MONTEIRO DE SOUSA</t>
  </si>
  <si>
    <t xml:space="preserve">BG 088/2023 </t>
  </si>
  <si>
    <t>RUA JERICO</t>
  </si>
  <si>
    <t>PROX COLEGIO JOSE BERNARDINO LINDOSO QUARENTAO</t>
  </si>
  <si>
    <t>bm.fabiano.monteiro@gmail.com</t>
  </si>
  <si>
    <r>
      <rPr>
        <sz val="10"/>
        <color theme="1"/>
        <rFont val="Arial"/>
      </rPr>
      <t xml:space="preserve">FABIO </t>
    </r>
    <r>
      <rPr>
        <b/>
        <sz val="10"/>
        <color theme="1"/>
        <rFont val="Arial"/>
      </rPr>
      <t>CAMPOS</t>
    </r>
    <r>
      <rPr>
        <sz val="10"/>
        <color theme="1"/>
        <rFont val="Arial"/>
      </rPr>
      <t xml:space="preserve"> DE MENEZES</t>
    </r>
  </si>
  <si>
    <t>CAMPOS</t>
  </si>
  <si>
    <t>181.329-3 A</t>
  </si>
  <si>
    <t>0622</t>
  </si>
  <si>
    <t>181.94899.94-5</t>
  </si>
  <si>
    <t>602.242.232-91</t>
  </si>
  <si>
    <t>NADA CONSTA NOS DOCUMENTOS</t>
  </si>
  <si>
    <t>MARIA DE FATIMA CAMPOS DE MENEZES</t>
  </si>
  <si>
    <t>EDUCÇÃO FISICA E ESCOLAR</t>
  </si>
  <si>
    <t>RUA BECO CABRAL ROLIM</t>
  </si>
  <si>
    <t>fcamposbm@gmail.com</t>
  </si>
  <si>
    <t>31/12/2024 - BG 103/2025 - DOE nº 35.476 de 03/06/2025</t>
  </si>
  <si>
    <r>
      <rPr>
        <sz val="10"/>
        <color theme="1"/>
        <rFont val="Arial"/>
      </rPr>
      <t xml:space="preserve">FERNANDO SERGIO RODRIGUES </t>
    </r>
    <r>
      <rPr>
        <b/>
        <sz val="10"/>
        <color theme="1"/>
        <rFont val="Arial"/>
      </rPr>
      <t>DAMASCENO</t>
    </r>
    <r>
      <rPr>
        <sz val="10"/>
        <color theme="1"/>
        <rFont val="Arial"/>
      </rPr>
      <t xml:space="preserve"> JUNIOR</t>
    </r>
  </si>
  <si>
    <t>DAMASCENO</t>
  </si>
  <si>
    <t>226.896-5 A</t>
  </si>
  <si>
    <t>129.33933.02-2</t>
  </si>
  <si>
    <t>884.405.912-68</t>
  </si>
  <si>
    <t>FERNANDO SERGIO RODRIGUES DAMASCENO</t>
  </si>
  <si>
    <t>FRANCSICA EURAMIRA</t>
  </si>
  <si>
    <t>BG 148/2022</t>
  </si>
  <si>
    <t>RUA PURUS</t>
  </si>
  <si>
    <t>98186-9045</t>
  </si>
  <si>
    <t>damasceno.bm@hotmail.com</t>
  </si>
  <si>
    <t>31/12/2023 - BG 074/2024 - DOE nº 35.203 de 15/04/2024</t>
  </si>
  <si>
    <r>
      <rPr>
        <b/>
        <sz val="10"/>
        <color theme="1"/>
        <rFont val="Arial"/>
      </rPr>
      <t>FRANCIANY</t>
    </r>
    <r>
      <rPr>
        <sz val="10"/>
        <color theme="1"/>
        <rFont val="Arial"/>
      </rPr>
      <t xml:space="preserve"> DA SILVA ANDRADE</t>
    </r>
  </si>
  <si>
    <t>FRANCIANY</t>
  </si>
  <si>
    <t>206.346-8 C</t>
  </si>
  <si>
    <t>1706</t>
  </si>
  <si>
    <t>132.86267.42-1</t>
  </si>
  <si>
    <t>832.616.992-72</t>
  </si>
  <si>
    <t>FRANCISCO NASCIMENTO DA SILVA</t>
  </si>
  <si>
    <t>MARIA AUREA ALVES DA SILVA</t>
  </si>
  <si>
    <t>ENFERMAGEM MEDICO CIRURGICO</t>
  </si>
  <si>
    <t>Rua ONZE DE DEZEMBRO</t>
  </si>
  <si>
    <r>
      <rPr>
        <b/>
        <sz val="10"/>
        <color theme="1"/>
        <rFont val="Arial"/>
      </rPr>
      <t>GEYLE</t>
    </r>
    <r>
      <rPr>
        <sz val="10"/>
        <color theme="1"/>
        <rFont val="Arial"/>
      </rPr>
      <t xml:space="preserve"> DA SILVA MONTEIRO</t>
    </r>
  </si>
  <si>
    <t>GEYLE</t>
  </si>
  <si>
    <t>235.665-1 B</t>
  </si>
  <si>
    <t>ERNESTO LOPES MONTEIRO</t>
  </si>
  <si>
    <t>GENEROSA DA SILVA MONTEIRO</t>
  </si>
  <si>
    <t>41 anos</t>
  </si>
  <si>
    <t>TÉCNICO DE ENFERMAGEM/ENFERMAGEM</t>
  </si>
  <si>
    <t>RUA SÃO DAVI</t>
  </si>
  <si>
    <t>CIDADE DE DEUS</t>
  </si>
  <si>
    <t>(92)992336361</t>
  </si>
  <si>
    <t>gsmuea@gmail.com</t>
  </si>
  <si>
    <r>
      <rPr>
        <b/>
        <sz val="10"/>
        <color theme="1"/>
        <rFont val="Arial"/>
      </rPr>
      <t>IDNEY</t>
    </r>
    <r>
      <rPr>
        <sz val="10"/>
        <color theme="1"/>
        <rFont val="Arial"/>
      </rPr>
      <t xml:space="preserve"> AZEVEDO DE SOUSA</t>
    </r>
  </si>
  <si>
    <t>BG 077/2025</t>
  </si>
  <si>
    <t>IDNEY</t>
  </si>
  <si>
    <t>181.344-7 A</t>
  </si>
  <si>
    <t>0555</t>
  </si>
  <si>
    <t>126.64366.02-7</t>
  </si>
  <si>
    <t>576.414.712-34</t>
  </si>
  <si>
    <t>JOSE VIEIRA DE SOUSA</t>
  </si>
  <si>
    <t>AUGUSTA AZEVEDO DE SOUSA</t>
  </si>
  <si>
    <t>Rua Nova n° 09 São Lázaro.</t>
  </si>
  <si>
    <t>A retaguarda do conjunto dos militares da aeronáutica.</t>
  </si>
  <si>
    <t>idneyazevedo@hotmail.com</t>
  </si>
  <si>
    <t>BG 104/2024 - DOE nº 35.234 de 29/05/2024</t>
  </si>
  <si>
    <r>
      <rPr>
        <b/>
        <sz val="10"/>
        <color theme="1"/>
        <rFont val="Arial"/>
      </rPr>
      <t>JEFFERSON</t>
    </r>
    <r>
      <rPr>
        <sz val="10"/>
        <color theme="1"/>
        <rFont val="Arial"/>
      </rPr>
      <t xml:space="preserve"> JOSE LIMA RIBEIRO</t>
    </r>
  </si>
  <si>
    <t>JEFFERSON</t>
  </si>
  <si>
    <t>226.876-0 A</t>
  </si>
  <si>
    <t>1216</t>
  </si>
  <si>
    <t>190.43170.00-6</t>
  </si>
  <si>
    <t>934.789.682-91</t>
  </si>
  <si>
    <t>JOSE RAIMUNDO MAIA RIBEIRO</t>
  </si>
  <si>
    <t>WILMA LIMA RIBEIRO</t>
  </si>
  <si>
    <t>Engenharia Florestal/Matemática</t>
  </si>
  <si>
    <t>RUA MANOEL CORREA</t>
  </si>
  <si>
    <t>C 7 PROXIMA PADARIA NELY</t>
  </si>
  <si>
    <t>99113-1893</t>
  </si>
  <si>
    <t>jeffersonribeiro.jr2@gmail.com</t>
  </si>
  <si>
    <t>31/12/2023-BG 057/2024- DOE nº 35.188 de 21/03/2024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</si>
  <si>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OSE DE NAZARE CORREA DE </t>
    </r>
    <r>
      <rPr>
        <b/>
        <sz val="10"/>
        <color theme="1"/>
        <rFont val="Arial"/>
      </rPr>
      <t>ALMEIDA</t>
    </r>
    <r>
      <rPr>
        <sz val="10"/>
        <color theme="1"/>
        <rFont val="Arial"/>
      </rPr>
      <t xml:space="preserve"> JUNIOR</t>
    </r>
  </si>
  <si>
    <t>BG 180/2024</t>
  </si>
  <si>
    <t>J ALMEIDA</t>
  </si>
  <si>
    <t>226.842-6 A</t>
  </si>
  <si>
    <t>1150</t>
  </si>
  <si>
    <t>129.31736.02-5</t>
  </si>
  <si>
    <t>799.355.322-91</t>
  </si>
  <si>
    <t>JOSE DE NAZARE CORREA DE ALMEIDA</t>
  </si>
  <si>
    <t>MARIA DO CARMO ALVES DE</t>
  </si>
  <si>
    <t>BG 038/2024</t>
  </si>
  <si>
    <t>AVENIDA COSTA E SILVA</t>
  </si>
  <si>
    <t>CJ JARDIM BRASIL BL 10A AP 208</t>
  </si>
  <si>
    <t>junior002almeida@gmail.com</t>
  </si>
  <si>
    <r>
      <rPr>
        <sz val="10"/>
        <color theme="1"/>
        <rFont val="Arial"/>
      </rPr>
      <t xml:space="preserve">MARCOS </t>
    </r>
    <r>
      <rPr>
        <b/>
        <sz val="10"/>
        <color theme="1"/>
        <rFont val="Arial"/>
      </rPr>
      <t>LAMBERTO</t>
    </r>
    <r>
      <rPr>
        <sz val="10"/>
        <color theme="1"/>
        <rFont val="Arial"/>
      </rPr>
      <t xml:space="preserve"> SALES PESSOA</t>
    </r>
  </si>
  <si>
    <t>LAMBERTO</t>
  </si>
  <si>
    <t>269.572-3A</t>
  </si>
  <si>
    <t>2074</t>
  </si>
  <si>
    <t>212.79424.41-0</t>
  </si>
  <si>
    <t>020.403.582-18</t>
  </si>
  <si>
    <t>0357693722</t>
  </si>
  <si>
    <t>JOSÉ ALUÍZIO SOUZA PESSOA</t>
  </si>
  <si>
    <t>KATIA REGINA SANTOS SALES</t>
  </si>
  <si>
    <t>marcoslamberto@gmail.com</t>
  </si>
  <si>
    <r>
      <rPr>
        <b/>
        <sz val="10"/>
        <color theme="1"/>
        <rFont val="Arial"/>
      </rPr>
      <t>MARLON</t>
    </r>
    <r>
      <rPr>
        <sz val="10"/>
        <color theme="1"/>
        <rFont val="Arial"/>
      </rPr>
      <t xml:space="preserve"> PAIVA MOREIRA</t>
    </r>
  </si>
  <si>
    <t>MARLON</t>
  </si>
  <si>
    <t>216.846-4 B</t>
  </si>
  <si>
    <t>116.93646.92-1</t>
  </si>
  <si>
    <t>781.246.032-00</t>
  </si>
  <si>
    <t>PAULO IWANON</t>
  </si>
  <si>
    <t>MARIA LUCIA PAIVA MOREIRA</t>
  </si>
  <si>
    <t>RUA TEOFILO SAID</t>
  </si>
  <si>
    <t>PX DB PQ DEZ</t>
  </si>
  <si>
    <t>99968-3445</t>
  </si>
  <si>
    <t>MARLON_ROMEO21@HOTMAIL.COM</t>
  </si>
  <si>
    <t>31/12/2023 - BG 070/2025 - DOE nº 35.444, de 11/04/2025</t>
  </si>
  <si>
    <r>
      <rPr>
        <b/>
        <sz val="10"/>
        <color theme="1"/>
        <rFont val="Arial"/>
      </rPr>
      <t>OTÁVIO FÉLIX</t>
    </r>
    <r>
      <rPr>
        <sz val="10"/>
        <color theme="1"/>
        <rFont val="Arial"/>
      </rPr>
      <t xml:space="preserve"> DE OLIVEIRA DO CARMO</t>
    </r>
  </si>
  <si>
    <t>BG 007/2025</t>
  </si>
  <si>
    <t>OTÁVIO FÉLIX</t>
  </si>
  <si>
    <t>268.309-1 A</t>
  </si>
  <si>
    <t>128.28175.65-2</t>
  </si>
  <si>
    <t>984.824.592-87</t>
  </si>
  <si>
    <t>014558312399</t>
  </si>
  <si>
    <t>JOSÉ OTÁVIO FÉLIX DO CARMO</t>
  </si>
  <si>
    <t>MIRIAN MORENO DE OLIVEIRA</t>
  </si>
  <si>
    <t>Direto</t>
  </si>
  <si>
    <t>ARNALDO CARPINTEIRO PERES</t>
  </si>
  <si>
    <t>gugafelixdriver@gmail.com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</si>
  <si>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 xml:space="preserve">CARMO </t>
    </r>
    <r>
      <rPr>
        <sz val="10"/>
        <color theme="1"/>
        <rFont val="Arial"/>
      </rPr>
      <t xml:space="preserve">PARA </t>
    </r>
    <r>
      <rPr>
        <b/>
        <sz val="10"/>
        <color theme="1"/>
        <rFont val="Arial"/>
      </rPr>
      <t>OTÁVIO FÉLIX</t>
    </r>
  </si>
  <si>
    <t>BG 022/2025</t>
  </si>
  <si>
    <r>
      <rPr>
        <b/>
        <sz val="10"/>
        <color theme="1"/>
        <rFont val="Arial"/>
      </rPr>
      <t>RENNER</t>
    </r>
    <r>
      <rPr>
        <sz val="10"/>
        <color theme="1"/>
        <rFont val="Arial"/>
      </rPr>
      <t xml:space="preserve"> WALTER VIANA NEVES</t>
    </r>
  </si>
  <si>
    <t>COORDENADOR NAT</t>
  </si>
  <si>
    <t>RENNER</t>
  </si>
  <si>
    <t>150.031-7 B</t>
  </si>
  <si>
    <t>0377</t>
  </si>
  <si>
    <t>123.00412.68-5</t>
  </si>
  <si>
    <t>407.591.482-87</t>
  </si>
  <si>
    <t>AMAURY ANDRADE NEVES</t>
  </si>
  <si>
    <t>DORCIRENE VIANA NEVES</t>
  </si>
  <si>
    <t>RUA 151, N 10 - QD. 287</t>
  </si>
  <si>
    <t>(92) 996150025</t>
  </si>
  <si>
    <t>walterrenner_bm@hotmail.com</t>
  </si>
  <si>
    <t>BG 133/2025 - DOE nº 35.502 de 14/7/2025</t>
  </si>
  <si>
    <r>
      <rPr>
        <sz val="10"/>
        <color theme="1"/>
        <rFont val="Arial"/>
      </rPr>
      <t xml:space="preserve">RICARDO </t>
    </r>
    <r>
      <rPr>
        <b/>
        <sz val="10"/>
        <color theme="1"/>
        <rFont val="Arial"/>
      </rPr>
      <t>RODRIGUES</t>
    </r>
    <r>
      <rPr>
        <sz val="10"/>
        <color theme="1"/>
        <rFont val="Arial"/>
      </rPr>
      <t xml:space="preserve"> TEIXEIRA</t>
    </r>
  </si>
  <si>
    <t>181.219-0 A</t>
  </si>
  <si>
    <t>0628</t>
  </si>
  <si>
    <t>127.13700.02-9</t>
  </si>
  <si>
    <t>657.517.952-53</t>
  </si>
  <si>
    <t>RAYMUNDO TEIXEIRA DA COSTA</t>
  </si>
  <si>
    <t>FRANCILENE RODRIGUES DE OLIVEIRA</t>
  </si>
  <si>
    <t>BG 187/2023- BG 212/2023</t>
  </si>
  <si>
    <t>Rua Aiapó, nº 24, Novo Aleixo - 69098-298</t>
  </si>
  <si>
    <t>Churrascaria Terra Brasil</t>
  </si>
  <si>
    <t>rodrigues.fn33@hotmail.com</t>
  </si>
  <si>
    <t>21/04/2017 - BG 133/2017</t>
  </si>
  <si>
    <r>
      <rPr>
        <b/>
        <sz val="10"/>
        <color theme="1"/>
        <rFont val="Arial"/>
      </rPr>
      <t>RODRIGO BARBOSA</t>
    </r>
    <r>
      <rPr>
        <sz val="10"/>
        <color theme="1"/>
        <rFont val="Arial"/>
      </rPr>
      <t xml:space="preserve"> DOS SANTOS</t>
    </r>
  </si>
  <si>
    <t>RODRIGO BARBOSA</t>
  </si>
  <si>
    <t>226.889-2 A</t>
  </si>
  <si>
    <t>210.22741.76-6</t>
  </si>
  <si>
    <t>930.935.512-34</t>
  </si>
  <si>
    <t>WALDERNEI COELHO SANTOS</t>
  </si>
  <si>
    <t>OLIZETE BARBOSA DOS SANTOS</t>
  </si>
  <si>
    <t>RUA PROFESSOR ABILIO ALENCAR</t>
  </si>
  <si>
    <t>PROX A IGREJA PENTECOSTAL DEUS E AMOR</t>
  </si>
  <si>
    <t>99459-6903</t>
  </si>
  <si>
    <t>rodrigosantos.sdbm@gmail.com</t>
  </si>
  <si>
    <r>
      <rPr>
        <sz val="10"/>
        <color theme="1"/>
        <rFont val="Arial"/>
      </rPr>
      <t xml:space="preserve">ROGERIO FERREIRA </t>
    </r>
    <r>
      <rPr>
        <b/>
        <sz val="10"/>
        <color theme="1"/>
        <rFont val="Arial"/>
      </rPr>
      <t>REBELLO</t>
    </r>
  </si>
  <si>
    <t>REBELLO</t>
  </si>
  <si>
    <t>188.903-6 C</t>
  </si>
  <si>
    <t>1702</t>
  </si>
  <si>
    <t>129.26064.02-2</t>
  </si>
  <si>
    <t>673.137.792-91</t>
  </si>
  <si>
    <t>RUY GOMES RABELLO</t>
  </si>
  <si>
    <t>JANILA FERREIRA REBELLO</t>
  </si>
  <si>
    <t>FARMÁCIA</t>
  </si>
  <si>
    <t>RUA JASPE DOURADO, QUADRA 46, BLOCO 274</t>
  </si>
  <si>
    <t>69018-103</t>
  </si>
  <si>
    <t>99507-8179</t>
  </si>
  <si>
    <t>rogeriovocalsigma@gmail.com</t>
  </si>
  <si>
    <r>
      <rPr>
        <b/>
        <sz val="10"/>
        <color theme="1"/>
        <rFont val="Arial"/>
      </rPr>
      <t>ALCIMAR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ROCHA</t>
    </r>
    <r>
      <rPr>
        <sz val="10"/>
        <color theme="1"/>
        <rFont val="Arial"/>
      </rPr>
      <t xml:space="preserve"> DE CARVALHO</t>
    </r>
  </si>
  <si>
    <t>CBI/1ºPIBM/TEFÉ</t>
  </si>
  <si>
    <t>ALCIMAR ROCHA</t>
  </si>
  <si>
    <t>200.609-0 B</t>
  </si>
  <si>
    <t>1253</t>
  </si>
  <si>
    <t>209.51660.74-2</t>
  </si>
  <si>
    <t>645.814.542-04</t>
  </si>
  <si>
    <t>LOURIVAL DA SILVA CARVALHO</t>
  </si>
  <si>
    <t>IONE ROCHA DE CARVALHO</t>
  </si>
  <si>
    <t>BG 079/2021/ BG 025/2024 DOE 35155 31/01/2024</t>
  </si>
  <si>
    <t>RUA RAMOS FERREIRA</t>
  </si>
  <si>
    <t>RESTAURANTE QUILO MANIA</t>
  </si>
  <si>
    <t>alcitimas@gmail.com</t>
  </si>
  <si>
    <r>
      <rPr>
        <b/>
        <sz val="10"/>
        <color theme="1"/>
        <rFont val="Arial"/>
      </rPr>
      <t>CLAUDIO</t>
    </r>
    <r>
      <rPr>
        <sz val="10"/>
        <color theme="1"/>
        <rFont val="Arial"/>
      </rPr>
      <t xml:space="preserve"> ROBERTO DIAS MELLO</t>
    </r>
  </si>
  <si>
    <t>CLAUDIO</t>
  </si>
  <si>
    <t>226.787-0 A</t>
  </si>
  <si>
    <t>190.34497.39-1</t>
  </si>
  <si>
    <t>801.679.772-53</t>
  </si>
  <si>
    <t>POLIEUTO DE MELLO</t>
  </si>
  <si>
    <t>MARIA RIBEIRO DIAS</t>
  </si>
  <si>
    <t>BG Nº 026/2024 DOE 35156 01/02/2024</t>
  </si>
  <si>
    <t>RUA 9 DE DEZEMBRO</t>
  </si>
  <si>
    <t>PROX AO MERCADINHO DA CHITA</t>
  </si>
  <si>
    <t>(97)98126-6912</t>
  </si>
  <si>
    <t>claudiomello.bm@gmail.com</t>
  </si>
  <si>
    <r>
      <rPr>
        <b/>
        <sz val="10"/>
        <color theme="1"/>
        <rFont val="Arial"/>
      </rPr>
      <t>CRISTIANO</t>
    </r>
    <r>
      <rPr>
        <sz val="10"/>
        <color theme="1"/>
        <rFont val="Arial"/>
      </rPr>
      <t xml:space="preserve"> SANTANA LOPES</t>
    </r>
  </si>
  <si>
    <t>CRISTIANO</t>
  </si>
  <si>
    <t>226.758-6 A</t>
  </si>
  <si>
    <t>190.10857.33-9</t>
  </si>
  <si>
    <t>729.114.502-30</t>
  </si>
  <si>
    <t>BENEDITO MAURICIO LOPES</t>
  </si>
  <si>
    <t>MARIA DAS GRACAS FERREIRA SANTANA</t>
  </si>
  <si>
    <t>RUA FLANDRES QD 162</t>
  </si>
  <si>
    <t>PROX A COLEGIO RUI ALENCAR</t>
  </si>
  <si>
    <t>(97)98116-2340</t>
  </si>
  <si>
    <t>crislopes318@gmail.com</t>
  </si>
  <si>
    <t>21/12/2023-BG 051/2024</t>
  </si>
  <si>
    <r>
      <rPr>
        <b/>
        <sz val="10"/>
        <color theme="1"/>
        <rFont val="Arial"/>
      </rPr>
      <t>DIEGO FALCAO</t>
    </r>
    <r>
      <rPr>
        <sz val="10"/>
        <color theme="1"/>
        <rFont val="Arial"/>
      </rPr>
      <t xml:space="preserve"> DE SOUZA</t>
    </r>
  </si>
  <si>
    <t>BG 146/2025</t>
  </si>
  <si>
    <t>DIEGO FALCAO</t>
  </si>
  <si>
    <t>226.858-2 A</t>
  </si>
  <si>
    <t>1266</t>
  </si>
  <si>
    <t>129.88678.02-4</t>
  </si>
  <si>
    <t>911.335.992-49</t>
  </si>
  <si>
    <t>GUILHERME MARQUES DE SOUZA NETO</t>
  </si>
  <si>
    <t>RITA MARIA FALCAO DE SOUZA</t>
  </si>
  <si>
    <t>RUA 39 QD 142 NUCLEO 5</t>
  </si>
  <si>
    <t>PROX A PEIXARIA BOM GOSTO</t>
  </si>
  <si>
    <t>diego.falcao5@hotmail.com</t>
  </si>
  <si>
    <t>31/12/2023 - BG 047/2025 - DOE nº 35.420, de 10/03/2025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</si>
  <si>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 xml:space="preserve">DIEGO </t>
    </r>
    <r>
      <rPr>
        <sz val="10"/>
        <color theme="1"/>
        <rFont val="Arial"/>
      </rPr>
      <t xml:space="preserve">PARA </t>
    </r>
    <r>
      <rPr>
        <b/>
        <sz val="10"/>
        <color theme="1"/>
        <rFont val="Arial"/>
      </rPr>
      <t>DIEGO FALCAO</t>
    </r>
  </si>
  <si>
    <t>BG 211/2020</t>
  </si>
  <si>
    <r>
      <rPr>
        <b/>
        <sz val="10"/>
        <color theme="1"/>
        <rFont val="Arial"/>
      </rPr>
      <t>ELIS</t>
    </r>
    <r>
      <rPr>
        <sz val="10"/>
        <color theme="1"/>
        <rFont val="Arial"/>
      </rPr>
      <t xml:space="preserve"> PEREIRA </t>
    </r>
    <r>
      <rPr>
        <b/>
        <sz val="10"/>
        <color theme="1"/>
        <rFont val="Arial"/>
      </rPr>
      <t>RIBEIRO</t>
    </r>
  </si>
  <si>
    <t>ELIS RIBEIRO</t>
  </si>
  <si>
    <t>204.670-9 C</t>
  </si>
  <si>
    <t>1580</t>
  </si>
  <si>
    <t>128.29471.02-6</t>
  </si>
  <si>
    <t>741.817.182-04</t>
  </si>
  <si>
    <t>JOSE BARBOSA PINHEIRO</t>
  </si>
  <si>
    <t>EDILZA PEREIRA RIBEIRO</t>
  </si>
  <si>
    <t>PERICIA CRIMINAL E CIENCIAS FORENSES</t>
  </si>
  <si>
    <t>Rua ALMIR PEDREIRAS</t>
  </si>
  <si>
    <t>CASA 1 PETROPOLIS</t>
  </si>
  <si>
    <t>liss_levita@hotmail.com</t>
  </si>
  <si>
    <r>
      <rPr>
        <sz val="10"/>
        <color theme="1"/>
        <rFont val="Arial"/>
      </rPr>
      <t xml:space="preserve">ELSON JORGE </t>
    </r>
    <r>
      <rPr>
        <b/>
        <sz val="10"/>
        <color theme="1"/>
        <rFont val="Arial"/>
      </rPr>
      <t>CARBAJAL</t>
    </r>
    <r>
      <rPr>
        <sz val="10"/>
        <color theme="1"/>
        <rFont val="Arial"/>
      </rPr>
      <t xml:space="preserve"> PINHEIRO</t>
    </r>
  </si>
  <si>
    <t>CARBAJAL</t>
  </si>
  <si>
    <t>148.683-7 B</t>
  </si>
  <si>
    <t>0372</t>
  </si>
  <si>
    <t>180.87790.06-0</t>
  </si>
  <si>
    <t>321.651.292-49</t>
  </si>
  <si>
    <t>FRANCISCO PINHEIRO</t>
  </si>
  <si>
    <t>FRANCISCA CARBAJAL PINHEIRO</t>
  </si>
  <si>
    <t>(97)98122-9191</t>
  </si>
  <si>
    <t>elson.jorge@outlook.com</t>
  </si>
  <si>
    <t>01/01/2023 - BG 038/2025 - DOE nº 35.411, de 20/02/2025</t>
  </si>
  <si>
    <r>
      <rPr>
        <sz val="10"/>
        <color theme="1"/>
        <rFont val="Arial"/>
      </rPr>
      <t xml:space="preserve">FRANCINEUDO SEABRA </t>
    </r>
    <r>
      <rPr>
        <b/>
        <sz val="10"/>
        <color theme="1"/>
        <rFont val="Arial"/>
      </rPr>
      <t>DAVILA</t>
    </r>
  </si>
  <si>
    <t>DAVILA</t>
  </si>
  <si>
    <t>247.277-5 B</t>
  </si>
  <si>
    <t>1666</t>
  </si>
  <si>
    <t>181.94477.71-4</t>
  </si>
  <si>
    <t>566.617.542-49</t>
  </si>
  <si>
    <t>FRANCISCO PEREIRA DAVILA</t>
  </si>
  <si>
    <t>BERNADETE SEABRA DAVILA</t>
  </si>
  <si>
    <t>DE 01/08 A 30/08/2021 - 30 DIAS</t>
  </si>
  <si>
    <t>Rua NAZARE</t>
  </si>
  <si>
    <t>JERUSALEM</t>
  </si>
  <si>
    <t>fdavila@outlook.com</t>
  </si>
  <si>
    <r>
      <rPr>
        <sz val="10"/>
        <color theme="1"/>
        <rFont val="Arial"/>
      </rPr>
      <t xml:space="preserve">FRANK </t>
    </r>
    <r>
      <rPr>
        <b/>
        <sz val="10"/>
        <color theme="1"/>
        <rFont val="Arial"/>
      </rPr>
      <t>VALDO</t>
    </r>
    <r>
      <rPr>
        <sz val="10"/>
        <color theme="1"/>
        <rFont val="Arial"/>
      </rPr>
      <t xml:space="preserve"> DA SILVA SOUZA</t>
    </r>
  </si>
  <si>
    <t>VALDO</t>
  </si>
  <si>
    <t>186.049-6 A</t>
  </si>
  <si>
    <t>0769</t>
  </si>
  <si>
    <t>190.34917.89-7</t>
  </si>
  <si>
    <t>560.838.742-20</t>
  </si>
  <si>
    <t>OZEAS ODARICO DE SOUZA</t>
  </si>
  <si>
    <t>MARIA LUCIA SILVA SOUZA</t>
  </si>
  <si>
    <t>fvsstempestade@hotmail.com</t>
  </si>
  <si>
    <r>
      <rPr>
        <b/>
        <sz val="10"/>
        <color theme="1"/>
        <rFont val="Arial"/>
      </rPr>
      <t>GIVANILDO</t>
    </r>
    <r>
      <rPr>
        <sz val="10"/>
        <color theme="1"/>
        <rFont val="Arial"/>
      </rPr>
      <t xml:space="preserve"> DE ARAUJO FERREIRA</t>
    </r>
  </si>
  <si>
    <t>GIVANILDO</t>
  </si>
  <si>
    <t>226.865-5 A</t>
  </si>
  <si>
    <t>126.99926.02-9</t>
  </si>
  <si>
    <t>522.201.922-53</t>
  </si>
  <si>
    <t>FRANCISCO GONCALVES FERREIRA</t>
  </si>
  <si>
    <t>MARIA DAS DORES FOGACA DE ARAUJO</t>
  </si>
  <si>
    <t>RUA PARAU antiga rua 9</t>
  </si>
  <si>
    <t>PROXIMA A IGREJA NOSSA SENHOR AAUXILIADORA</t>
  </si>
  <si>
    <t>(97)98115-9702</t>
  </si>
  <si>
    <t>ivanildo_vivi@hotmail.com</t>
  </si>
  <si>
    <t>31/12/2024-BG 049/2024-DOE nº 35.177 de 06/03/2024</t>
  </si>
  <si>
    <r>
      <rPr>
        <b/>
        <sz val="10"/>
        <color theme="1"/>
        <rFont val="Arial"/>
      </rPr>
      <t xml:space="preserve">IVANIEL </t>
    </r>
    <r>
      <rPr>
        <sz val="10"/>
        <color theme="1"/>
        <rFont val="Arial"/>
      </rPr>
      <t>MATIAS ALMEIDA</t>
    </r>
  </si>
  <si>
    <t>IVANIEL</t>
  </si>
  <si>
    <t>269.599-5A</t>
  </si>
  <si>
    <t>2086</t>
  </si>
  <si>
    <t>162.08643.01-6</t>
  </si>
  <si>
    <t>019.978.712-38</t>
  </si>
  <si>
    <t>037247892216</t>
  </si>
  <si>
    <t>ANTÔNIO BONA ALMEIDA</t>
  </si>
  <si>
    <t>MARIA ELITA MATIAS ALMEIDA</t>
  </si>
  <si>
    <t>ivanielmatias2@gmail.com</t>
  </si>
  <si>
    <r>
      <rPr>
        <b/>
        <sz val="10"/>
        <color theme="1"/>
        <rFont val="Arial"/>
      </rPr>
      <t>JOSIANO</t>
    </r>
    <r>
      <rPr>
        <sz val="10"/>
        <color theme="1"/>
        <rFont val="Arial"/>
      </rPr>
      <t xml:space="preserve"> MENDONÇA SECUNDINO</t>
    </r>
  </si>
  <si>
    <t>JOSIANO</t>
  </si>
  <si>
    <t>255.061-0 A</t>
  </si>
  <si>
    <t>1562</t>
  </si>
  <si>
    <t>142.84311.27-8</t>
  </si>
  <si>
    <t>949.806.402-49</t>
  </si>
  <si>
    <t>LIROVAL LIMA SECUNDINO</t>
  </si>
  <si>
    <t>MARIA GINETE MENDONCA PINHO</t>
  </si>
  <si>
    <r>
      <rPr>
        <sz val="10"/>
        <color theme="1"/>
        <rFont val="Arial"/>
      </rPr>
      <t xml:space="preserve">MAKSON </t>
    </r>
    <r>
      <rPr>
        <b/>
        <sz val="10"/>
        <color theme="1"/>
        <rFont val="Arial"/>
      </rPr>
      <t>DELLES</t>
    </r>
    <r>
      <rPr>
        <sz val="10"/>
        <color theme="1"/>
        <rFont val="Arial"/>
      </rPr>
      <t xml:space="preserve"> DE ALMEIDA SANTOS</t>
    </r>
  </si>
  <si>
    <t>DELLES</t>
  </si>
  <si>
    <t>226.861-2 A</t>
  </si>
  <si>
    <t>1013</t>
  </si>
  <si>
    <t>190.30494.35-5</t>
  </si>
  <si>
    <t>800.830.642-49</t>
  </si>
  <si>
    <t>RAIMUNDO SILVA DOS SANTOS</t>
  </si>
  <si>
    <t>MARIA DARLENE DE ALMEIDA SANTOS</t>
  </si>
  <si>
    <t>RUA 09 DE DEZEMBRO</t>
  </si>
  <si>
    <t>maksondelles013@gmail.com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</si>
  <si>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>LUIZA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MEDEIROS</t>
    </r>
    <r>
      <rPr>
        <sz val="10"/>
        <color theme="1"/>
        <rFont val="Arial"/>
      </rPr>
      <t xml:space="preserve"> DE MOURA</t>
    </r>
  </si>
  <si>
    <t>LUIZA MEDEIROS</t>
  </si>
  <si>
    <t>203.078-0 G</t>
  </si>
  <si>
    <t>1526</t>
  </si>
  <si>
    <t>125.90911.02-7</t>
  </si>
  <si>
    <t>635.314.102-53</t>
  </si>
  <si>
    <t>ESTER MEDEIROS DE SOUSA</t>
  </si>
  <si>
    <t>BIOQUIMICA</t>
  </si>
  <si>
    <t>RUA MOACIR VEIGA DA GAMA</t>
  </si>
  <si>
    <t>BAIRRO FONTE BOA-TEFÉ</t>
  </si>
  <si>
    <t>69553-180</t>
  </si>
  <si>
    <t>98101-4749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</si>
  <si>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lm.moura@hotmail.com</t>
    </r>
  </si>
  <si>
    <r>
      <rPr>
        <b/>
        <sz val="10"/>
        <color theme="1"/>
        <rFont val="Arial"/>
      </rPr>
      <t>NOELIA</t>
    </r>
    <r>
      <rPr>
        <sz val="10"/>
        <color theme="1"/>
        <rFont val="Arial"/>
      </rPr>
      <t xml:space="preserve"> COSTA RODRIGUES</t>
    </r>
  </si>
  <si>
    <t>NOELIA</t>
  </si>
  <si>
    <t>226.815-9 A</t>
  </si>
  <si>
    <t>1172</t>
  </si>
  <si>
    <t>129.12870.02-1</t>
  </si>
  <si>
    <t>838.060.912-34</t>
  </si>
  <si>
    <t>ORLANDO LOPES RODRIGUES</t>
  </si>
  <si>
    <t>MARIA DAS GRACAS COSTA</t>
  </si>
  <si>
    <t>Rua Antônio Andrade n.51 bairro São Francisco</t>
  </si>
  <si>
    <t>Colégio Márcio Nery</t>
  </si>
  <si>
    <t>noeliacr_15@hotmail.com</t>
  </si>
  <si>
    <t>31/12/2024 - BG 167/2024 - DOE nº 35.294 de 26/08/2024</t>
  </si>
  <si>
    <r>
      <rPr>
        <sz val="10"/>
        <color theme="1"/>
        <rFont val="Arial"/>
      </rPr>
      <t>PAULO</t>
    </r>
    <r>
      <rPr>
        <b/>
        <sz val="10"/>
        <color theme="1"/>
        <rFont val="Arial"/>
      </rPr>
      <t xml:space="preserve"> ELVES </t>
    </r>
    <r>
      <rPr>
        <sz val="10"/>
        <color theme="1"/>
        <rFont val="Arial"/>
      </rPr>
      <t xml:space="preserve">FEIO PINHEIRO </t>
    </r>
  </si>
  <si>
    <t>ELVES</t>
  </si>
  <si>
    <t>269.611-8A</t>
  </si>
  <si>
    <t>168.75118.69-7</t>
  </si>
  <si>
    <t>004.337.412-36</t>
  </si>
  <si>
    <t>032980972232</t>
  </si>
  <si>
    <t>MURILO SOARES PINHEIRO</t>
  </si>
  <si>
    <t>MARIA DO SOCORRO FEIO PINHEIRO</t>
  </si>
  <si>
    <t>RUA SAO LUIS</t>
  </si>
  <si>
    <t>paulo.e.f.pinheiro@gmail.com</t>
  </si>
  <si>
    <r>
      <rPr>
        <b/>
        <sz val="10"/>
        <color theme="1"/>
        <rFont val="Arial"/>
      </rPr>
      <t>P</t>
    </r>
    <r>
      <rPr>
        <sz val="10"/>
        <color theme="1"/>
        <rFont val="Arial"/>
      </rPr>
      <t xml:space="preserve">EDRO SEABRA DA </t>
    </r>
    <r>
      <rPr>
        <b/>
        <sz val="10"/>
        <color theme="1"/>
        <rFont val="Arial"/>
      </rPr>
      <t>SILVA</t>
    </r>
  </si>
  <si>
    <t>P SILVA</t>
  </si>
  <si>
    <t>181.273-4 A</t>
  </si>
  <si>
    <t>0568</t>
  </si>
  <si>
    <t>190.37919.95-5</t>
  </si>
  <si>
    <t>664.223.292-53</t>
  </si>
  <si>
    <t>ADEMIR LOPES DA SILVA</t>
  </si>
  <si>
    <t>ERDELITA SEABRA DA SILVA</t>
  </si>
  <si>
    <t>DE 12/06/2025 A 11/07/2025 - 30 DIAS</t>
  </si>
  <si>
    <t>BG 112/2025</t>
  </si>
  <si>
    <t>sd.bm.seabra@hotmail.com</t>
  </si>
  <si>
    <t>25/08/2018 - BG 5/2019 NÃO TINHA CAS NESSA DATA</t>
  </si>
  <si>
    <r>
      <rPr>
        <b/>
        <sz val="10"/>
        <color theme="1"/>
        <rFont val="Arial"/>
      </rPr>
      <t>REGINALDO</t>
    </r>
    <r>
      <rPr>
        <sz val="10"/>
        <color theme="1"/>
        <rFont val="Arial"/>
      </rPr>
      <t xml:space="preserve"> PROTASIO LOPES</t>
    </r>
  </si>
  <si>
    <t>BG 133/2024</t>
  </si>
  <si>
    <t>REGINALDO</t>
  </si>
  <si>
    <t>181.237-8 A</t>
  </si>
  <si>
    <t>564</t>
  </si>
  <si>
    <t>181.94705.71-7</t>
  </si>
  <si>
    <t>588.420.982-72</t>
  </si>
  <si>
    <t>FIRMINO PEREIRA LOPES</t>
  </si>
  <si>
    <t>REGINA PROTASIO LOPES</t>
  </si>
  <si>
    <t>rplopes2009@hotmail.com</t>
  </si>
  <si>
    <r>
      <rPr>
        <b/>
        <sz val="10"/>
        <color theme="1"/>
        <rFont val="Arial"/>
      </rPr>
      <t>SILVANNE</t>
    </r>
    <r>
      <rPr>
        <sz val="10"/>
        <color theme="1"/>
        <rFont val="Arial"/>
      </rPr>
      <t xml:space="preserve"> SOUZA QUEIROZ</t>
    </r>
  </si>
  <si>
    <t>SILVANNE</t>
  </si>
  <si>
    <t>268.091-2 A</t>
  </si>
  <si>
    <t>210.36885.09-9</t>
  </si>
  <si>
    <t>007.453.962-08</t>
  </si>
  <si>
    <t>0338290722</t>
  </si>
  <si>
    <t>9</t>
  </si>
  <si>
    <t>0154</t>
  </si>
  <si>
    <t>HEMETERIO QUEIROZ DE LIMA</t>
  </si>
  <si>
    <t>SELMA RIBEIRO SOUZA</t>
  </si>
  <si>
    <t>Serviço Social</t>
  </si>
  <si>
    <t xml:space="preserve">69093-417 </t>
  </si>
  <si>
    <t>97 98430-0644</t>
  </si>
  <si>
    <t>silvannequeirozbm@gmail.com</t>
  </si>
  <si>
    <r>
      <rPr>
        <sz val="10"/>
        <color theme="1"/>
        <rFont val="Arial"/>
      </rPr>
      <t xml:space="preserve">VITOR GUILHERME </t>
    </r>
    <r>
      <rPr>
        <b/>
        <sz val="10"/>
        <color theme="1"/>
        <rFont val="Arial"/>
      </rPr>
      <t>COUTO</t>
    </r>
    <r>
      <rPr>
        <sz val="10"/>
        <color theme="1"/>
        <rFont val="Arial"/>
      </rPr>
      <t xml:space="preserve"> ALBUQUERQUE</t>
    </r>
  </si>
  <si>
    <t>COUTO</t>
  </si>
  <si>
    <t>268.316-4 A</t>
  </si>
  <si>
    <t>166.22332.74-7</t>
  </si>
  <si>
    <t>028.639.942-39</t>
  </si>
  <si>
    <t>ELZIER GUILHERME DE ALBUQUERQUE</t>
  </si>
  <si>
    <t>TATIANE COUTO GIRÃO</t>
  </si>
  <si>
    <t>DE 26/07/2025 A 24/08/2025 - 30 DIAS</t>
  </si>
  <si>
    <t>BG 116/2025+BG 135/2025</t>
  </si>
  <si>
    <t>Não têm</t>
  </si>
  <si>
    <t>RUA VIVALDO LIMA</t>
  </si>
  <si>
    <t>vitorgcouto2015@hotmail.com</t>
  </si>
  <si>
    <r>
      <rPr>
        <b/>
        <sz val="10"/>
        <color theme="1"/>
        <rFont val="Arial"/>
      </rPr>
      <t>WEBERTON</t>
    </r>
    <r>
      <rPr>
        <sz val="10"/>
        <color theme="1"/>
        <rFont val="Arial"/>
      </rPr>
      <t xml:space="preserve"> MEIRELES</t>
    </r>
  </si>
  <si>
    <t>WEBERTON</t>
  </si>
  <si>
    <t>226.774-8 A</t>
  </si>
  <si>
    <t>1009</t>
  </si>
  <si>
    <t>128.24313.42-2</t>
  </si>
  <si>
    <t>723.468.762-91</t>
  </si>
  <si>
    <t>LUCILENE MORAES MEIRELES</t>
  </si>
  <si>
    <t>BC ESTORIL I</t>
  </si>
  <si>
    <t>PROX CASA DE SAUDE DO BARIRI</t>
  </si>
  <si>
    <t>31/12/2024 - BG 153/2024 - DOE nº 35.282 de 08/08/2024</t>
  </si>
  <si>
    <r>
      <rPr>
        <b/>
        <sz val="10"/>
        <color theme="1"/>
        <rFont val="Arial"/>
      </rPr>
      <t>ADRIANO</t>
    </r>
    <r>
      <rPr>
        <sz val="10"/>
        <color theme="1"/>
        <rFont val="Arial"/>
      </rPr>
      <t xml:space="preserve"> GARCIA </t>
    </r>
    <r>
      <rPr>
        <b/>
        <sz val="10"/>
        <color theme="1"/>
        <rFont val="Arial"/>
      </rPr>
      <t>FURTADO</t>
    </r>
  </si>
  <si>
    <t>CBI/2ªCIBM/2ºPDBM/NOVO AIRÃO</t>
  </si>
  <si>
    <t>ADRIANO FURTADO</t>
  </si>
  <si>
    <t>226.743-8 A</t>
  </si>
  <si>
    <t>1251</t>
  </si>
  <si>
    <t>190.49891.74-0</t>
  </si>
  <si>
    <t>947.600.802-44</t>
  </si>
  <si>
    <t>ARISTIDE DA SILVA FURTADO</t>
  </si>
  <si>
    <t>ANELANE GARCIA FURTADO</t>
  </si>
  <si>
    <t>BG 061/2025</t>
  </si>
  <si>
    <t>TV PADRE RAFAEL</t>
  </si>
  <si>
    <t>PROXIMO A TORRE DA OI</t>
  </si>
  <si>
    <t>99336-8597</t>
  </si>
  <si>
    <t>adriano_.furtado@hotmail.com</t>
  </si>
  <si>
    <r>
      <rPr>
        <b/>
        <sz val="10"/>
        <color theme="1"/>
        <rFont val="Arial"/>
      </rPr>
      <t>ALEX</t>
    </r>
    <r>
      <rPr>
        <sz val="10"/>
        <color theme="1"/>
        <rFont val="Arial"/>
      </rPr>
      <t xml:space="preserve"> SOUZA DA COSTA</t>
    </r>
  </si>
  <si>
    <t>BG 149/2024</t>
  </si>
  <si>
    <t>ALEX</t>
  </si>
  <si>
    <t>181.302-1 A</t>
  </si>
  <si>
    <t>0625</t>
  </si>
  <si>
    <t>190.34918.19-2</t>
  </si>
  <si>
    <t>758.184.932-53</t>
  </si>
  <si>
    <t>JACO RAMOS DA COSTA</t>
  </si>
  <si>
    <t>DEUSA SANTAREM DE SOUZA</t>
  </si>
  <si>
    <t>DE 24/7/2025 A 22/8/2025 - 30 DIAS</t>
  </si>
  <si>
    <t>BG 137/2025</t>
  </si>
  <si>
    <t>RUA FLORESTA, N.16 - SÃO LUCAS (TANCREDO NEVES)</t>
  </si>
  <si>
    <t>AO LADO DA ASSEMBLÉIA DE DEUS</t>
  </si>
  <si>
    <t>rayalexsouza@gmail.com</t>
  </si>
  <si>
    <r>
      <rPr>
        <b/>
        <sz val="10"/>
        <color theme="1"/>
        <rFont val="Arial"/>
      </rPr>
      <t>ALISSON</t>
    </r>
    <r>
      <rPr>
        <sz val="10"/>
        <color theme="1"/>
        <rFont val="Arial"/>
      </rPr>
      <t xml:space="preserve"> LOPES DE ARAUJO</t>
    </r>
  </si>
  <si>
    <t>ALISSON</t>
  </si>
  <si>
    <t>168.620-8 C</t>
  </si>
  <si>
    <t>1231</t>
  </si>
  <si>
    <t>160.36792.87-40</t>
  </si>
  <si>
    <t>643.930.032-68</t>
  </si>
  <si>
    <t>MOACIR DA SILVA ARAUJO</t>
  </si>
  <si>
    <t>FRANCISCA LOPES DE ARAUJO</t>
  </si>
  <si>
    <t>TRAV PRESID DUTRA</t>
  </si>
  <si>
    <t>proxima a escola de futebol lamarao</t>
  </si>
  <si>
    <t>99143-6316</t>
  </si>
  <si>
    <t>ali_dut@yahoo.com.br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</si>
  <si>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</si>
  <si>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sz val="10"/>
        <color theme="1"/>
        <rFont val="Arial"/>
      </rPr>
      <t xml:space="preserve">CHRISTIAN AUGUSTO </t>
    </r>
    <r>
      <rPr>
        <b/>
        <sz val="10"/>
        <color theme="1"/>
        <rFont val="Arial"/>
      </rPr>
      <t>MENDES</t>
    </r>
    <r>
      <rPr>
        <sz val="10"/>
        <color theme="1"/>
        <rFont val="Arial"/>
      </rPr>
      <t xml:space="preserve"> COSTA</t>
    </r>
  </si>
  <si>
    <t>MENDES</t>
  </si>
  <si>
    <t>226.848-5 A</t>
  </si>
  <si>
    <t>1229</t>
  </si>
  <si>
    <t>129.66451.02-7</t>
  </si>
  <si>
    <t>774.893.572-68</t>
  </si>
  <si>
    <t>JOSE AUGUSTO COSTA FILHO</t>
  </si>
  <si>
    <t>MARIA SOCORRO NASCIMENTO MENDES</t>
  </si>
  <si>
    <t>DE 19/07/2025 A 16/08/2025 - 30 DIAS</t>
  </si>
  <si>
    <t>BG 132/2025</t>
  </si>
  <si>
    <t>ATRAS SUPERMERCADO DOIS IRMAOS</t>
  </si>
  <si>
    <t>elda_laura.bm@outlook.com</t>
  </si>
  <si>
    <t>31/12/2024 - BG 167/2024 - DOE nº 35.299 de 02/09/2024</t>
  </si>
  <si>
    <r>
      <rPr>
        <b/>
        <sz val="10"/>
        <color theme="1"/>
        <rFont val="Arial"/>
      </rPr>
      <t>CYBELE</t>
    </r>
    <r>
      <rPr>
        <sz val="10"/>
        <color theme="1"/>
        <rFont val="Arial"/>
      </rPr>
      <t xml:space="preserve"> DA SILVA</t>
    </r>
    <r>
      <rPr>
        <b/>
        <sz val="10"/>
        <color theme="1"/>
        <rFont val="Arial"/>
      </rPr>
      <t xml:space="preserve"> MARINHO</t>
    </r>
  </si>
  <si>
    <t>PROEBOM</t>
  </si>
  <si>
    <t>CYBELE MARINHO</t>
  </si>
  <si>
    <t>264.894-6 A</t>
  </si>
  <si>
    <t>IRACILDO SOARES MARINHO</t>
  </si>
  <si>
    <t>CLEIDNEY DA SILVA MARINHO</t>
  </si>
  <si>
    <r>
      <rPr>
        <sz val="10"/>
        <color theme="1"/>
        <rFont val="Arial"/>
      </rPr>
      <t xml:space="preserve">EDERSON </t>
    </r>
    <r>
      <rPr>
        <b/>
        <sz val="10"/>
        <color theme="1"/>
        <rFont val="Arial"/>
      </rPr>
      <t xml:space="preserve">ERNY </t>
    </r>
    <r>
      <rPr>
        <sz val="10"/>
        <color theme="1"/>
        <rFont val="Arial"/>
      </rPr>
      <t>ARAUJO MELO DA SILVA</t>
    </r>
  </si>
  <si>
    <t>BG 079/2024</t>
  </si>
  <si>
    <t>ERNY</t>
  </si>
  <si>
    <t>181.225-4 A</t>
  </si>
  <si>
    <t>0525</t>
  </si>
  <si>
    <t>127.11508.02-3</t>
  </si>
  <si>
    <t>714.125.222-34</t>
  </si>
  <si>
    <t>FRANCISCO ERNY ARAUJO DA SILVA</t>
  </si>
  <si>
    <t>CELESTE MELO DA SILVA</t>
  </si>
  <si>
    <t>BG47/2023</t>
  </si>
  <si>
    <t>TECNOLOGIA EM GESTAO AMBIENTAL</t>
  </si>
  <si>
    <t>Avenida contorno norte,17 quadra 59,bairro : Armando mendes</t>
  </si>
  <si>
    <t>Escola estadual Manoel Rodrigues</t>
  </si>
  <si>
    <t>edersonerny193@gmail.com</t>
  </si>
  <si>
    <t>BG 162/2023</t>
  </si>
  <si>
    <r>
      <rPr>
        <b/>
        <sz val="10"/>
        <color theme="1"/>
        <rFont val="Arial"/>
      </rPr>
      <t xml:space="preserve">EDUARDO VICTOR </t>
    </r>
    <r>
      <rPr>
        <sz val="10"/>
        <color theme="1"/>
        <rFont val="Arial"/>
      </rPr>
      <t>BARBOSA PEDRO</t>
    </r>
  </si>
  <si>
    <t>VICTOR BABOSA</t>
  </si>
  <si>
    <t>269.367-4 A</t>
  </si>
  <si>
    <t>212.50577.16-2</t>
  </si>
  <si>
    <t>020.688.352-82</t>
  </si>
  <si>
    <t>041358832208</t>
  </si>
  <si>
    <t>0565</t>
  </si>
  <si>
    <t>FRANCISCO MENDES PEDRO</t>
  </si>
  <si>
    <t>VANETE BARBOSA PERO</t>
  </si>
  <si>
    <t>eduardonn31@gmail.com</t>
  </si>
  <si>
    <t>DE VICTOR BARBOSA PARA EDUARDO VICTOR</t>
  </si>
  <si>
    <t>BG 125/2025</t>
  </si>
  <si>
    <r>
      <rPr>
        <b/>
        <sz val="10"/>
        <color theme="1"/>
        <rFont val="Arial"/>
      </rPr>
      <t>EUCLINGER</t>
    </r>
    <r>
      <rPr>
        <sz val="10"/>
        <color theme="1"/>
        <rFont val="Arial"/>
      </rPr>
      <t xml:space="preserve"> RODRIGUES BEZERRA JUNIOR</t>
    </r>
  </si>
  <si>
    <t>EUCLINGER</t>
  </si>
  <si>
    <t>226.843-4 A</t>
  </si>
  <si>
    <t>1173</t>
  </si>
  <si>
    <t>128.13209.02-5</t>
  </si>
  <si>
    <t>633.159.632-15</t>
  </si>
  <si>
    <t>EUCLINGER RODRIGUES BEZERRA</t>
  </si>
  <si>
    <t>ANA MARIA DO NASCIMENTO BEZERRA</t>
  </si>
  <si>
    <t>RUA NSA SRA CONCEIÇAO CASA A</t>
  </si>
  <si>
    <t>PROX AO QCG PMAM</t>
  </si>
  <si>
    <t>euclinger.rbj@outlook.com</t>
  </si>
  <si>
    <t>31/12/2023 - BG 115/2025 - DOE nº 35.486 de 17/06/2025</t>
  </si>
  <si>
    <r>
      <rPr>
        <b/>
        <sz val="10"/>
        <color theme="1"/>
        <rFont val="Arial"/>
      </rPr>
      <t>ISMAEL</t>
    </r>
    <r>
      <rPr>
        <sz val="10"/>
        <color theme="1"/>
        <rFont val="Arial"/>
      </rPr>
      <t xml:space="preserve"> DOS SANTOS SOARES</t>
    </r>
  </si>
  <si>
    <t>ISMAEL</t>
  </si>
  <si>
    <t>226.943-0 A</t>
  </si>
  <si>
    <t>129.20135.02-5</t>
  </si>
  <si>
    <t>786.861.302-59</t>
  </si>
  <si>
    <t>VIVALDO COSTA SOARES</t>
  </si>
  <si>
    <t>VERALUCIA DOS SANTOS SOARES</t>
  </si>
  <si>
    <t>BG 172/2022</t>
  </si>
  <si>
    <t>RUA SUCUPIRA</t>
  </si>
  <si>
    <t>PX A IGREJA CATOLICA SANTA BARBARA</t>
  </si>
  <si>
    <t>ismaelsoares23@hotmail.com</t>
  </si>
  <si>
    <r>
      <rPr>
        <b/>
        <sz val="10"/>
        <color theme="1"/>
        <rFont val="Arial"/>
      </rPr>
      <t>JOSÉ NETO</t>
    </r>
    <r>
      <rPr>
        <sz val="10"/>
        <color theme="1"/>
        <rFont val="Arial"/>
      </rPr>
      <t xml:space="preserve"> DUTRA DE SOUSA</t>
    </r>
  </si>
  <si>
    <t>BG 001/2026</t>
  </si>
  <si>
    <t>JOSÉ NETO</t>
  </si>
  <si>
    <t>269.586-3A</t>
  </si>
  <si>
    <t>2078</t>
  </si>
  <si>
    <t>201.89451.26-7</t>
  </si>
  <si>
    <t>038.729.572-01</t>
  </si>
  <si>
    <t>0611</t>
  </si>
  <si>
    <t>CLÁUDIO RODRIGUES DE SOUSA</t>
  </si>
  <si>
    <t>MÔNICA ADRIANA DUTRA DE SOUSA</t>
  </si>
  <si>
    <t>ANÁLISE E DESENVOLVIMENTO DE SISTEMAS</t>
  </si>
  <si>
    <t>(92) 98823-6201</t>
  </si>
  <si>
    <t>jn057725@gmail.com</t>
  </si>
  <si>
    <r>
      <rPr>
        <b/>
        <sz val="10"/>
        <color theme="1"/>
        <rFont val="Arial"/>
      </rPr>
      <t>NEIMAR</t>
    </r>
    <r>
      <rPr>
        <sz val="10"/>
        <color theme="1"/>
        <rFont val="Arial"/>
      </rPr>
      <t xml:space="preserve"> MEIRELES PEREIRA</t>
    </r>
  </si>
  <si>
    <t>BG 167/2024</t>
  </si>
  <si>
    <t>NEIMAR</t>
  </si>
  <si>
    <t>186.110-7 A</t>
  </si>
  <si>
    <t>127.61234.02-4</t>
  </si>
  <si>
    <t>572.690.842-20</t>
  </si>
  <si>
    <t>ADEMAR RAMOS PEREIRA</t>
  </si>
  <si>
    <t>DIONETE MEIRELES PEREIRA</t>
  </si>
  <si>
    <t>CURSO DE TECNÓLOGO EM GESTÃO AMBIENTAL - UNOPAR</t>
  </si>
  <si>
    <t>AV. GILBERTO MESTRINHO, 1576</t>
  </si>
  <si>
    <t>99103-6544</t>
  </si>
  <si>
    <t>neymarmeireles@gmail.com</t>
  </si>
  <si>
    <r>
      <rPr>
        <sz val="10"/>
        <color theme="1"/>
        <rFont val="Arial"/>
      </rPr>
      <t>SÉRGIO</t>
    </r>
    <r>
      <rPr>
        <b/>
        <sz val="10"/>
        <color theme="1"/>
        <rFont val="Arial"/>
      </rPr>
      <t xml:space="preserve"> DOS ANJOS</t>
    </r>
    <r>
      <rPr>
        <sz val="10"/>
        <color theme="1"/>
        <rFont val="Arial"/>
      </rPr>
      <t xml:space="preserve"> SILVA</t>
    </r>
  </si>
  <si>
    <t>DOS ANJOS</t>
  </si>
  <si>
    <t>269.566-9A</t>
  </si>
  <si>
    <t>201.72898.77-8</t>
  </si>
  <si>
    <t>890.439.012-53</t>
  </si>
  <si>
    <t>034013602216</t>
  </si>
  <si>
    <t>0654</t>
  </si>
  <si>
    <t xml:space="preserve">JOÃO SÉRGIO DE ARAÚJO SILVA </t>
  </si>
  <si>
    <t xml:space="preserve">MARIA APARECIDA CORDEIRO DOS ANJOS </t>
  </si>
  <si>
    <t>ENGENHARIA MECÂNICA</t>
  </si>
  <si>
    <t>RUA DAS ÁGUIAS</t>
  </si>
  <si>
    <t>sergio_dos_anjos@hotmail.com</t>
  </si>
  <si>
    <r>
      <rPr>
        <b/>
        <sz val="10"/>
        <color theme="1"/>
        <rFont val="Arial"/>
      </rPr>
      <t xml:space="preserve">THALES </t>
    </r>
    <r>
      <rPr>
        <sz val="10"/>
        <color theme="1"/>
        <rFont val="Arial"/>
      </rPr>
      <t xml:space="preserve">LOPES DA COSTA </t>
    </r>
  </si>
  <si>
    <t>THALES</t>
  </si>
  <si>
    <t>268.198-6B</t>
  </si>
  <si>
    <t>201.72880.79-8</t>
  </si>
  <si>
    <t>016.271.792-08</t>
  </si>
  <si>
    <t>039498802283</t>
  </si>
  <si>
    <t>TORQUATO JOSÉ</t>
  </si>
  <si>
    <t>SÔNIA REGINA</t>
  </si>
  <si>
    <t>Tecnólogo em radiologia</t>
  </si>
  <si>
    <t>(92)993575614</t>
  </si>
  <si>
    <t>thaleslcosta@gmail.com</t>
  </si>
  <si>
    <r>
      <rPr>
        <b/>
        <sz val="10"/>
        <color theme="1"/>
        <rFont val="Arial"/>
      </rPr>
      <t>WAGNER LIMA</t>
    </r>
    <r>
      <rPr>
        <sz val="10"/>
        <color theme="1"/>
        <rFont val="Arial"/>
      </rPr>
      <t xml:space="preserve"> CORREA</t>
    </r>
  </si>
  <si>
    <t>WAGNER LIMA</t>
  </si>
  <si>
    <t>189.742-0 C</t>
  </si>
  <si>
    <t>1659</t>
  </si>
  <si>
    <t>131.14037.77-0</t>
  </si>
  <si>
    <t>299.483.748-00</t>
  </si>
  <si>
    <t>OSVALDO CORREA</t>
  </si>
  <si>
    <t>ROSE MARY LIMA CORREA</t>
  </si>
  <si>
    <r>
      <rPr>
        <b/>
        <sz val="10"/>
        <color theme="1"/>
        <rFont val="Arial"/>
      </rPr>
      <t>WALTERMY</t>
    </r>
    <r>
      <rPr>
        <sz val="10"/>
        <color theme="1"/>
        <rFont val="Arial"/>
      </rPr>
      <t xml:space="preserve"> SALOME DE MATOS</t>
    </r>
  </si>
  <si>
    <t>BG 056/2023</t>
  </si>
  <si>
    <t>WALTERMY</t>
  </si>
  <si>
    <t>201.743-1 B</t>
  </si>
  <si>
    <t>1171</t>
  </si>
  <si>
    <t>119.78109.90-8</t>
  </si>
  <si>
    <t>846.401.972-68</t>
  </si>
  <si>
    <t>JOSE DE MATOS TELES</t>
  </si>
  <si>
    <t>MARIA SALOME DE MATOS</t>
  </si>
  <si>
    <t>BG 207/2024</t>
  </si>
  <si>
    <t>CONTABILIDADE</t>
  </si>
  <si>
    <t>TRAV SUCUPIRA</t>
  </si>
  <si>
    <t>proximo ao mercadinho sao jose</t>
  </si>
  <si>
    <t>(92) 993246481</t>
  </si>
  <si>
    <t>waltermy.s@hotmail.com</t>
  </si>
  <si>
    <r>
      <rPr>
        <sz val="10"/>
        <color theme="1"/>
        <rFont val="Arial"/>
      </rPr>
      <t>WHELINGTON</t>
    </r>
    <r>
      <rPr>
        <b/>
        <sz val="10"/>
        <color theme="1"/>
        <rFont val="Arial"/>
      </rPr>
      <t xml:space="preserve"> B</t>
    </r>
    <r>
      <rPr>
        <sz val="10"/>
        <color theme="1"/>
        <rFont val="Arial"/>
      </rPr>
      <t xml:space="preserve">ARBOSA DE </t>
    </r>
    <r>
      <rPr>
        <b/>
        <sz val="10"/>
        <color theme="1"/>
        <rFont val="Arial"/>
      </rPr>
      <t>MELO</t>
    </r>
  </si>
  <si>
    <t>B MELO</t>
  </si>
  <si>
    <t>177.978-8 C</t>
  </si>
  <si>
    <t>125.30359.88-3</t>
  </si>
  <si>
    <t>588.496.612-15</t>
  </si>
  <si>
    <t>RUBERVAL MAIA DE MELO</t>
  </si>
  <si>
    <t>MARIA AMELIA BARBOSA DE MELO</t>
  </si>
  <si>
    <t>BG 189/2023</t>
  </si>
  <si>
    <t>RUA 3,NUCLEO 1 QD 85</t>
  </si>
  <si>
    <t>69095-000</t>
  </si>
  <si>
    <t>99389-5266</t>
  </si>
  <si>
    <t>mwhelington@gmail.com</t>
  </si>
  <si>
    <r>
      <rPr>
        <b/>
        <sz val="10"/>
        <color theme="1"/>
        <rFont val="Arial"/>
      </rPr>
      <t>ALEX BARROS</t>
    </r>
    <r>
      <rPr>
        <sz val="10"/>
        <color theme="1"/>
        <rFont val="Arial"/>
      </rPr>
      <t xml:space="preserve"> DE SOUZA</t>
    </r>
  </si>
  <si>
    <t>CBI/2ªCIBM/MANACAPURU</t>
  </si>
  <si>
    <t>ALEX BARROS</t>
  </si>
  <si>
    <t>240.448-6 B</t>
  </si>
  <si>
    <t>1674</t>
  </si>
  <si>
    <t>160.36792.87-17</t>
  </si>
  <si>
    <t>MICHAEL RIBEIRO ALEXANDRE DE SOUZA</t>
  </si>
  <si>
    <t>ODALEIA ROSELY BARROS DE SOUZA</t>
  </si>
  <si>
    <t>GESTAO HOSPITALAR</t>
  </si>
  <si>
    <t>Rua OSVALDO CRUZ</t>
  </si>
  <si>
    <t>SAO JOSE</t>
  </si>
  <si>
    <t>alexbarrossamu@gmail.com</t>
  </si>
  <si>
    <r>
      <rPr>
        <b/>
        <sz val="10"/>
        <color theme="1"/>
        <rFont val="Arial"/>
      </rPr>
      <t xml:space="preserve">ALMEIDA </t>
    </r>
    <r>
      <rPr>
        <sz val="10"/>
        <color theme="1"/>
        <rFont val="Arial"/>
      </rPr>
      <t>MARTINS DE</t>
    </r>
    <r>
      <rPr>
        <b/>
        <sz val="10"/>
        <color theme="1"/>
        <rFont val="Arial"/>
      </rPr>
      <t xml:space="preserve"> MATOS</t>
    </r>
  </si>
  <si>
    <t>ALMEIDA MATOS</t>
  </si>
  <si>
    <t>148.672-1 B</t>
  </si>
  <si>
    <t>0374</t>
  </si>
  <si>
    <t>160.36792.87-43</t>
  </si>
  <si>
    <t>385.397.132-68</t>
  </si>
  <si>
    <t>ALUIZIO MARQUES DE MATOS</t>
  </si>
  <si>
    <t>ALICE MARTINS DE MATOS</t>
  </si>
  <si>
    <t>isaquealmeidamatos@gmail.com</t>
  </si>
  <si>
    <t>31/12/2017 - BG 48/2018</t>
  </si>
  <si>
    <t xml:space="preserve"> BG 090/2025 - DOE nº 35.462 de 14/05/2025</t>
  </si>
  <si>
    <r>
      <rPr>
        <b/>
        <sz val="10"/>
        <color theme="1"/>
        <rFont val="Arial"/>
      </rPr>
      <t>ALUNILSON</t>
    </r>
    <r>
      <rPr>
        <sz val="10"/>
        <color theme="1"/>
        <rFont val="Arial"/>
      </rPr>
      <t xml:space="preserve"> DE PINHO MACHADO</t>
    </r>
  </si>
  <si>
    <t>ALUNILSON</t>
  </si>
  <si>
    <t>226.816-7 A</t>
  </si>
  <si>
    <t>160.36792.87-47</t>
  </si>
  <si>
    <t>465.151.352-20</t>
  </si>
  <si>
    <t>ALUISIO ALVES MACHADO</t>
  </si>
  <si>
    <t>CLEONILDA DE PINHO MACHADO</t>
  </si>
  <si>
    <t>DOCÊNCIA DO ENSINO SUPERIOR</t>
  </si>
  <si>
    <t>RUA 16 DE JULHO</t>
  </si>
  <si>
    <t>PROXIMO A IGREJA UNIDA DO BRASIL</t>
  </si>
  <si>
    <t>bombeiro262@hotmail.com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</si>
  <si>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</si>
  <si>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sz val="10"/>
        <color theme="1"/>
        <rFont val="Arial"/>
      </rPr>
      <t xml:space="preserve">ARLINDO JORGE DO CARMO </t>
    </r>
    <r>
      <rPr>
        <b/>
        <sz val="10"/>
        <color theme="1"/>
        <rFont val="Arial"/>
      </rPr>
      <t>FERNANDES</t>
    </r>
  </si>
  <si>
    <t>186.037-2 A</t>
  </si>
  <si>
    <t>0752</t>
  </si>
  <si>
    <t>126.36274.02-4</t>
  </si>
  <si>
    <t>641.952.102-59</t>
  </si>
  <si>
    <t>ADRIANO CLEMENTINO FERNANDES</t>
  </si>
  <si>
    <t>FATIMA DO CARMO FERNANDES</t>
  </si>
  <si>
    <t>99100-6114</t>
  </si>
  <si>
    <t>arlindceica@hotmail.com</t>
  </si>
  <si>
    <r>
      <rPr>
        <b/>
        <sz val="10"/>
        <color theme="1"/>
        <rFont val="Arial"/>
      </rPr>
      <t>BRUNO</t>
    </r>
    <r>
      <rPr>
        <sz val="10"/>
        <color theme="1"/>
        <rFont val="Arial"/>
      </rPr>
      <t xml:space="preserve"> ALESSANDRO FERREIRA MELLO</t>
    </r>
  </si>
  <si>
    <t>BG 162/2024</t>
  </si>
  <si>
    <t>BRUNO</t>
  </si>
  <si>
    <t>226.845-0 A</t>
  </si>
  <si>
    <t>125.30310.66-3</t>
  </si>
  <si>
    <t>580.077.092-15</t>
  </si>
  <si>
    <t>ELOIVAN BRITO DE MELLO</t>
  </si>
  <si>
    <t>CLAUDIA FERREIRA MELLO</t>
  </si>
  <si>
    <t>AV EDUARDO RIBEIRO</t>
  </si>
  <si>
    <t>PX LOJA TV LAR</t>
  </si>
  <si>
    <r>
      <rPr>
        <b/>
        <sz val="10"/>
        <color theme="1"/>
        <rFont val="Arial"/>
      </rPr>
      <t>ELISANDRO</t>
    </r>
    <r>
      <rPr>
        <sz val="10"/>
        <color theme="1"/>
        <rFont val="Arial"/>
      </rPr>
      <t xml:space="preserve"> NUNES DE FREITAS</t>
    </r>
  </si>
  <si>
    <t>ELISANDRO</t>
  </si>
  <si>
    <t>224.369-5 B</t>
  </si>
  <si>
    <t>1265</t>
  </si>
  <si>
    <t>190.48113.48-5</t>
  </si>
  <si>
    <t>523.703.562-00</t>
  </si>
  <si>
    <t>LUIZ GONZAGA DE FREITAS</t>
  </si>
  <si>
    <t>EDNA NUNES MORAES</t>
  </si>
  <si>
    <t>PREVENCAO E TRATAMENTO DA DEPENDENCIA QUIMICA NA SEGURANCA PUBLICA</t>
  </si>
  <si>
    <t>RUA CONCEICAO BASTOS</t>
  </si>
  <si>
    <t>PX GINASIO ATILA LINS</t>
  </si>
  <si>
    <t>99500-5658</t>
  </si>
  <si>
    <t>jobsoncf15@gmail.com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</si>
  <si>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</si>
  <si>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ELIZEU</t>
    </r>
    <r>
      <rPr>
        <sz val="10"/>
        <color theme="1"/>
        <rFont val="Arial"/>
      </rPr>
      <t xml:space="preserve"> DE SOUZA </t>
    </r>
    <r>
      <rPr>
        <b/>
        <sz val="10"/>
        <color theme="1"/>
        <rFont val="Arial"/>
      </rPr>
      <t>SAMPAIO</t>
    </r>
  </si>
  <si>
    <t>ELIZEU SAMPAIO</t>
  </si>
  <si>
    <t>226.881-7 A</t>
  </si>
  <si>
    <t>1038</t>
  </si>
  <si>
    <t>129.23410.02-7</t>
  </si>
  <si>
    <t>794.976.242-04</t>
  </si>
  <si>
    <t>RAIMUNDO NONATO DA COSTA SAMPAIO</t>
  </si>
  <si>
    <t>SEBASTIANA DE SOUZA SAMPAIO</t>
  </si>
  <si>
    <t>RUA MANOEL BARROSO</t>
  </si>
  <si>
    <t>PROXIMO AO POSTO EQUADOR</t>
  </si>
  <si>
    <t>99346-0230</t>
  </si>
  <si>
    <t>elizelsampaio@gmail.com</t>
  </si>
  <si>
    <t>31/12/2023 - BG 165/2024 - DOE nº 35.294 de 26/08/2024</t>
  </si>
  <si>
    <r>
      <rPr>
        <b/>
        <sz val="10"/>
        <color theme="1"/>
        <rFont val="Arial"/>
      </rPr>
      <t>EMERSON</t>
    </r>
    <r>
      <rPr>
        <sz val="10"/>
        <color theme="1"/>
        <rFont val="Arial"/>
      </rPr>
      <t xml:space="preserve"> DE OLIVEIRA SILVA</t>
    </r>
  </si>
  <si>
    <t>EMERSON</t>
  </si>
  <si>
    <t>181.262-9 A</t>
  </si>
  <si>
    <t>0577</t>
  </si>
  <si>
    <t>125.58878.02-8</t>
  </si>
  <si>
    <t>574.294.482-91</t>
  </si>
  <si>
    <t>VALERIO BASTOS DA SILVA</t>
  </si>
  <si>
    <t>MARIA DAS GRACAS MAFRA DE OLIVEIRA</t>
  </si>
  <si>
    <t>EDUCAÇÃO DO CANTO</t>
  </si>
  <si>
    <t>AVENIDA CONDAJAS</t>
  </si>
  <si>
    <t>emersonehh@hotmail.com</t>
  </si>
  <si>
    <t>21/04/2021 - DOE nº 35.395, de 29/01/2025</t>
  </si>
  <si>
    <r>
      <rPr>
        <b/>
        <sz val="10"/>
        <color theme="1"/>
        <rFont val="Arial"/>
      </rPr>
      <t xml:space="preserve">FRANK </t>
    </r>
    <r>
      <rPr>
        <sz val="10"/>
        <color theme="1"/>
        <rFont val="Arial"/>
      </rPr>
      <t>DE OLIVEIRA</t>
    </r>
    <r>
      <rPr>
        <b/>
        <sz val="10"/>
        <color theme="1"/>
        <rFont val="Arial"/>
      </rPr>
      <t xml:space="preserve"> PEREIRA</t>
    </r>
  </si>
  <si>
    <t>FRANK PEREIRA</t>
  </si>
  <si>
    <t>186.016-0 A</t>
  </si>
  <si>
    <t>0708</t>
  </si>
  <si>
    <t>190.37919.99-8</t>
  </si>
  <si>
    <t>522.727.612-91</t>
  </si>
  <si>
    <t>NEI REIS PEREIRA</t>
  </si>
  <si>
    <t>MARIA DE FATIMA DE OLIVEIRA PEREIRA</t>
  </si>
  <si>
    <t>fpereirabm@gmail.com</t>
  </si>
  <si>
    <t>21/04/2023 - BG 134/2024 - DOE nº 35.260 de 09/07/2024</t>
  </si>
  <si>
    <r>
      <rPr>
        <sz val="10"/>
        <color theme="1"/>
        <rFont val="Arial"/>
      </rPr>
      <t xml:space="preserve">GEORGE WILLIAMS ALVES </t>
    </r>
    <r>
      <rPr>
        <b/>
        <sz val="10"/>
        <color theme="1"/>
        <rFont val="Arial"/>
      </rPr>
      <t>ROLLEMBERG</t>
    </r>
  </si>
  <si>
    <t>ROLLEMBERG</t>
  </si>
  <si>
    <t>186.062-3 A</t>
  </si>
  <si>
    <t>0707</t>
  </si>
  <si>
    <t>170.65456.31-3</t>
  </si>
  <si>
    <t>441.634.872-04</t>
  </si>
  <si>
    <t>GRACIETE ALVES ROLLEMBERG</t>
  </si>
  <si>
    <t>TECNÓLOGO EM SANEAMENTO AMBIENTAL</t>
  </si>
  <si>
    <t>rollembergbombeiro@gmail.com</t>
  </si>
  <si>
    <t>21/04/2023 - BG 080/2024 - DOE nº 35.208 de 22/04/2024</t>
  </si>
  <si>
    <r>
      <rPr>
        <b/>
        <sz val="10"/>
        <color theme="1"/>
        <rFont val="Arial"/>
      </rPr>
      <t>ITAMARA</t>
    </r>
    <r>
      <rPr>
        <sz val="10"/>
        <color theme="1"/>
        <rFont val="Arial"/>
      </rPr>
      <t xml:space="preserve"> SILVA DO CARMO</t>
    </r>
  </si>
  <si>
    <t>BG 08/2023</t>
  </si>
  <si>
    <t>ITAMARA</t>
  </si>
  <si>
    <t>247.219-8 B</t>
  </si>
  <si>
    <t>1769</t>
  </si>
  <si>
    <t>190.54822.29-8</t>
  </si>
  <si>
    <t>000.772.212-57</t>
  </si>
  <si>
    <t>FRANCISCO MONTEIRO DO CARMO</t>
  </si>
  <si>
    <t>LENILDA SILVA DO CARMO</t>
  </si>
  <si>
    <t>Rua VIRGILIO RAMOS</t>
  </si>
  <si>
    <t>AP 01 VILA MARINHO</t>
  </si>
  <si>
    <t>itamara.carmo26@gmail.com</t>
  </si>
  <si>
    <r>
      <rPr>
        <b/>
        <sz val="10"/>
        <color theme="1"/>
        <rFont val="Arial"/>
      </rPr>
      <t>I</t>
    </r>
    <r>
      <rPr>
        <sz val="10"/>
        <color theme="1"/>
        <rFont val="Arial"/>
      </rPr>
      <t xml:space="preserve">ZARLENE DE SOUZA DA </t>
    </r>
    <r>
      <rPr>
        <b/>
        <sz val="10"/>
        <color theme="1"/>
        <rFont val="Arial"/>
      </rPr>
      <t>SILVA</t>
    </r>
  </si>
  <si>
    <t>BG 140/2021 - BG 155/2021</t>
  </si>
  <si>
    <t>I SILVA</t>
  </si>
  <si>
    <t>248.959-7 A</t>
  </si>
  <si>
    <t>1694</t>
  </si>
  <si>
    <t>161.50406.27-0</t>
  </si>
  <si>
    <t>899.227.352-53</t>
  </si>
  <si>
    <t>JOAO XAVIER DA SILVA</t>
  </si>
  <si>
    <t>IZABEL VENANCIO DE SOUZA</t>
  </si>
  <si>
    <t>BG 140/2021 - TRANSFERENCIA MANACAPURU/ BG 001/2024-BG 060/2024</t>
  </si>
  <si>
    <t>Rua BEATRIZ XAVIER</t>
  </si>
  <si>
    <t>CORRENTEZA</t>
  </si>
  <si>
    <t>hyszasouza@hotmail.com</t>
  </si>
  <si>
    <t>02/05/2019 - DOE 02/05/2019, PAG 4</t>
  </si>
  <si>
    <t>29/08/2023 - BG 089/2025 - DOE nº 35.460, de 12/05/2025</t>
  </si>
  <si>
    <r>
      <rPr>
        <b/>
        <sz val="10"/>
        <color theme="1"/>
        <rFont val="Arial"/>
      </rPr>
      <t>JANDERSON</t>
    </r>
    <r>
      <rPr>
        <sz val="10"/>
        <color theme="1"/>
        <rFont val="Arial"/>
      </rPr>
      <t xml:space="preserve"> MENDES </t>
    </r>
    <r>
      <rPr>
        <b/>
        <sz val="10"/>
        <color theme="1"/>
        <rFont val="Arial"/>
      </rPr>
      <t>TELES</t>
    </r>
  </si>
  <si>
    <t>BG 210/2023</t>
  </si>
  <si>
    <t>JANDERSON TELES</t>
  </si>
  <si>
    <t>179.691-7 B</t>
  </si>
  <si>
    <t>119.84935.24-5</t>
  </si>
  <si>
    <t>624.251.702-78</t>
  </si>
  <si>
    <t>ANTONIO ADELSON AYRES TELES</t>
  </si>
  <si>
    <t>JANETE MENDES TELES</t>
  </si>
  <si>
    <t>08/05/2023-BG 84/2023</t>
  </si>
  <si>
    <t>RUA PERNAMBUCO</t>
  </si>
  <si>
    <t>69.400-272</t>
  </si>
  <si>
    <t>99416-3124</t>
  </si>
  <si>
    <t>jandersontelesmpu@gmail.com</t>
  </si>
  <si>
    <r>
      <rPr>
        <sz val="10"/>
        <color theme="1"/>
        <rFont val="Arial"/>
      </rPr>
      <t xml:space="preserve">JEILSON REGO </t>
    </r>
    <r>
      <rPr>
        <b/>
        <sz val="10"/>
        <color theme="1"/>
        <rFont val="Arial"/>
      </rPr>
      <t>WILLE</t>
    </r>
  </si>
  <si>
    <t>WILLE</t>
  </si>
  <si>
    <t>255.333-3 A</t>
  </si>
  <si>
    <t>1645</t>
  </si>
  <si>
    <t>127.03058.03-0</t>
  </si>
  <si>
    <t>694.547.012-15</t>
  </si>
  <si>
    <t>WANDERLEY WILLE</t>
  </si>
  <si>
    <t>EDILZA REGO WILLE</t>
  </si>
  <si>
    <r>
      <rPr>
        <b/>
        <sz val="10"/>
        <color theme="1"/>
        <rFont val="Arial"/>
      </rPr>
      <t>JOBSON</t>
    </r>
    <r>
      <rPr>
        <sz val="10"/>
        <color theme="1"/>
        <rFont val="Arial"/>
      </rPr>
      <t xml:space="preserve"> CASTRO DE FREITAS</t>
    </r>
  </si>
  <si>
    <t>JOBSON</t>
  </si>
  <si>
    <t>226.904-0 A</t>
  </si>
  <si>
    <t>1178</t>
  </si>
  <si>
    <t>129.67348.02-5</t>
  </si>
  <si>
    <t>916.014.362-20</t>
  </si>
  <si>
    <t>CONSTANTINO AMARAL DE FREITAS</t>
  </si>
  <si>
    <t>ENILDE CASTRO DE FREITAS</t>
  </si>
  <si>
    <t>EDUCACAO, CULTURA E DIVERSIDADE</t>
  </si>
  <si>
    <t>RUA REGINA FERNANDES</t>
  </si>
  <si>
    <t>PROXIMO PARQUE DO INGA</t>
  </si>
  <si>
    <t>99237-1466</t>
  </si>
  <si>
    <t>31/12/2023 - BG 153/2024 - DOE nº 35.281 de 07/08/2024</t>
  </si>
  <si>
    <r>
      <rPr>
        <b/>
        <sz val="10"/>
        <color theme="1"/>
        <rFont val="Arial"/>
      </rPr>
      <t>JOSEMARY</t>
    </r>
    <r>
      <rPr>
        <sz val="10"/>
        <color theme="1"/>
        <rFont val="Arial"/>
      </rPr>
      <t xml:space="preserve"> SILVA NAZARE DE SOUZA</t>
    </r>
  </si>
  <si>
    <t>BG 143/2022</t>
  </si>
  <si>
    <t>JOSEMARY</t>
  </si>
  <si>
    <t>262.378-1 A</t>
  </si>
  <si>
    <t>127.93999.02-6</t>
  </si>
  <si>
    <t>631.194.392-15</t>
  </si>
  <si>
    <t>JOSE NAZARE DE FREITAS</t>
  </si>
  <si>
    <t>MARINA CORDEIRO DA SILVA</t>
  </si>
  <si>
    <t>FARMACIA CLIONICA COMUNITARIA E PRESCRIÇAO FARMACELTICA/SEGURANÇA PUBLICA</t>
  </si>
  <si>
    <t>RUA CEL MADEIRA</t>
  </si>
  <si>
    <t>LIBERDADE</t>
  </si>
  <si>
    <t>69400-493</t>
  </si>
  <si>
    <t>99129-2907</t>
  </si>
  <si>
    <t>josemarysouza23@gmail.com</t>
  </si>
  <si>
    <r>
      <rPr>
        <b/>
        <sz val="10"/>
        <color theme="1"/>
        <rFont val="Arial"/>
      </rPr>
      <t>JOYCE FRAZAO</t>
    </r>
    <r>
      <rPr>
        <sz val="10"/>
        <color theme="1"/>
        <rFont val="Arial"/>
      </rPr>
      <t xml:space="preserve"> MACIEL</t>
    </r>
  </si>
  <si>
    <t>BG 118/2022</t>
  </si>
  <si>
    <t>JOYCE FRAZAO</t>
  </si>
  <si>
    <t>255.044-0 A</t>
  </si>
  <si>
    <t>1768</t>
  </si>
  <si>
    <t>129.96310.02-2</t>
  </si>
  <si>
    <t>722.221.312-00</t>
  </si>
  <si>
    <t>ODEMAR DE OLIVEIRA MACIEL</t>
  </si>
  <si>
    <t>FATIMA FRAZAO MACIEL</t>
  </si>
  <si>
    <t>Rua DO ATERRO</t>
  </si>
  <si>
    <t>JOYCE_FRAZAO@HOTMAIL.COM</t>
  </si>
  <si>
    <r>
      <rPr>
        <b/>
        <sz val="10"/>
        <color theme="1"/>
        <rFont val="Arial"/>
      </rPr>
      <t xml:space="preserve">JÚLIA </t>
    </r>
    <r>
      <rPr>
        <sz val="10"/>
        <color theme="1"/>
        <rFont val="Arial"/>
      </rPr>
      <t>COSTA GOMES</t>
    </r>
  </si>
  <si>
    <t>BG 229/2024</t>
  </si>
  <si>
    <t>JÚLIA</t>
  </si>
  <si>
    <t>269.589-8 A</t>
  </si>
  <si>
    <t>161.79805.12-2</t>
  </si>
  <si>
    <t>008.423.562-40</t>
  </si>
  <si>
    <t>0342718622</t>
  </si>
  <si>
    <t>6</t>
  </si>
  <si>
    <t>0189</t>
  </si>
  <si>
    <t>Edilson Carvalho Gomes</t>
  </si>
  <si>
    <t>Yêda Mendes da Costa</t>
  </si>
  <si>
    <t>Sim - Comunicação Social</t>
  </si>
  <si>
    <t>Rua Claudionor Vasconcelos, n° 460</t>
  </si>
  <si>
    <t xml:space="preserve"> Novo Manacá</t>
  </si>
  <si>
    <t>69401-812</t>
  </si>
  <si>
    <t>(92) 99120-3284</t>
  </si>
  <si>
    <t>cgomes.julia@gmail.com</t>
  </si>
  <si>
    <r>
      <rPr>
        <b/>
        <sz val="10"/>
        <color theme="1"/>
        <rFont val="Arial"/>
      </rPr>
      <t>LUCAS</t>
    </r>
    <r>
      <rPr>
        <sz val="10"/>
        <color theme="1"/>
        <rFont val="Arial"/>
      </rPr>
      <t xml:space="preserve"> CAPOTE MOURA</t>
    </r>
  </si>
  <si>
    <t>LUCAS</t>
  </si>
  <si>
    <t>185.989-7 A</t>
  </si>
  <si>
    <t>0765</t>
  </si>
  <si>
    <t>127.23190.02-3</t>
  </si>
  <si>
    <t>634.145.462-72</t>
  </si>
  <si>
    <t>LUIZ GONZAGA DA SILVA MOURA</t>
  </si>
  <si>
    <t>FRANCISCA DAS CHAGAS GOMES CAPOTE</t>
  </si>
  <si>
    <t>AV PADRE RAFAEL 1193</t>
  </si>
  <si>
    <t>99273-5228</t>
  </si>
  <si>
    <t>capotemoura@hotmail.com</t>
  </si>
  <si>
    <t>25/08/2024 - BG 103/2025 - DOE nº 35.472 de 28/5/2025</t>
  </si>
  <si>
    <r>
      <rPr>
        <b/>
        <sz val="10"/>
        <color theme="1"/>
        <rFont val="Arial"/>
      </rPr>
      <t xml:space="preserve">MARCELO </t>
    </r>
    <r>
      <rPr>
        <sz val="10"/>
        <color theme="1"/>
        <rFont val="Arial"/>
      </rPr>
      <t xml:space="preserve">DA SILVA </t>
    </r>
    <r>
      <rPr>
        <b/>
        <sz val="10"/>
        <color theme="1"/>
        <rFont val="Arial"/>
      </rPr>
      <t>MATOS</t>
    </r>
  </si>
  <si>
    <t>MARCELO MATOS</t>
  </si>
  <si>
    <t>226.947-3 A</t>
  </si>
  <si>
    <t>1170</t>
  </si>
  <si>
    <t>204.53305.18-5</t>
  </si>
  <si>
    <t>999.109.852-68</t>
  </si>
  <si>
    <t>LUIZ OLIVEIRA DE SOUZA</t>
  </si>
  <si>
    <t>MARIA DO CARMO TAVARES DA SILVA</t>
  </si>
  <si>
    <t>RUA UNIAO</t>
  </si>
  <si>
    <t>PX A DELEGACIA DE POLICIA CIVIL</t>
  </si>
  <si>
    <t>98177-3115</t>
  </si>
  <si>
    <t>marcelo.meck.matos@gmail.com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</si>
  <si>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</si>
  <si>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NALVA</t>
    </r>
    <r>
      <rPr>
        <sz val="10"/>
        <color theme="1"/>
        <rFont val="Arial"/>
      </rPr>
      <t xml:space="preserve"> BENTOS DE FREITAS</t>
    </r>
  </si>
  <si>
    <t>NALVA</t>
  </si>
  <si>
    <t>226.820-5 A</t>
  </si>
  <si>
    <t>1145</t>
  </si>
  <si>
    <t>210.09615.74-4</t>
  </si>
  <si>
    <t>664.209.702-53</t>
  </si>
  <si>
    <t>FRANCISCO FREITAS DA SILVA</t>
  </si>
  <si>
    <t>RAIMUNDA BENTOS DA SILVA</t>
  </si>
  <si>
    <t>EDUCACAO PROFISSIONAL INTREGADA A EDUCACAO BASICA NA MODALIDADE DE JOVENS E ADULTOS</t>
  </si>
  <si>
    <t>RUA AMAZONINO MENDES</t>
  </si>
  <si>
    <t>nalvabentos@hotmail.com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</si>
  <si>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</si>
  <si>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PEDRO</t>
    </r>
    <r>
      <rPr>
        <sz val="10"/>
        <color theme="1"/>
        <rFont val="Arial"/>
      </rPr>
      <t xml:space="preserve"> PAULO FERREIRA </t>
    </r>
    <r>
      <rPr>
        <b/>
        <sz val="10"/>
        <color theme="1"/>
        <rFont val="Arial"/>
      </rPr>
      <t>RAMOS</t>
    </r>
  </si>
  <si>
    <t>PEDRO RAMOS</t>
  </si>
  <si>
    <t>255.183-7 A</t>
  </si>
  <si>
    <t>1545</t>
  </si>
  <si>
    <t>127.71281.02-5</t>
  </si>
  <si>
    <t>800.584.002-06</t>
  </si>
  <si>
    <t>MARIA NECI FERREIRA RAMOS</t>
  </si>
  <si>
    <t>RUA NEVES</t>
  </si>
  <si>
    <t>CRESPO</t>
  </si>
  <si>
    <t>69073-186</t>
  </si>
  <si>
    <t>98461-8471</t>
  </si>
  <si>
    <t>pedro.paulo.ramos56@gmail.com</t>
  </si>
  <si>
    <t>21/04/2024 - BG 057/2025 - DOE nº 35.427, de 19/03/2025</t>
  </si>
  <si>
    <r>
      <rPr>
        <b/>
        <sz val="10"/>
        <color theme="1"/>
        <rFont val="Arial"/>
      </rPr>
      <t>PRISCILA</t>
    </r>
    <r>
      <rPr>
        <sz val="10"/>
        <color theme="1"/>
        <rFont val="Arial"/>
      </rPr>
      <t xml:space="preserve"> RUFINO DA SILVA</t>
    </r>
  </si>
  <si>
    <t>PRISCILA</t>
  </si>
  <si>
    <t>186.103-4 A</t>
  </si>
  <si>
    <t>128.41443.02-9</t>
  </si>
  <si>
    <t>698.840.302-78</t>
  </si>
  <si>
    <t>VALMIR FERREIRA DA SILVA</t>
  </si>
  <si>
    <t>RAIMUNDA VALDIRA GOMES RUFINO</t>
  </si>
  <si>
    <t>99366-4468</t>
  </si>
  <si>
    <t>pri_ruf@hotmail.com</t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</si>
  <si>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ENATO DE ARAUJO </t>
    </r>
    <r>
      <rPr>
        <b/>
        <sz val="10"/>
        <color theme="1"/>
        <rFont val="Arial"/>
      </rPr>
      <t>TEIXEIRA</t>
    </r>
  </si>
  <si>
    <t>BG140/2024</t>
  </si>
  <si>
    <t>R TEIXEIRA</t>
  </si>
  <si>
    <t>149.992-0 B</t>
  </si>
  <si>
    <t>0394</t>
  </si>
  <si>
    <t>190.39468.54-3</t>
  </si>
  <si>
    <t>558.431.902-34</t>
  </si>
  <si>
    <t>RAIMUNDO NONATO FREIRE TEIXEIRA</t>
  </si>
  <si>
    <t>LUZIA DE ARAUJO TEIXEIRA</t>
  </si>
  <si>
    <t>DE 07/10/2024 A 07/01/2025</t>
  </si>
  <si>
    <t>BG 188/2024</t>
  </si>
  <si>
    <t>R. 224, QD-397, NR 006, NUCLEO 22</t>
  </si>
  <si>
    <t>sgtbmrenatoteixeira42@gmail.com</t>
  </si>
  <si>
    <t>31/12/2016 - BG 133/2017</t>
  </si>
  <si>
    <r>
      <rPr>
        <b/>
        <sz val="10"/>
        <color theme="1"/>
        <rFont val="Arial"/>
      </rPr>
      <t>SID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ANDRO</t>
    </r>
    <r>
      <rPr>
        <sz val="10"/>
        <color theme="1"/>
        <rFont val="Arial"/>
      </rPr>
      <t xml:space="preserve"> SANTA LUZIA MEDEIROS</t>
    </r>
  </si>
  <si>
    <t>SID ANDRO</t>
  </si>
  <si>
    <t>226.770-5 A</t>
  </si>
  <si>
    <t>168.77103.03-4</t>
  </si>
  <si>
    <t>738.644.802-30</t>
  </si>
  <si>
    <t>SIDNEY GOMES MEDEIROS</t>
  </si>
  <si>
    <t>MARIA DO SOCORRO SANTA LUZIA MEDEIROS</t>
  </si>
  <si>
    <t>ADMINISTRACAO PUBLICA</t>
  </si>
  <si>
    <t>RUA 05</t>
  </si>
  <si>
    <t>CONJUNTO RESIDENCIAL FRAZAO</t>
  </si>
  <si>
    <t>sidiandroo@gmail.com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</si>
  <si>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</si>
  <si>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SMITHCLEY</t>
    </r>
    <r>
      <rPr>
        <sz val="10"/>
        <color theme="1"/>
        <rFont val="Arial"/>
      </rPr>
      <t xml:space="preserve"> DE MELO DOS SANTOS</t>
    </r>
  </si>
  <si>
    <t>SMITHCLEY</t>
  </si>
  <si>
    <t>255.063-6 A</t>
  </si>
  <si>
    <t>1648</t>
  </si>
  <si>
    <t>162.48449.16-4</t>
  </si>
  <si>
    <t>855.565.212-04</t>
  </si>
  <si>
    <t>ANTONIO LOPES DOS SANTOS</t>
  </si>
  <si>
    <t>CLEIDE DE MELO DOS SANTOS</t>
  </si>
  <si>
    <t>RUA JUDÁ</t>
  </si>
  <si>
    <t>N.S. DE FÁTIMA</t>
  </si>
  <si>
    <t>69057-002</t>
  </si>
  <si>
    <t>99341-4387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</si>
  <si>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smithcley@gmail.com</t>
    </r>
  </si>
  <si>
    <r>
      <rPr>
        <b/>
        <sz val="10"/>
        <color theme="1"/>
        <rFont val="Arial"/>
      </rPr>
      <t>TALISSA</t>
    </r>
    <r>
      <rPr>
        <sz val="10"/>
        <color theme="1"/>
        <rFont val="Arial"/>
      </rPr>
      <t xml:space="preserve"> MAYANDRA BATISTA NOGUEIRA</t>
    </r>
  </si>
  <si>
    <t>TALISSA</t>
  </si>
  <si>
    <t>269.552-9A</t>
  </si>
  <si>
    <t>190.54543.45-3</t>
  </si>
  <si>
    <t>020.050.762-10</t>
  </si>
  <si>
    <t>035994332291</t>
  </si>
  <si>
    <t>0028</t>
  </si>
  <si>
    <t xml:space="preserve">Não consta </t>
  </si>
  <si>
    <t xml:space="preserve">Maria Geralda Batista Nogueira </t>
  </si>
  <si>
    <t>Tecnologia em gestão comercial</t>
  </si>
  <si>
    <t xml:space="preserve">Travessa Cariolano Durand </t>
  </si>
  <si>
    <t>talissamayandra@outlook.com</t>
  </si>
  <si>
    <r>
      <rPr>
        <b/>
        <sz val="10"/>
        <color theme="1"/>
        <rFont val="Arial"/>
      </rPr>
      <t>VENILDE</t>
    </r>
    <r>
      <rPr>
        <sz val="10"/>
        <color theme="1"/>
        <rFont val="Arial"/>
      </rPr>
      <t xml:space="preserve"> BEZERRA ALVES</t>
    </r>
  </si>
  <si>
    <t>VENILDE</t>
  </si>
  <si>
    <t>257.382-2 A</t>
  </si>
  <si>
    <t>1684</t>
  </si>
  <si>
    <t>165.71687.48-9</t>
  </si>
  <si>
    <t>517.787.182-72</t>
  </si>
  <si>
    <t>ANTONIO DAMIAO ALVES</t>
  </si>
  <si>
    <t>RAIMUNDA BEZERRA ALVES</t>
  </si>
  <si>
    <t>RUA SAO MARCOS COLONIA SANTO ANTONIO</t>
  </si>
  <si>
    <t>69093-001</t>
  </si>
  <si>
    <t>(93)99115-4283</t>
  </si>
  <si>
    <t>biaalves.nil@gmail.com</t>
  </si>
  <si>
    <r>
      <rPr>
        <b/>
        <sz val="10"/>
        <color theme="1"/>
        <rFont val="Arial"/>
      </rPr>
      <t xml:space="preserve">ADERLAN </t>
    </r>
    <r>
      <rPr>
        <sz val="10"/>
        <color theme="1"/>
        <rFont val="Arial"/>
      </rPr>
      <t xml:space="preserve">PINHO CARVALHO </t>
    </r>
  </si>
  <si>
    <t>CBI/2º PIBM/TABATINGA</t>
  </si>
  <si>
    <t>ADERLAN</t>
  </si>
  <si>
    <t>268.334-2 A</t>
  </si>
  <si>
    <t>2046</t>
  </si>
  <si>
    <t>160.15381.19-2</t>
  </si>
  <si>
    <t>018.570.332-13</t>
  </si>
  <si>
    <t>035070682240</t>
  </si>
  <si>
    <t>FRANCISCO FERREIRA CARVALHO</t>
  </si>
  <si>
    <t>MARIA DA SILVA PINHO</t>
  </si>
  <si>
    <t>RUA SAMAUMA</t>
  </si>
  <si>
    <t>(97)99611-4039</t>
  </si>
  <si>
    <t>aderlanpinho8@gmail.com</t>
  </si>
  <si>
    <r>
      <rPr>
        <b/>
        <sz val="10"/>
        <color theme="1"/>
        <rFont val="Arial"/>
      </rPr>
      <t>ADRIEL</t>
    </r>
    <r>
      <rPr>
        <sz val="10"/>
        <color theme="1"/>
        <rFont val="Arial"/>
      </rPr>
      <t xml:space="preserve"> MARTINS </t>
    </r>
    <r>
      <rPr>
        <b/>
        <sz val="10"/>
        <color theme="1"/>
        <rFont val="Arial"/>
      </rPr>
      <t>DA SILVA</t>
    </r>
  </si>
  <si>
    <t>ADRIEL DA SILVA</t>
  </si>
  <si>
    <t>255.128-4 A</t>
  </si>
  <si>
    <t>1578</t>
  </si>
  <si>
    <t>161.18375.33-0</t>
  </si>
  <si>
    <t>852.401.762-72</t>
  </si>
  <si>
    <t>ACRINO VITOR DA SILVA</t>
  </si>
  <si>
    <t>EDNA MARTINS PEREIRA</t>
  </si>
  <si>
    <t>Rua TARUMA</t>
  </si>
  <si>
    <t>RIACHO DOCE 1 CIDADE NOVA</t>
  </si>
  <si>
    <t>adrielmartinsda@gmail.com</t>
  </si>
  <si>
    <r>
      <rPr>
        <b/>
        <sz val="10"/>
        <color theme="1"/>
        <rFont val="Arial"/>
      </rPr>
      <t>ALDENIZIA</t>
    </r>
    <r>
      <rPr>
        <sz val="10"/>
        <color theme="1"/>
        <rFont val="Arial"/>
      </rPr>
      <t xml:space="preserve"> BATISTA DE ARAUJO</t>
    </r>
  </si>
  <si>
    <t>ALDENIZIA</t>
  </si>
  <si>
    <t>191.568-1 B</t>
  </si>
  <si>
    <t>464.664.602-15</t>
  </si>
  <si>
    <t>RAMIRES MARINHO DE ARAÚJO</t>
  </si>
  <si>
    <t>ELOÍZA BATISTA DE ARAÚJO</t>
  </si>
  <si>
    <t>49 anos</t>
  </si>
  <si>
    <t>TÉCNICO DE ENFERMAGEM</t>
  </si>
  <si>
    <t>CONDOMÍNIO AZALÉIA, TORRE 13</t>
  </si>
  <si>
    <t>TARUMÃ</t>
  </si>
  <si>
    <t>(92)986298320</t>
  </si>
  <si>
    <t>aldeniziabatista@hotmail.com</t>
  </si>
  <si>
    <r>
      <rPr>
        <sz val="10"/>
        <color theme="1"/>
        <rFont val="Arial"/>
      </rPr>
      <t xml:space="preserve">AURICELIO </t>
    </r>
    <r>
      <rPr>
        <b/>
        <sz val="10"/>
        <color theme="1"/>
        <rFont val="Arial"/>
      </rPr>
      <t>RAMIRES</t>
    </r>
    <r>
      <rPr>
        <sz val="10"/>
        <color theme="1"/>
        <rFont val="Arial"/>
      </rPr>
      <t xml:space="preserve"> RODRIGUES</t>
    </r>
  </si>
  <si>
    <t>RAMIRES</t>
  </si>
  <si>
    <t>181.263-7 A</t>
  </si>
  <si>
    <t>0602</t>
  </si>
  <si>
    <t>182.21770.38-3</t>
  </si>
  <si>
    <t>669.589.702-68</t>
  </si>
  <si>
    <t>GUILHERME CATIQUE RODRIGUES</t>
  </si>
  <si>
    <t>DALZIZA RAMIRES RODRIGUES</t>
  </si>
  <si>
    <t>ENSINO DA MATEMATICA E FISICA</t>
  </si>
  <si>
    <t>RUA NOSSA SENHORA DAS GRACAS 46 - BAIRRO DA PAZ</t>
  </si>
  <si>
    <t>(92) 99215-0159</t>
  </si>
  <si>
    <t>yohanaramires@hotmail.com</t>
  </si>
  <si>
    <r>
      <rPr>
        <b/>
        <sz val="10"/>
        <color theme="1"/>
        <rFont val="Arial"/>
      </rPr>
      <t>DILSONEY</t>
    </r>
    <r>
      <rPr>
        <sz val="10"/>
        <color theme="1"/>
        <rFont val="Arial"/>
      </rPr>
      <t xml:space="preserve"> DA CRUZ LUCAS</t>
    </r>
  </si>
  <si>
    <t>DILSONEY</t>
  </si>
  <si>
    <t>253.853-9 B</t>
  </si>
  <si>
    <t>200.90526.12-5</t>
  </si>
  <si>
    <t>022.357.352-31</t>
  </si>
  <si>
    <t>0377695522</t>
  </si>
  <si>
    <t>0076</t>
  </si>
  <si>
    <t>DELCY QUEIROZ LUCAS</t>
  </si>
  <si>
    <t>RAIMUNDA DA CRUZ LUCAS</t>
  </si>
  <si>
    <t>LICENCIATURA EM EDUCAÇÃO FÍSICA</t>
  </si>
  <si>
    <t>AVENIDA PURAQUEQUARA</t>
  </si>
  <si>
    <t>69.009-000</t>
  </si>
  <si>
    <t>(97) 99161-8840</t>
  </si>
  <si>
    <t>dilsoney14@gmail.com</t>
  </si>
  <si>
    <r>
      <rPr>
        <b/>
        <sz val="10"/>
        <color theme="1"/>
        <rFont val="Arial"/>
      </rPr>
      <t>ELBSTER</t>
    </r>
    <r>
      <rPr>
        <sz val="10"/>
        <color theme="1"/>
        <rFont val="Arial"/>
      </rPr>
      <t xml:space="preserve"> VIANA FERREIRA</t>
    </r>
  </si>
  <si>
    <t>ELBSTER</t>
  </si>
  <si>
    <t>186.026-7 A</t>
  </si>
  <si>
    <t>0787</t>
  </si>
  <si>
    <t>190.16015.99-2</t>
  </si>
  <si>
    <t>644.903.432-72</t>
  </si>
  <si>
    <t>ELMO RODRIGUES FERREIRA</t>
  </si>
  <si>
    <t>CLARITA VIANA FERREIRA</t>
  </si>
  <si>
    <t>BG 193/2022</t>
  </si>
  <si>
    <t>elbombeiro@hotmail.com</t>
  </si>
  <si>
    <r>
      <rPr>
        <sz val="10"/>
        <color theme="1"/>
        <rFont val="Arial"/>
      </rPr>
      <t xml:space="preserve">FERNANDO </t>
    </r>
    <r>
      <rPr>
        <b/>
        <sz val="10"/>
        <color theme="1"/>
        <rFont val="Arial"/>
      </rPr>
      <t>FIEL</t>
    </r>
    <r>
      <rPr>
        <sz val="10"/>
        <color theme="1"/>
        <rFont val="Arial"/>
      </rPr>
      <t xml:space="preserve"> DA SILVA</t>
    </r>
  </si>
  <si>
    <t>FIEL</t>
  </si>
  <si>
    <t>226.948-1 A</t>
  </si>
  <si>
    <t>1198</t>
  </si>
  <si>
    <t>162.54804.16-7</t>
  </si>
  <si>
    <t>801.283.352-20</t>
  </si>
  <si>
    <t>JORGE DO CARMO SILVA</t>
  </si>
  <si>
    <t>MARIA FRANCISCA FIEL</t>
  </si>
  <si>
    <t>RUA GUARAPOAVA</t>
  </si>
  <si>
    <t>sdfernandofiel@gmail.com</t>
  </si>
  <si>
    <r>
      <rPr>
        <b/>
        <sz val="10"/>
        <color theme="1"/>
        <rFont val="Arial"/>
      </rPr>
      <t>JANDER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MOTA</t>
    </r>
    <r>
      <rPr>
        <sz val="10"/>
        <color theme="1"/>
        <rFont val="Arial"/>
      </rPr>
      <t xml:space="preserve"> DA SILVA</t>
    </r>
  </si>
  <si>
    <t>JANDER MOTA</t>
  </si>
  <si>
    <t>186.087-9 A</t>
  </si>
  <si>
    <t>0702</t>
  </si>
  <si>
    <t>190.32718.84-6</t>
  </si>
  <si>
    <t>776.294.262-91</t>
  </si>
  <si>
    <t>JANIO MELO DA SILVA</t>
  </si>
  <si>
    <t>ALDERLENE SILVA MOTA</t>
  </si>
  <si>
    <t>RUA MONSENHOR TOMAS</t>
  </si>
  <si>
    <t>jms0702@gmail.com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</si>
  <si>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ERFSON </t>
    </r>
    <r>
      <rPr>
        <b/>
        <sz val="10"/>
        <color theme="1"/>
        <rFont val="Arial"/>
      </rPr>
      <t>GUERRA</t>
    </r>
    <r>
      <rPr>
        <sz val="10"/>
        <color theme="1"/>
        <rFont val="Arial"/>
      </rPr>
      <t xml:space="preserve"> SOARES</t>
    </r>
  </si>
  <si>
    <t>J GUERRA</t>
  </si>
  <si>
    <t>181.292-0 A</t>
  </si>
  <si>
    <t>0627</t>
  </si>
  <si>
    <t>190.06441.04-2</t>
  </si>
  <si>
    <t>513.189.462-04</t>
  </si>
  <si>
    <t>NAZARE GUERRA SOARES</t>
  </si>
  <si>
    <t>TECNOLOGIA EM GESTÃO DE RECURSOS HUMANOS</t>
  </si>
  <si>
    <t>wlsantos087@gmail.com</t>
  </si>
  <si>
    <r>
      <rPr>
        <sz val="10"/>
        <color theme="1"/>
        <rFont val="Arial"/>
      </rPr>
      <t xml:space="preserve">JORGE DE SOUSA </t>
    </r>
    <r>
      <rPr>
        <b/>
        <sz val="10"/>
        <color theme="1"/>
        <rFont val="Arial"/>
      </rPr>
      <t>BALIEIRO</t>
    </r>
  </si>
  <si>
    <t>BALIEIRO</t>
  </si>
  <si>
    <t>181.298-0 A</t>
  </si>
  <si>
    <t>0584</t>
  </si>
  <si>
    <t>FRANCISCO LUIS BALIEIRO</t>
  </si>
  <si>
    <t>RAIMUNDA DE SOUSA BALIEIRO</t>
  </si>
  <si>
    <t>RUA JORGE ANTONIO BC SAO LUCAS</t>
  </si>
  <si>
    <t>jgbm.balieiro@gmail.com</t>
  </si>
  <si>
    <t>BG 134/2024 - DOE nº 35.264 de 15/07/2024</t>
  </si>
  <si>
    <r>
      <rPr>
        <b/>
        <sz val="10"/>
        <color theme="1"/>
        <rFont val="Arial"/>
      </rPr>
      <t>L</t>
    </r>
    <r>
      <rPr>
        <sz val="10"/>
        <color theme="1"/>
        <rFont val="Arial"/>
      </rPr>
      <t xml:space="preserve">EONARDO DE SOUZA </t>
    </r>
    <r>
      <rPr>
        <b/>
        <sz val="10"/>
        <color theme="1"/>
        <rFont val="Arial"/>
      </rPr>
      <t>SANTIAGO</t>
    </r>
  </si>
  <si>
    <t>L SANTIAGO</t>
  </si>
  <si>
    <t>268.315-6 A</t>
  </si>
  <si>
    <t>201.98660.39-6</t>
  </si>
  <si>
    <t>019.315.652-01</t>
  </si>
  <si>
    <t>016147572305</t>
  </si>
  <si>
    <t>0065</t>
  </si>
  <si>
    <t xml:space="preserve">NÃO CONSTA </t>
  </si>
  <si>
    <t xml:space="preserve">VALDENICE DE SOUZA SANTIAGO </t>
  </si>
  <si>
    <t xml:space="preserve">RUA RORAIMA </t>
  </si>
  <si>
    <t xml:space="preserve">69800-000 </t>
  </si>
  <si>
    <t>97 98410 4406</t>
  </si>
  <si>
    <t>leosouza.com@gmail.com</t>
  </si>
  <si>
    <t>"DE SOUZA PARA L SANTIAGO"</t>
  </si>
  <si>
    <r>
      <rPr>
        <sz val="10"/>
        <color theme="1"/>
        <rFont val="Arial"/>
      </rPr>
      <t xml:space="preserve">LINDBERGUES </t>
    </r>
    <r>
      <rPr>
        <b/>
        <sz val="10"/>
        <color theme="1"/>
        <rFont val="Arial"/>
      </rPr>
      <t>TENAZOR</t>
    </r>
    <r>
      <rPr>
        <sz val="10"/>
        <color theme="1"/>
        <rFont val="Arial"/>
      </rPr>
      <t xml:space="preserve"> JEAN</t>
    </r>
  </si>
  <si>
    <t>TENAZOR</t>
  </si>
  <si>
    <t>226.756-0 A</t>
  </si>
  <si>
    <t>1236</t>
  </si>
  <si>
    <t>130.72647.02-9</t>
  </si>
  <si>
    <t>891.467.192-53</t>
  </si>
  <si>
    <t>WHASHINGTON JEAN WELL</t>
  </si>
  <si>
    <t>DELZUITA TENAZOR JEAN</t>
  </si>
  <si>
    <t>RUA BARU 3ª ETAPA</t>
  </si>
  <si>
    <t>PROX AO MOTEL LIDER OU BAR CORUJA</t>
  </si>
  <si>
    <t>berg_tj@hotmail.com</t>
  </si>
  <si>
    <t>31/12/2024 - BG 146/2024 - DOE nº 35.275 de 30/07/2024</t>
  </si>
  <si>
    <r>
      <rPr>
        <b/>
        <sz val="10"/>
        <color theme="1"/>
        <rFont val="Arial"/>
      </rPr>
      <t>LUCAS LEONARDO</t>
    </r>
    <r>
      <rPr>
        <sz val="10"/>
        <color theme="1"/>
        <rFont val="Arial"/>
      </rPr>
      <t xml:space="preserve"> DA SILVA CARVALHO</t>
    </r>
  </si>
  <si>
    <t>LUCAS LEONARDO</t>
  </si>
  <si>
    <t>269.602-9A</t>
  </si>
  <si>
    <t>206.36239.66-1</t>
  </si>
  <si>
    <t>140.504.366-04</t>
  </si>
  <si>
    <t>0171012723</t>
  </si>
  <si>
    <t>LEONARDO ARGEMIRO DA SILVA</t>
  </si>
  <si>
    <t>GISGLEY Á DE CARVALHO</t>
  </si>
  <si>
    <t>Gestão publica</t>
  </si>
  <si>
    <t>lucassa587@hotmail.com</t>
  </si>
  <si>
    <r>
      <rPr>
        <b/>
        <sz val="10"/>
        <color theme="1"/>
        <rFont val="Arial"/>
      </rPr>
      <t>MARCELLO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ALVES</t>
    </r>
    <r>
      <rPr>
        <sz val="10"/>
        <color theme="1"/>
        <rFont val="Arial"/>
      </rPr>
      <t xml:space="preserve"> MARQUES</t>
    </r>
  </si>
  <si>
    <t>MARCELO ALVES</t>
  </si>
  <si>
    <t>226.807-8 A</t>
  </si>
  <si>
    <t>144.21051.27-2</t>
  </si>
  <si>
    <t>784.273.632-49</t>
  </si>
  <si>
    <t>PEDRO RODRIGUES MARQUES</t>
  </si>
  <si>
    <t>MARIA APARECIDA ALVES BATISTA</t>
  </si>
  <si>
    <t>PILITICAS E GESTAO EM SEGURANCA PUBLICA</t>
  </si>
  <si>
    <t>RUA DESMB GASPAR GUIMARAES</t>
  </si>
  <si>
    <t>PROXIMO AO CARREFOUR E UNIP</t>
  </si>
  <si>
    <t>eng.mamarques@gmail.com</t>
  </si>
  <si>
    <t>31/12/2023 - BG 189/2024 - DOE nº 35.319 de 02/10/2024</t>
  </si>
  <si>
    <r>
      <rPr>
        <sz val="10"/>
        <color theme="1"/>
        <rFont val="Arial"/>
      </rPr>
      <t xml:space="preserve">MARCIO BEZERRA </t>
    </r>
    <r>
      <rPr>
        <b/>
        <sz val="10"/>
        <color theme="1"/>
        <rFont val="Arial"/>
      </rPr>
      <t>ROBERTO</t>
    </r>
  </si>
  <si>
    <t>181.209-2 A</t>
  </si>
  <si>
    <t>0621</t>
  </si>
  <si>
    <t>170.72341.27-5</t>
  </si>
  <si>
    <t>626.686.252-20</t>
  </si>
  <si>
    <t>OZILDA BEZERRA ROBERTO</t>
  </si>
  <si>
    <t>GESTAO DE SEGURANÇA CONTRA INCENDIO E PANICO</t>
  </si>
  <si>
    <t>mbroberto@hotmail.com</t>
  </si>
  <si>
    <r>
      <rPr>
        <sz val="10"/>
        <color theme="1"/>
        <rFont val="Arial"/>
      </rPr>
      <t xml:space="preserve">MARIO </t>
    </r>
    <r>
      <rPr>
        <b/>
        <sz val="10"/>
        <color theme="1"/>
        <rFont val="Arial"/>
      </rPr>
      <t>SARAIVA</t>
    </r>
    <r>
      <rPr>
        <sz val="10"/>
        <color theme="1"/>
        <rFont val="Arial"/>
      </rPr>
      <t xml:space="preserve"> FARIAS FILHO</t>
    </r>
  </si>
  <si>
    <t>SARAIVA</t>
  </si>
  <si>
    <t>226.950-3 A</t>
  </si>
  <si>
    <t>1243</t>
  </si>
  <si>
    <t>190.17502.67-6</t>
  </si>
  <si>
    <t>645.740.912-15</t>
  </si>
  <si>
    <t>PEDRO FERREIRA DA SILVA</t>
  </si>
  <si>
    <t>MARIA DE NAZARE GOMES SARAIVA</t>
  </si>
  <si>
    <t>RUA I QD 25 CONJUNTO CANARANAS</t>
  </si>
  <si>
    <t>PX GARAGEM EUCATUR</t>
  </si>
  <si>
    <t>m.filho007@hotmail.com</t>
  </si>
  <si>
    <t>31/12/2023 - BG 120/2024 - DOE nº 35.247 de 19/06/2024</t>
  </si>
  <si>
    <r>
      <rPr>
        <sz val="10"/>
        <color theme="1"/>
        <rFont val="Arial"/>
      </rPr>
      <t xml:space="preserve">NILCE NELIS </t>
    </r>
    <r>
      <rPr>
        <b/>
        <sz val="10"/>
        <color theme="1"/>
        <rFont val="Arial"/>
      </rPr>
      <t>SEBASTIAO</t>
    </r>
    <r>
      <rPr>
        <sz val="10"/>
        <color theme="1"/>
        <rFont val="Arial"/>
      </rPr>
      <t xml:space="preserve"> PEREIRA</t>
    </r>
  </si>
  <si>
    <t>SEBASTIAO</t>
  </si>
  <si>
    <t>181.250-5 A</t>
  </si>
  <si>
    <t>182.21461.37-2</t>
  </si>
  <si>
    <t>642.426.502-30</t>
  </si>
  <si>
    <t>NILO PEREIRA</t>
  </si>
  <si>
    <t>ZUNEIDE SEBASTIAO PEREIRA</t>
  </si>
  <si>
    <t>rua joão ramalho</t>
  </si>
  <si>
    <t>se_b_pereira@hotmail.com</t>
  </si>
  <si>
    <r>
      <rPr>
        <sz val="10"/>
        <color theme="1"/>
        <rFont val="Arial"/>
      </rPr>
      <t>ODJOFERSON CACAU</t>
    </r>
    <r>
      <rPr>
        <b/>
        <sz val="10"/>
        <color theme="1"/>
        <rFont val="Arial"/>
      </rPr>
      <t xml:space="preserve"> BRAGA</t>
    </r>
  </si>
  <si>
    <t>BRAGA</t>
  </si>
  <si>
    <t>181.280-7 A</t>
  </si>
  <si>
    <t>0571</t>
  </si>
  <si>
    <t>190.14283.49-3</t>
  </si>
  <si>
    <t>613.658.402-63</t>
  </si>
  <si>
    <t>OTAVIANO FERMIN BRAGA</t>
  </si>
  <si>
    <t>JOSENTH CACAU BRAGA</t>
  </si>
  <si>
    <t>AV MANICORE 112</t>
  </si>
  <si>
    <t>sgtbmbraga1@hotmail.com</t>
  </si>
  <si>
    <t>31/10/2013 - BG 121/2014</t>
  </si>
  <si>
    <r>
      <rPr>
        <sz val="10"/>
        <color theme="1"/>
        <rFont val="Arial"/>
      </rPr>
      <t>OTONIEL DE SOUZA</t>
    </r>
    <r>
      <rPr>
        <b/>
        <sz val="10"/>
        <color theme="1"/>
        <rFont val="Arial"/>
      </rPr>
      <t xml:space="preserve"> MALCHER</t>
    </r>
  </si>
  <si>
    <t>BG 001/25</t>
  </si>
  <si>
    <t>MALCHER</t>
  </si>
  <si>
    <t>181.278-5 A</t>
  </si>
  <si>
    <t>0576</t>
  </si>
  <si>
    <t>126.43247.02-9</t>
  </si>
  <si>
    <t>684.430.482-04</t>
  </si>
  <si>
    <t>FRANCISCO BARBOSA MALCHER</t>
  </si>
  <si>
    <t>MARIA EURIDES DE SOUZA MALCHER</t>
  </si>
  <si>
    <t>BG 109/2023</t>
  </si>
  <si>
    <t>RUA GREGORIO DE MATTOS</t>
  </si>
  <si>
    <t>A</t>
  </si>
  <si>
    <t>otonieldesouzamalcher@gmail.com</t>
  </si>
  <si>
    <r>
      <rPr>
        <sz val="10"/>
        <color theme="1"/>
        <rFont val="Arial"/>
      </rPr>
      <t xml:space="preserve">REINALDO FEITOZA </t>
    </r>
    <r>
      <rPr>
        <b/>
        <sz val="10"/>
        <color theme="1"/>
        <rFont val="Arial"/>
      </rPr>
      <t>AZEVEDO</t>
    </r>
  </si>
  <si>
    <t>AZEVEDO</t>
  </si>
  <si>
    <t>186.102-6 A</t>
  </si>
  <si>
    <t>0693</t>
  </si>
  <si>
    <t>190.39468.67-5</t>
  </si>
  <si>
    <t>648.754.312-87</t>
  </si>
  <si>
    <t>RAIMUNDO TORRES BARBOSA</t>
  </si>
  <si>
    <t>IVANILDE FEITOZA AZEVEDO</t>
  </si>
  <si>
    <t>BG 20/2020 - BG004/2021- BG020/2021</t>
  </si>
  <si>
    <t>tomazrei@yahoo.com.br</t>
  </si>
  <si>
    <t>31/12/2022-BG 181/2023</t>
  </si>
  <si>
    <r>
      <rPr>
        <b/>
        <sz val="10"/>
        <color theme="1"/>
        <rFont val="Arial"/>
      </rPr>
      <t>WILLIAN</t>
    </r>
    <r>
      <rPr>
        <sz val="10"/>
        <color theme="1"/>
        <rFont val="Arial"/>
      </rPr>
      <t xml:space="preserve"> GUERRA SOARES</t>
    </r>
  </si>
  <si>
    <t>WILLIAN</t>
  </si>
  <si>
    <t>186.009-7 A</t>
  </si>
  <si>
    <t>126.60977.56-0</t>
  </si>
  <si>
    <t>082.252.897-57</t>
  </si>
  <si>
    <t>DIVINA GUERRA SOARES</t>
  </si>
  <si>
    <t>BG 066/2025</t>
  </si>
  <si>
    <t>ENSINO DA LIGUA PORTUGUESA</t>
  </si>
  <si>
    <t>AV PRESIDENTE KENNEDY</t>
  </si>
  <si>
    <t>sdbmwillian@hotmail.com</t>
  </si>
  <si>
    <r>
      <rPr>
        <sz val="10"/>
        <color theme="1"/>
        <rFont val="Arial"/>
      </rPr>
      <t xml:space="preserve">ADEMAR LIMA </t>
    </r>
    <r>
      <rPr>
        <b/>
        <sz val="10"/>
        <color theme="1"/>
        <rFont val="Arial"/>
      </rPr>
      <t>LOPES</t>
    </r>
  </si>
  <si>
    <t>CBI/3ªCIBM/PARINTINS</t>
  </si>
  <si>
    <t>LOPES</t>
  </si>
  <si>
    <t>185.985-4 A</t>
  </si>
  <si>
    <t>0700</t>
  </si>
  <si>
    <t>190.39385.08-7</t>
  </si>
  <si>
    <t>613.197.832-87</t>
  </si>
  <si>
    <t>ARINOS PESSOA LOPES</t>
  </si>
  <si>
    <t>VANIA LIMA LOPES</t>
  </si>
  <si>
    <t>ademar_amx@hotmail.com</t>
  </si>
  <si>
    <t xml:space="preserve">21/04/2023 - BG 038/2025 - DOE nº 35.408, de 17/02/2025 </t>
  </si>
  <si>
    <r>
      <rPr>
        <b/>
        <sz val="10"/>
        <color theme="1"/>
        <rFont val="Arial"/>
      </rPr>
      <t>ALEXANDRE MELO</t>
    </r>
    <r>
      <rPr>
        <sz val="10"/>
        <color theme="1"/>
        <rFont val="Arial"/>
      </rPr>
      <t xml:space="preserve"> DE SOUSA</t>
    </r>
  </si>
  <si>
    <t>ALEXANDRE MELO</t>
  </si>
  <si>
    <t>185.987-0 A</t>
  </si>
  <si>
    <t>0698</t>
  </si>
  <si>
    <t>160.36792.87-25</t>
  </si>
  <si>
    <t>718.621.102-04</t>
  </si>
  <si>
    <t>RAIMUNDO ROSARIO SOARES DE SOUSA</t>
  </si>
  <si>
    <t>EDNA MELO DE SOUSA</t>
  </si>
  <si>
    <t>BG220/2022</t>
  </si>
  <si>
    <t>PÓS GRADUAÇÃO LATU SENSU EM GESTÃO DE SEGURANÇA CONTRA INCÊNDIO E PÂNICO</t>
  </si>
  <si>
    <t>Rua João Meireles</t>
  </si>
  <si>
    <t>alexandre_mellobm@hotmail.com</t>
  </si>
  <si>
    <t>21/04/2023 - BG 134/2024 - DOE nº 35.264 de 15/07/2024</t>
  </si>
  <si>
    <r>
      <rPr>
        <b/>
        <sz val="10"/>
        <color theme="1"/>
        <rFont val="Arial"/>
      </rPr>
      <t xml:space="preserve">ANA </t>
    </r>
    <r>
      <rPr>
        <sz val="10"/>
        <color theme="1"/>
        <rFont val="Arial"/>
      </rPr>
      <t>LÚCIA DE SOUZA</t>
    </r>
    <r>
      <rPr>
        <b/>
        <sz val="10"/>
        <color theme="1"/>
        <rFont val="Arial"/>
      </rPr>
      <t xml:space="preserve"> BULCÃO</t>
    </r>
  </si>
  <si>
    <t>ANA BULCÃO</t>
  </si>
  <si>
    <t>265.240-4 A</t>
  </si>
  <si>
    <t>664.045.682-68</t>
  </si>
  <si>
    <t>ANTÔNIO DOS SANTOS BULCÃO</t>
  </si>
  <si>
    <t>RAIMUNDO CONCEIÇÃO DE SOUZA BULCÃO</t>
  </si>
  <si>
    <t>CONJUNTO TOCANTINS, APTO 310</t>
  </si>
  <si>
    <t>CHAPADA</t>
  </si>
  <si>
    <t>(92)993713737</t>
  </si>
  <si>
    <t>anabulcao40@gmail.com</t>
  </si>
  <si>
    <r>
      <rPr>
        <b/>
        <sz val="10"/>
        <color theme="1"/>
        <rFont val="Arial"/>
      </rPr>
      <t xml:space="preserve">ANDRE </t>
    </r>
    <r>
      <rPr>
        <sz val="10"/>
        <color theme="1"/>
        <rFont val="Arial"/>
      </rPr>
      <t>AGUIAR DA SILVA</t>
    </r>
  </si>
  <si>
    <t>ANDRE</t>
  </si>
  <si>
    <t>186.032-1 A</t>
  </si>
  <si>
    <t>0789</t>
  </si>
  <si>
    <t>128.45639.02-5</t>
  </si>
  <si>
    <t>717.403.842-53</t>
  </si>
  <si>
    <t>JUSCELINO PRAZERES DA SILVA</t>
  </si>
  <si>
    <t>FRANCILEIDE AGUIAR DA SILVA</t>
  </si>
  <si>
    <t>cadastromspromotora@gmail.com</t>
  </si>
  <si>
    <r>
      <rPr>
        <b/>
        <sz val="10"/>
        <color theme="1"/>
        <rFont val="Arial"/>
      </rPr>
      <t>ANNE</t>
    </r>
    <r>
      <rPr>
        <sz val="10"/>
        <color theme="1"/>
        <rFont val="Arial"/>
      </rPr>
      <t xml:space="preserve"> MAGNO</t>
    </r>
    <r>
      <rPr>
        <b/>
        <sz val="10"/>
        <color theme="1"/>
        <rFont val="Arial"/>
      </rPr>
      <t xml:space="preserve"> DE DEUS</t>
    </r>
    <r>
      <rPr>
        <sz val="10"/>
        <color theme="1"/>
        <rFont val="Arial"/>
      </rPr>
      <t xml:space="preserve"> E SILVA</t>
    </r>
  </si>
  <si>
    <t>BG 90/2022</t>
  </si>
  <si>
    <t>ANNE DE DEUS</t>
  </si>
  <si>
    <t>255.278-7 A</t>
  </si>
  <si>
    <t>1754</t>
  </si>
  <si>
    <t>204.19024.02-0</t>
  </si>
  <si>
    <t>816.892.842-34</t>
  </si>
  <si>
    <t>JOSE JESUS DE DEUS E SILVA</t>
  </si>
  <si>
    <t>FRANCISCA MAGNO DA SILVA</t>
  </si>
  <si>
    <t>Ortodontia-Docência do Ensino Superior</t>
  </si>
  <si>
    <t>Rua 31 DE MARCO</t>
  </si>
  <si>
    <t>RUA 31 DE MARCO PARINTINS</t>
  </si>
  <si>
    <t>69151-545</t>
  </si>
  <si>
    <t>annymagno@gmail.com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</si>
  <si>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MAGNO DE DEUS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ANNE DE DEUS</t>
    </r>
  </si>
  <si>
    <r>
      <rPr>
        <sz val="10"/>
        <color theme="1"/>
        <rFont val="Arial"/>
      </rPr>
      <t xml:space="preserve">CARLOS </t>
    </r>
    <r>
      <rPr>
        <b/>
        <sz val="10"/>
        <color theme="1"/>
        <rFont val="Arial"/>
      </rPr>
      <t>ALAN</t>
    </r>
    <r>
      <rPr>
        <sz val="10"/>
        <color theme="1"/>
        <rFont val="Arial"/>
      </rPr>
      <t xml:space="preserve"> MATOS DE QUEIROZ</t>
    </r>
  </si>
  <si>
    <t>ALAN</t>
  </si>
  <si>
    <t>181.248-3 A</t>
  </si>
  <si>
    <t>0580</t>
  </si>
  <si>
    <t>170.72341.17-8</t>
  </si>
  <si>
    <t>666.358.102-34</t>
  </si>
  <si>
    <t>CARLOS ALBERTO MARTINS DE QUEIROZ</t>
  </si>
  <si>
    <t>ANGELA SOCORRO MATOS</t>
  </si>
  <si>
    <t>alan_matos2008@hotmail.com</t>
  </si>
  <si>
    <r>
      <rPr>
        <sz val="10"/>
        <color theme="1"/>
        <rFont val="Arial"/>
      </rPr>
      <t>CARLOS</t>
    </r>
    <r>
      <rPr>
        <b/>
        <sz val="10"/>
        <color theme="1"/>
        <rFont val="Arial"/>
      </rPr>
      <t xml:space="preserve"> CÉSAR </t>
    </r>
    <r>
      <rPr>
        <sz val="10"/>
        <color theme="1"/>
        <rFont val="Arial"/>
      </rPr>
      <t xml:space="preserve">FERREIRA DOS </t>
    </r>
    <r>
      <rPr>
        <b/>
        <sz val="10"/>
        <color theme="1"/>
        <rFont val="Arial"/>
      </rPr>
      <t>SANTOS</t>
    </r>
  </si>
  <si>
    <t>CÉSAR SANTOS</t>
  </si>
  <si>
    <t>264.900-4 A</t>
  </si>
  <si>
    <t>CARLOS VITOR TEIXEIRA DOS SANTOS</t>
  </si>
  <si>
    <t>ISAURA DO PERPETUO SOCORRO FERREIRA DOS SANTOS</t>
  </si>
  <si>
    <t>RUA ALBERTO MENDES</t>
  </si>
  <si>
    <t>CJ NOVO LAR, BAIRRO PALMARES</t>
  </si>
  <si>
    <t>cezinha_parintins@yahoo.com.br</t>
  </si>
  <si>
    <r>
      <rPr>
        <b/>
        <sz val="10"/>
        <color theme="1"/>
        <rFont val="Arial"/>
      </rPr>
      <t>DENISIO</t>
    </r>
    <r>
      <rPr>
        <sz val="10"/>
        <color theme="1"/>
        <rFont val="Arial"/>
      </rPr>
      <t xml:space="preserve"> SILVA DA MOTA</t>
    </r>
  </si>
  <si>
    <t>BG 031/2024</t>
  </si>
  <si>
    <t>DENISIO</t>
  </si>
  <si>
    <t>255.198-5 A</t>
  </si>
  <si>
    <t>1581</t>
  </si>
  <si>
    <t>128.01918.02-6</t>
  </si>
  <si>
    <t>683.494.592-04</t>
  </si>
  <si>
    <t>VIVALDO LEMOS DA MOTA</t>
  </si>
  <si>
    <t>DENISE SILVA DA MOTA</t>
  </si>
  <si>
    <t>Travessa TRAVESSA RIO NOVO</t>
  </si>
  <si>
    <t>QUADRA 46 ARMANDO MENDES</t>
  </si>
  <si>
    <t>denisiomota@hotmail.com</t>
  </si>
  <si>
    <t>21/04/2024 - BG 052/2025 - Ext. do DOE nº 35.423, de 13/03/2025</t>
  </si>
  <si>
    <r>
      <rPr>
        <b/>
        <sz val="10"/>
        <color theme="1"/>
        <rFont val="Arial"/>
      </rPr>
      <t>E</t>
    </r>
    <r>
      <rPr>
        <sz val="10"/>
        <color theme="1"/>
        <rFont val="Arial"/>
      </rPr>
      <t xml:space="preserve">DILSON ALVES DE </t>
    </r>
    <r>
      <rPr>
        <b/>
        <sz val="10"/>
        <color theme="1"/>
        <rFont val="Arial"/>
      </rPr>
      <t>ALMEIDA</t>
    </r>
  </si>
  <si>
    <t>E ALMEIDA</t>
  </si>
  <si>
    <t>148.641-1 B</t>
  </si>
  <si>
    <t>0359</t>
  </si>
  <si>
    <t>170.50560.32-2</t>
  </si>
  <si>
    <t>384.991.692-87</t>
  </si>
  <si>
    <t>JOSE ALVES DE ALMEIDA</t>
  </si>
  <si>
    <t>UNIVERSINA ALVES DE ALMEIDA</t>
  </si>
  <si>
    <t>BG60/2022- BG 62/2022-BG 105/2022-BG 143/2022</t>
  </si>
  <si>
    <t>ealmeida3307@hotmail.com</t>
  </si>
  <si>
    <t>BG 180/2023</t>
  </si>
  <si>
    <r>
      <rPr>
        <b/>
        <sz val="10"/>
        <color theme="1"/>
        <rFont val="Arial"/>
      </rPr>
      <t>EDINELSON</t>
    </r>
    <r>
      <rPr>
        <sz val="10"/>
        <color theme="1"/>
        <rFont val="Arial"/>
      </rPr>
      <t xml:space="preserve"> MARTINS DA SILVA</t>
    </r>
  </si>
  <si>
    <t>EDINELSON</t>
  </si>
  <si>
    <t>255.039-3 A</t>
  </si>
  <si>
    <t>1743</t>
  </si>
  <si>
    <t>190.14350.25-5</t>
  </si>
  <si>
    <t>517.038.312-68</t>
  </si>
  <si>
    <t>SANDOVAL VIEIRA DA SILVA</t>
  </si>
  <si>
    <t>MARIA IVANILDA MARTINS DA SILVA</t>
  </si>
  <si>
    <t>Rua RUA DOUTOR ARNOLDO CARPINTEIRO PERES</t>
  </si>
  <si>
    <t>FLORES</t>
  </si>
  <si>
    <t>edinelsonmartins64@gmail.com</t>
  </si>
  <si>
    <r>
      <rPr>
        <sz val="10"/>
        <color theme="1"/>
        <rFont val="Arial"/>
      </rPr>
      <t xml:space="preserve">EVERTON ELEUTERIO </t>
    </r>
    <r>
      <rPr>
        <b/>
        <sz val="10"/>
        <color theme="1"/>
        <rFont val="Arial"/>
      </rPr>
      <t>XAVIER</t>
    </r>
  </si>
  <si>
    <t>XAVIER</t>
  </si>
  <si>
    <t>226.927-9 A</t>
  </si>
  <si>
    <t>1177</t>
  </si>
  <si>
    <t>190.49890.28-0</t>
  </si>
  <si>
    <t>006.822.872-45</t>
  </si>
  <si>
    <t>LUCAS ISRAEL SIQUEIRA XAVIER</t>
  </si>
  <si>
    <t>ESTER ELEUTERIO XAVIER</t>
  </si>
  <si>
    <t>BG 007/2024</t>
  </si>
  <si>
    <t>RUA DAVI TADROS</t>
  </si>
  <si>
    <t>C3</t>
  </si>
  <si>
    <t>everton.bmxavier@live.com</t>
  </si>
  <si>
    <r>
      <rPr>
        <b/>
        <sz val="10"/>
        <color theme="1"/>
        <rFont val="Arial"/>
      </rPr>
      <t>GEANDRO</t>
    </r>
    <r>
      <rPr>
        <sz val="10"/>
        <color theme="1"/>
        <rFont val="Arial"/>
      </rPr>
      <t xml:space="preserve"> PIMENTEL OLIVEIRA</t>
    </r>
  </si>
  <si>
    <t>GEANDRO</t>
  </si>
  <si>
    <t>181.336-6 A</t>
  </si>
  <si>
    <t>0535</t>
  </si>
  <si>
    <t>190.39442.86-2</t>
  </si>
  <si>
    <t>714.785.582-53</t>
  </si>
  <si>
    <t>ROBINSON DE SOUZA OLIVEIRA</t>
  </si>
  <si>
    <t>IRENILDA PIMENTEL OLIVEIRA</t>
  </si>
  <si>
    <t>BG SUSPENSAO LE 198/2020 - BG 022/2023</t>
  </si>
  <si>
    <t>RUA PARANANEMA Nº 1232</t>
  </si>
  <si>
    <t>goliveirabm@hotmail.com</t>
  </si>
  <si>
    <t>BG 169/2023</t>
  </si>
  <si>
    <r>
      <rPr>
        <b/>
        <sz val="10"/>
        <color theme="1"/>
        <rFont val="Arial"/>
      </rPr>
      <t>GEBERSON</t>
    </r>
    <r>
      <rPr>
        <sz val="10"/>
        <color theme="1"/>
        <rFont val="Arial"/>
      </rPr>
      <t xml:space="preserve"> DA SILVA PASSARINHO</t>
    </r>
  </si>
  <si>
    <t>GEBERSON</t>
  </si>
  <si>
    <t>186.064-0 A</t>
  </si>
  <si>
    <t>0790</t>
  </si>
  <si>
    <t>128.26573.02-2</t>
  </si>
  <si>
    <t>523.067.122-04</t>
  </si>
  <si>
    <t>VALDEMIR MAGALHAES DA SILVA</t>
  </si>
  <si>
    <t>MARIA ILMA GOMES DA SILVA</t>
  </si>
  <si>
    <t>BG 155/2021 - TRANFERENCIA PARINTINS</t>
  </si>
  <si>
    <t>BG 225/2020</t>
  </si>
  <si>
    <t>GESTÃO PÚBLICA</t>
  </si>
  <si>
    <t>RUA BARAO DE TAGUARI</t>
  </si>
  <si>
    <t>CONJ. ARCO IRIS, CASA N. 07</t>
  </si>
  <si>
    <t>gebersongs@hotmail.com</t>
  </si>
  <si>
    <r>
      <rPr>
        <b/>
        <sz val="10"/>
        <color theme="1"/>
        <rFont val="Arial"/>
      </rPr>
      <t>HEDILENE</t>
    </r>
    <r>
      <rPr>
        <sz val="10"/>
        <color theme="1"/>
        <rFont val="Arial"/>
      </rPr>
      <t xml:space="preserve"> DE SEIXAS MACHADO</t>
    </r>
  </si>
  <si>
    <t>HEDILENE</t>
  </si>
  <si>
    <t>226.794-2 A</t>
  </si>
  <si>
    <t>1245</t>
  </si>
  <si>
    <t>190.49891.33-3</t>
  </si>
  <si>
    <t>852.982.712-00</t>
  </si>
  <si>
    <t>HERCULES DE SOUZA MACHADO</t>
  </si>
  <si>
    <t>MARCIA REGINA GARCIA DE SEIXAS</t>
  </si>
  <si>
    <t>MATEMÁTICA - UEA</t>
  </si>
  <si>
    <t>RUA PRAIA CANOA QUEBRADA COND JARDIM PARADISO ALPINIA APTO 3</t>
  </si>
  <si>
    <t>hedilenebm2013@gmail.com</t>
  </si>
  <si>
    <t>31/12/2025 - BG 130/2025 -DOE nº 35.503 de 15/7/2025</t>
  </si>
  <si>
    <r>
      <rPr>
        <b/>
        <sz val="10"/>
        <color theme="1"/>
        <rFont val="Arial"/>
      </rPr>
      <t>JADSON</t>
    </r>
    <r>
      <rPr>
        <sz val="10"/>
        <color theme="1"/>
        <rFont val="Arial"/>
      </rPr>
      <t xml:space="preserve"> ROGÉRIO SILVA DE AZEVEDO</t>
    </r>
  </si>
  <si>
    <t>JADSON</t>
  </si>
  <si>
    <t>255.678-2 A</t>
  </si>
  <si>
    <t>1693</t>
  </si>
  <si>
    <t>209.27368.19-0</t>
  </si>
  <si>
    <t>725.587.762-15</t>
  </si>
  <si>
    <t>JOSE JACK REPOLHO DE AZEVEDO</t>
  </si>
  <si>
    <t>MARIA DE FATIMA MOURA SILVA</t>
  </si>
  <si>
    <r>
      <rPr>
        <sz val="10"/>
        <color theme="1"/>
        <rFont val="Arial"/>
      </rPr>
      <t xml:space="preserve">JOAO </t>
    </r>
    <r>
      <rPr>
        <b/>
        <sz val="10"/>
        <color theme="1"/>
        <rFont val="Arial"/>
      </rPr>
      <t>VICENTE</t>
    </r>
    <r>
      <rPr>
        <sz val="10"/>
        <color theme="1"/>
        <rFont val="Arial"/>
      </rPr>
      <t xml:space="preserve"> SOUSA SILVA</t>
    </r>
  </si>
  <si>
    <t>VICENTE</t>
  </si>
  <si>
    <t>226.855-8 A</t>
  </si>
  <si>
    <t>1226</t>
  </si>
  <si>
    <t>126.81765.42-2</t>
  </si>
  <si>
    <t>468.563.902-20</t>
  </si>
  <si>
    <t>JOAO UCHOA DA SILVA</t>
  </si>
  <si>
    <t>ZENIRA SOUSA DA SILVA</t>
  </si>
  <si>
    <t>RUA JOAQUIM NABUCO</t>
  </si>
  <si>
    <t>CASA A PX AO GRUPO SIMOES</t>
  </si>
  <si>
    <t>j.zmn@hotmail.com</t>
  </si>
  <si>
    <t>31/12/2023 - BG 206/2024 - DOE nº 35.334 de 23/10/2024</t>
  </si>
  <si>
    <r>
      <rPr>
        <sz val="10"/>
        <color theme="1"/>
        <rFont val="Arial"/>
      </rPr>
      <t xml:space="preserve">JOSE PAULO CASTRO </t>
    </r>
    <r>
      <rPr>
        <b/>
        <sz val="10"/>
        <color theme="1"/>
        <rFont val="Arial"/>
      </rPr>
      <t>CRUZ</t>
    </r>
  </si>
  <si>
    <t>CRUZ</t>
  </si>
  <si>
    <t>181.317-0 A</t>
  </si>
  <si>
    <t>0587</t>
  </si>
  <si>
    <t>126.08609.02-5</t>
  </si>
  <si>
    <t>590.416.332-00</t>
  </si>
  <si>
    <t>PAULO DE SOUZA CRUZ</t>
  </si>
  <si>
    <t>MARIA AUCINEIA CASTRO CRUZ</t>
  </si>
  <si>
    <t>DE 15/04/2024 A 15/07/2024 - 03 MESES</t>
  </si>
  <si>
    <t>BG 067/2024</t>
  </si>
  <si>
    <t>cruzbob36@hotmail.com</t>
  </si>
  <si>
    <r>
      <rPr>
        <b/>
        <sz val="10"/>
        <color theme="1"/>
        <rFont val="Arial"/>
      </rPr>
      <t>LILIAN</t>
    </r>
    <r>
      <rPr>
        <sz val="10"/>
        <color theme="1"/>
        <rFont val="Arial"/>
      </rPr>
      <t xml:space="preserve"> DE SOUZA</t>
    </r>
    <r>
      <rPr>
        <b/>
        <sz val="10"/>
        <color theme="1"/>
        <rFont val="Arial"/>
      </rPr>
      <t xml:space="preserve"> BARRETO</t>
    </r>
  </si>
  <si>
    <t>LILIAN BARRETO</t>
  </si>
  <si>
    <t>264.873-A 3</t>
  </si>
  <si>
    <t>NERICO GOMES BARRETO</t>
  </si>
  <si>
    <t>ARLETE DE SOUZA BARRETO</t>
  </si>
  <si>
    <r>
      <rPr>
        <b/>
        <sz val="10"/>
        <color theme="1"/>
        <rFont val="Arial"/>
      </rPr>
      <t>L</t>
    </r>
    <r>
      <rPr>
        <sz val="10"/>
        <color theme="1"/>
        <rFont val="Arial"/>
      </rPr>
      <t xml:space="preserve">UIZ </t>
    </r>
    <r>
      <rPr>
        <b/>
        <sz val="10"/>
        <color theme="1"/>
        <rFont val="Arial"/>
      </rPr>
      <t>VIEIRA</t>
    </r>
    <r>
      <rPr>
        <sz val="10"/>
        <color theme="1"/>
        <rFont val="Arial"/>
      </rPr>
      <t xml:space="preserve"> RODRIGUES</t>
    </r>
  </si>
  <si>
    <t>L VIEIRA</t>
  </si>
  <si>
    <t>186.000-3 A</t>
  </si>
  <si>
    <t>0711</t>
  </si>
  <si>
    <t>126.56271.02-0</t>
  </si>
  <si>
    <t>654.122.222-34</t>
  </si>
  <si>
    <t>RUTH VIEIRA RODRIGUES</t>
  </si>
  <si>
    <t>BG 067/2025</t>
  </si>
  <si>
    <t>l.vieirajr@hotmail.com</t>
  </si>
  <si>
    <t>21/04/2023- BG 008/2024</t>
  </si>
  <si>
    <r>
      <rPr>
        <sz val="10"/>
        <color theme="1"/>
        <rFont val="Arial"/>
      </rPr>
      <t xml:space="preserve">MARCELO ALVES DE </t>
    </r>
    <r>
      <rPr>
        <b/>
        <sz val="10"/>
        <color theme="1"/>
        <rFont val="Arial"/>
      </rPr>
      <t>PAIVA</t>
    </r>
  </si>
  <si>
    <t>PAIVA</t>
  </si>
  <si>
    <t>226.867-1 A</t>
  </si>
  <si>
    <t>1213</t>
  </si>
  <si>
    <t>210.05014.01-0</t>
  </si>
  <si>
    <t>786.922.292-53</t>
  </si>
  <si>
    <t>LINO BEZERRA DE PAIVA</t>
  </si>
  <si>
    <t>MARIA ALVES NOGUEIRA</t>
  </si>
  <si>
    <t>BG 030/2023</t>
  </si>
  <si>
    <t>BECO LUIS MENDES CASA 3</t>
  </si>
  <si>
    <t>PROX AO PARQUE DO IDOSO</t>
  </si>
  <si>
    <t>marcelopaiva02@outlook.com</t>
  </si>
  <si>
    <r>
      <rPr>
        <b/>
        <sz val="10"/>
        <color theme="1"/>
        <rFont val="Arial"/>
      </rPr>
      <t>PAULO JOSE</t>
    </r>
    <r>
      <rPr>
        <sz val="10"/>
        <color theme="1"/>
        <rFont val="Arial"/>
      </rPr>
      <t xml:space="preserve"> ANDRADE DE SOUZA</t>
    </r>
  </si>
  <si>
    <t>PAULO JOSE</t>
  </si>
  <si>
    <t>177.650-9 B</t>
  </si>
  <si>
    <t>1720</t>
  </si>
  <si>
    <t>127.10579.02-4</t>
  </si>
  <si>
    <t>636.202.782-53</t>
  </si>
  <si>
    <t>BONIFACIO MATELINS DE SOUZA</t>
  </si>
  <si>
    <t>MARIA DO CARMO ANDRADE DE SOUZA</t>
  </si>
  <si>
    <t>SAUDE DA FAMILIA COM ENFASE EM SAUDE DA FAMILIA</t>
  </si>
  <si>
    <t>AVENIDA LIBERDADE</t>
  </si>
  <si>
    <t>STO AGOSTINHO</t>
  </si>
  <si>
    <t>69037-001</t>
  </si>
  <si>
    <t>99214-3223</t>
  </si>
  <si>
    <t>paulo468caburi@live.com</t>
  </si>
  <si>
    <r>
      <rPr>
        <b/>
        <sz val="10"/>
        <color theme="1"/>
        <rFont val="Arial"/>
      </rPr>
      <t>RALPHY</t>
    </r>
    <r>
      <rPr>
        <sz val="10"/>
        <color theme="1"/>
        <rFont val="Arial"/>
      </rPr>
      <t xml:space="preserve"> REIS MATOS</t>
    </r>
  </si>
  <si>
    <t>RALPHY</t>
  </si>
  <si>
    <t>225.252-0 B</t>
  </si>
  <si>
    <t>1184</t>
  </si>
  <si>
    <t>129.67371.02-7</t>
  </si>
  <si>
    <t>744.637.052-15</t>
  </si>
  <si>
    <t>OADACIL FREITAS MATOS</t>
  </si>
  <si>
    <t>IVONE REIS MATOS</t>
  </si>
  <si>
    <t>DE 01/08/2023 A 02/11/2023 - 03 MESES</t>
  </si>
  <si>
    <t>AV VISCONDE DE PORTO ALEGRE</t>
  </si>
  <si>
    <t>PROXIMO DB</t>
  </si>
  <si>
    <t>ralphyreis@hotmail.com</t>
  </si>
  <si>
    <t>31/12/2023 - DOE nº 35.397, de 31/01/2025</t>
  </si>
  <si>
    <r>
      <rPr>
        <b/>
        <sz val="10"/>
        <color theme="1"/>
        <rFont val="Arial"/>
      </rPr>
      <t>RENILSON</t>
    </r>
    <r>
      <rPr>
        <sz val="10"/>
        <color theme="1"/>
        <rFont val="Arial"/>
      </rPr>
      <t xml:space="preserve"> TEODORO PINHEIRO JÚNIOR</t>
    </r>
  </si>
  <si>
    <t>RENILSON</t>
  </si>
  <si>
    <t>253.435-5 B</t>
  </si>
  <si>
    <t>148.74705.99-1</t>
  </si>
  <si>
    <t>000.543.292-80</t>
  </si>
  <si>
    <t>0314359722</t>
  </si>
  <si>
    <t>0925</t>
  </si>
  <si>
    <t>RENILSON TEODORO SAMPAIO PINHEIRO</t>
  </si>
  <si>
    <t>ARLEIDE MAIA PINHEIRO</t>
  </si>
  <si>
    <t>ECONOMIA / LETRAS</t>
  </si>
  <si>
    <t>RUA CURITIBA</t>
  </si>
  <si>
    <t xml:space="preserve"> 3B BLOCO 22</t>
  </si>
  <si>
    <t>69.053-160</t>
  </si>
  <si>
    <t>opsrenilson@gmail.com</t>
  </si>
  <si>
    <r>
      <rPr>
        <b/>
        <sz val="10"/>
        <color theme="1"/>
        <rFont val="Arial"/>
      </rPr>
      <t>RONNEY</t>
    </r>
    <r>
      <rPr>
        <sz val="10"/>
        <color theme="1"/>
        <rFont val="Arial"/>
      </rPr>
      <t xml:space="preserve"> FABRICIO DA SILVA FARIAS</t>
    </r>
  </si>
  <si>
    <t>RONNEY</t>
  </si>
  <si>
    <t>226.928-7 A</t>
  </si>
  <si>
    <t>190.49891.53-8</t>
  </si>
  <si>
    <t>521.578.302-00</t>
  </si>
  <si>
    <t>MARISTELA DA SILVA FARIAS</t>
  </si>
  <si>
    <t>BG 062/2023</t>
  </si>
  <si>
    <t>RUA ALMIRANTE BARROSO</t>
  </si>
  <si>
    <t>PROXIMO QUIK LOGISITICA</t>
  </si>
  <si>
    <t>js-wilson@hotmail.com</t>
  </si>
  <si>
    <r>
      <rPr>
        <b/>
        <sz val="10"/>
        <color theme="1"/>
        <rFont val="Arial"/>
      </rPr>
      <t>TALITA</t>
    </r>
    <r>
      <rPr>
        <sz val="10"/>
        <color theme="1"/>
        <rFont val="Arial"/>
      </rPr>
      <t xml:space="preserve"> SARRAFF PEREIRA</t>
    </r>
  </si>
  <si>
    <t>TALITA</t>
  </si>
  <si>
    <t>268.331-8 A</t>
  </si>
  <si>
    <t>165.60710.35-2</t>
  </si>
  <si>
    <t>016.376.722-09</t>
  </si>
  <si>
    <t>CARLOS JESUS DO LAGO PEREIRA</t>
  </si>
  <si>
    <t>ANELMA CIDADE SARRAFF</t>
  </si>
  <si>
    <t>talitasarraff@hotmail.com</t>
  </si>
  <si>
    <r>
      <rPr>
        <sz val="10"/>
        <color theme="1"/>
        <rFont val="Arial"/>
      </rPr>
      <t>THIAGO</t>
    </r>
    <r>
      <rPr>
        <b/>
        <sz val="10"/>
        <color theme="1"/>
        <rFont val="Arial"/>
      </rPr>
      <t xml:space="preserve"> BENOLIEL</t>
    </r>
    <r>
      <rPr>
        <sz val="10"/>
        <color theme="1"/>
        <rFont val="Arial"/>
      </rPr>
      <t xml:space="preserve"> DE FARIAS</t>
    </r>
  </si>
  <si>
    <t>BENOLIEL</t>
  </si>
  <si>
    <t>265.229-3 A</t>
  </si>
  <si>
    <t>138.60786.27-9</t>
  </si>
  <si>
    <t>787.196.402-00</t>
  </si>
  <si>
    <t>JOÃO BATISTA BRITO DE FARIAS</t>
  </si>
  <si>
    <t>ANA MARIA BENOLIEL DE FARIAS</t>
  </si>
  <si>
    <t>35 anos</t>
  </si>
  <si>
    <t>ORTODONTIA</t>
  </si>
  <si>
    <t>PALMARES</t>
  </si>
  <si>
    <t>69153-180</t>
  </si>
  <si>
    <t>99133-7378</t>
  </si>
  <si>
    <t>thiagobenoliel@hotmail.com</t>
  </si>
  <si>
    <r>
      <rPr>
        <b/>
        <sz val="10"/>
        <color theme="1"/>
        <rFont val="Arial"/>
      </rPr>
      <t>JAMMYSON</t>
    </r>
    <r>
      <rPr>
        <sz val="10"/>
        <color theme="1"/>
        <rFont val="Arial"/>
      </rPr>
      <t xml:space="preserve"> FREITAS DE OLIVEIRA</t>
    </r>
  </si>
  <si>
    <t>CFAP</t>
  </si>
  <si>
    <t>JAMMYSON</t>
  </si>
  <si>
    <t>199.623-1 B</t>
  </si>
  <si>
    <t>1011</t>
  </si>
  <si>
    <t>132.77562.42-4</t>
  </si>
  <si>
    <t>912.456.212-20</t>
  </si>
  <si>
    <t>JULIO CESAR ARAUJO DE OLIVEIRA</t>
  </si>
  <si>
    <t>VERA DE FREITAS SOBRINHO</t>
  </si>
  <si>
    <t>BG 201/2024+BG 225/2024+BG 017/2025</t>
  </si>
  <si>
    <t>RUA 50</t>
  </si>
  <si>
    <t>QUADRA 63</t>
  </si>
  <si>
    <t>jammyson_freitas@hotmail.com</t>
  </si>
  <si>
    <r>
      <rPr>
        <b/>
        <sz val="10"/>
        <color theme="1"/>
        <rFont val="Arial"/>
      </rPr>
      <t>MIRLENE</t>
    </r>
    <r>
      <rPr>
        <sz val="10"/>
        <color theme="1"/>
        <rFont val="Arial"/>
      </rPr>
      <t xml:space="preserve"> DANTAS CALDAS</t>
    </r>
  </si>
  <si>
    <t>BG 033/2025</t>
  </si>
  <si>
    <t>MIRLENE</t>
  </si>
  <si>
    <t>162.341-9 C</t>
  </si>
  <si>
    <t>JOSÉ ERCÍLIO CALDAS</t>
  </si>
  <si>
    <t>MARIA BENICE DANTAS CALDAS</t>
  </si>
  <si>
    <t>LM</t>
  </si>
  <si>
    <t>DE 05/06/2025 A 01/12/2025 - 180</t>
  </si>
  <si>
    <t>ASSISTENTE SOCIAL</t>
  </si>
  <si>
    <t>RUA PROFESSORA ISAURA BARRONCAS</t>
  </si>
  <si>
    <t>69043-125</t>
  </si>
  <si>
    <t>9298480-6944</t>
  </si>
  <si>
    <t>caldasmirlene@gmail.com</t>
  </si>
  <si>
    <r>
      <rPr>
        <b/>
        <sz val="10"/>
        <color theme="1"/>
        <rFont val="Arial"/>
      </rPr>
      <t>ROSÂNGELA</t>
    </r>
    <r>
      <rPr>
        <sz val="10"/>
        <color theme="1"/>
        <rFont val="Arial"/>
      </rPr>
      <t xml:space="preserve"> BARRETO</t>
    </r>
    <r>
      <rPr>
        <b/>
        <sz val="10"/>
        <color theme="1"/>
        <rFont val="Arial"/>
      </rPr>
      <t xml:space="preserve"> VALENTE</t>
    </r>
    <r>
      <rPr>
        <sz val="10"/>
        <color theme="1"/>
        <rFont val="Arial"/>
      </rPr>
      <t xml:space="preserve"> LOPES</t>
    </r>
  </si>
  <si>
    <t>BG 138/2025</t>
  </si>
  <si>
    <t>ROSÂNGELA VALENTE</t>
  </si>
  <si>
    <t>239.991-1 B</t>
  </si>
  <si>
    <t>1.277.548.302-1</t>
  </si>
  <si>
    <t>780.047.052-00</t>
  </si>
  <si>
    <t>0226292722</t>
  </si>
  <si>
    <t>0648</t>
  </si>
  <si>
    <t>MANOEL DA SILVA VALENTE</t>
  </si>
  <si>
    <t>ELDA PIEDADE BARRETO</t>
  </si>
  <si>
    <t>39 anos</t>
  </si>
  <si>
    <t>RUA 15, NOVO ALEIXO</t>
  </si>
  <si>
    <t>69099-695</t>
  </si>
  <si>
    <t>(92)98118-8045</t>
  </si>
  <si>
    <t>rosangelabarretovalente@gmail.com</t>
  </si>
  <si>
    <r>
      <rPr>
        <b/>
        <sz val="10"/>
        <color theme="1"/>
        <rFont val="Arial"/>
      </rPr>
      <t xml:space="preserve">RYAN </t>
    </r>
    <r>
      <rPr>
        <sz val="10"/>
        <color theme="1"/>
        <rFont val="Arial"/>
      </rPr>
      <t>JOHN OLIVEIRA SILVA</t>
    </r>
  </si>
  <si>
    <t>RYAN</t>
  </si>
  <si>
    <t>181.222-0 A</t>
  </si>
  <si>
    <t>0551</t>
  </si>
  <si>
    <t>190.39469.58-2</t>
  </si>
  <si>
    <t>807.574.722-49</t>
  </si>
  <si>
    <t>ROSIVALDO BEZERRA DA SILVA</t>
  </si>
  <si>
    <t>MARIA JOSE OLIVEIRA SILVA</t>
  </si>
  <si>
    <t>BG 221/2022</t>
  </si>
  <si>
    <t>AV. BATRUM Nº 22</t>
  </si>
  <si>
    <t>ryan_john19@hotmail.com</t>
  </si>
  <si>
    <r>
      <rPr>
        <b/>
        <sz val="10"/>
        <color theme="1"/>
        <rFont val="Arial"/>
      </rPr>
      <t>WALDIRA</t>
    </r>
    <r>
      <rPr>
        <sz val="10"/>
        <color theme="1"/>
        <rFont val="Arial"/>
      </rPr>
      <t xml:space="preserve"> MARINHO LIMA MIRANDA</t>
    </r>
  </si>
  <si>
    <t>BG 206/2024</t>
  </si>
  <si>
    <t>WALDIRA</t>
  </si>
  <si>
    <t>186.609-5 A</t>
  </si>
  <si>
    <t>801</t>
  </si>
  <si>
    <t>190.39470.39-4</t>
  </si>
  <si>
    <t>525.431.102-91</t>
  </si>
  <si>
    <t>MIGUEL FERREIRA LIMA</t>
  </si>
  <si>
    <t>MARIA GUADALUPE MARINHO LIMA</t>
  </si>
  <si>
    <t>BG 02/2023</t>
  </si>
  <si>
    <t>RUA CAMBIXE</t>
  </si>
  <si>
    <t>wal_dira20@hotmail.com</t>
  </si>
  <si>
    <t>BG 090/2024 - DOE nº 35.221 de 10/05/2024</t>
  </si>
  <si>
    <r>
      <rPr>
        <sz val="10"/>
        <color theme="1"/>
        <rFont val="Arial"/>
      </rPr>
      <t xml:space="preserve">WILLIAN JONATHA DO </t>
    </r>
    <r>
      <rPr>
        <b/>
        <sz val="10"/>
        <color theme="1"/>
        <rFont val="Arial"/>
      </rPr>
      <t>N</t>
    </r>
    <r>
      <rPr>
        <sz val="10"/>
        <color theme="1"/>
        <rFont val="Arial"/>
      </rPr>
      <t xml:space="preserve">ASCIMENTO </t>
    </r>
    <r>
      <rPr>
        <b/>
        <sz val="10"/>
        <color theme="1"/>
        <rFont val="Arial"/>
      </rPr>
      <t>SOUZA</t>
    </r>
  </si>
  <si>
    <t>N SOUZA</t>
  </si>
  <si>
    <t>218.094-4 B</t>
  </si>
  <si>
    <t>1195</t>
  </si>
  <si>
    <t>190.49891.00-7</t>
  </si>
  <si>
    <t>014.712.262-71</t>
  </si>
  <si>
    <t>JEREMIAS CASTRO SOUZA</t>
  </si>
  <si>
    <t>ANDREA DO NASCIMENTO SILVA</t>
  </si>
  <si>
    <t>BG 071/2023</t>
  </si>
  <si>
    <t>R DALVA DE OLIVEIRA</t>
  </si>
  <si>
    <t>wjonatha90@gmail.com</t>
  </si>
  <si>
    <t>31/12/2023 - BG 128/2024 - DOE nº 35.258 de 05/07/2024</t>
  </si>
  <si>
    <r>
      <rPr>
        <b/>
        <sz val="10"/>
        <color theme="1"/>
        <rFont val="Arial"/>
      </rPr>
      <t>MAELY</t>
    </r>
    <r>
      <rPr>
        <sz val="10"/>
        <color theme="1"/>
        <rFont val="Arial"/>
      </rPr>
      <t xml:space="preserve"> SALVADOR DE ALMEIDA NEGRAO</t>
    </r>
  </si>
  <si>
    <t>MAELY</t>
  </si>
  <si>
    <t>181.214-9 A</t>
  </si>
  <si>
    <t>0496</t>
  </si>
  <si>
    <t>190.39452.81-7</t>
  </si>
  <si>
    <t>513.666.222-00</t>
  </si>
  <si>
    <t>MIQUES GONCALVES DE ALMEIDA</t>
  </si>
  <si>
    <t>MARLENE SALVADOR DE ALMEIDA</t>
  </si>
  <si>
    <t>BG 142/2020/BG002/2021</t>
  </si>
  <si>
    <t>GESTÃO COMERCIAL</t>
  </si>
  <si>
    <t>RUA JOAO CAMARA</t>
  </si>
  <si>
    <t>CJ VILLA RICA</t>
  </si>
  <si>
    <t>maely.salvador@hotmail.com</t>
  </si>
  <si>
    <r>
      <rPr>
        <sz val="10"/>
        <color theme="1"/>
        <rFont val="Arial"/>
      </rPr>
      <t xml:space="preserve">CRISTIANO BRAZ </t>
    </r>
    <r>
      <rPr>
        <b/>
        <sz val="10"/>
        <color theme="1"/>
        <rFont val="Arial"/>
      </rPr>
      <t>FERREIRA</t>
    </r>
  </si>
  <si>
    <t>BG 198/2024 + BG 199/2024</t>
  </si>
  <si>
    <t>FERREIRA</t>
  </si>
  <si>
    <t>186.127-1 A</t>
  </si>
  <si>
    <t>0647</t>
  </si>
  <si>
    <t>170.44666.93-9</t>
  </si>
  <si>
    <t>026.783.777-17</t>
  </si>
  <si>
    <t>CLOVES FERREIRA</t>
  </si>
  <si>
    <t>LUZIA AUXILIADORA BRAZ FERREIRA</t>
  </si>
  <si>
    <t>BG 93/2022</t>
  </si>
  <si>
    <t>AV CODAJAS N 1503</t>
  </si>
  <si>
    <t>tenbmferreira@gmail.com</t>
  </si>
  <si>
    <r>
      <rPr>
        <b/>
        <sz val="10"/>
        <color theme="1"/>
        <rFont val="Arial"/>
      </rPr>
      <t>RODOLPHO</t>
    </r>
    <r>
      <rPr>
        <sz val="10"/>
        <color theme="1"/>
        <rFont val="Arial"/>
      </rPr>
      <t xml:space="preserve"> CAREPA ALVES DA COSTA</t>
    </r>
  </si>
  <si>
    <t>RODOLPHO</t>
  </si>
  <si>
    <t>181.221-1 A</t>
  </si>
  <si>
    <t>0511</t>
  </si>
  <si>
    <t>209.81631.56-2</t>
  </si>
  <si>
    <t>792.162.502-91</t>
  </si>
  <si>
    <t>CLEI ALVES DA COSTA</t>
  </si>
  <si>
    <t>MARINA IRANI CAREPA DA ROSA</t>
  </si>
  <si>
    <t>Rua izabel motta, cj vale do sol i, bl d3, apto 101</t>
  </si>
  <si>
    <t>rcarepa7@hotmail.com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</si>
  <si>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ALUISIO</t>
    </r>
    <r>
      <rPr>
        <sz val="10"/>
        <color theme="1"/>
        <rFont val="Arial"/>
      </rPr>
      <t xml:space="preserve"> FERREIRA CRUZ</t>
    </r>
  </si>
  <si>
    <t>BG 042/2023</t>
  </si>
  <si>
    <t>ALUISIO</t>
  </si>
  <si>
    <t>148.860-0 B</t>
  </si>
  <si>
    <t>0370</t>
  </si>
  <si>
    <t>124.24062.98-8</t>
  </si>
  <si>
    <t>435.759.432-49</t>
  </si>
  <si>
    <t>LUIZ RODRIGUES CRUZ</t>
  </si>
  <si>
    <t>MARIA DE LOURDES FERREIRA</t>
  </si>
  <si>
    <t>CURSO DE LICENCIATURA PLENA DE PEDAGOGIA - FACULDADE DE QUIXERAMOBIM - UNIQ - CURSO DE BACHAREL EM TEOLOGIA FACULDADE DE TEOLOGIA INTEGRADA - FATIN</t>
  </si>
  <si>
    <t>CURSO DE PÓS-GRADUAÇÃO EM PSICOLOGIA PASTORAL - FACULDADE KENNEDY</t>
  </si>
  <si>
    <t>RUA CLARINDO DE QUEIROZ</t>
  </si>
  <si>
    <t>aluiziocruz50@gmail.com</t>
  </si>
  <si>
    <t>01/01/1994 - BG 002/1994</t>
  </si>
  <si>
    <t>(Ext. DOE n° 34.791, de 25/07/2022, Poder Executivo – Seção I, Pág. 12).-BG 150/2022</t>
  </si>
  <si>
    <t>BG 089/2024 - DOE nº 35.219 de 08/05/2024</t>
  </si>
  <si>
    <r>
      <rPr>
        <b/>
        <sz val="10"/>
        <color theme="1"/>
        <rFont val="Arial"/>
      </rPr>
      <t>ARTUR</t>
    </r>
    <r>
      <rPr>
        <sz val="10"/>
        <color theme="1"/>
        <rFont val="Arial"/>
      </rPr>
      <t xml:space="preserve"> SANTOS DA ROCHA</t>
    </r>
  </si>
  <si>
    <t>CIA CG</t>
  </si>
  <si>
    <t>ARTUR</t>
  </si>
  <si>
    <t>181.270-0 A</t>
  </si>
  <si>
    <t>0635</t>
  </si>
  <si>
    <t>170.72340.99-6</t>
  </si>
  <si>
    <t>622.424.402-25</t>
  </si>
  <si>
    <t>WALDEMAR MARCOLINO DA ROCHA</t>
  </si>
  <si>
    <t>ELZA SANTOS DA ROCHA</t>
  </si>
  <si>
    <t>99241-8669</t>
  </si>
  <si>
    <t>arturfeliperocha@hotmail.com</t>
  </si>
  <si>
    <r>
      <rPr>
        <b/>
        <sz val="10"/>
        <color theme="1"/>
        <rFont val="Arial"/>
      </rPr>
      <t>DANIELE</t>
    </r>
    <r>
      <rPr>
        <sz val="10"/>
        <color theme="1"/>
        <rFont val="Arial"/>
      </rPr>
      <t xml:space="preserve"> RODRIGUES </t>
    </r>
    <r>
      <rPr>
        <b/>
        <sz val="10"/>
        <color theme="1"/>
        <rFont val="Arial"/>
      </rPr>
      <t>PEREIRA</t>
    </r>
  </si>
  <si>
    <t>DANIELE PEREIRA</t>
  </si>
  <si>
    <t>201.480-7 B</t>
  </si>
  <si>
    <t>1770</t>
  </si>
  <si>
    <t>207.38295.66-8</t>
  </si>
  <si>
    <t>798.383.592-20</t>
  </si>
  <si>
    <t>PEDRO PEREIRA DE LIMA</t>
  </si>
  <si>
    <t>MARIA DE JESUS RODRIGUES PEREIRA</t>
  </si>
  <si>
    <t>SAÚDE PUBLICA</t>
  </si>
  <si>
    <t>Rua RAIMUNDO SILVA NOGUEIRA</t>
  </si>
  <si>
    <t>drpmota@hotmail.com</t>
  </si>
  <si>
    <r>
      <rPr>
        <sz val="10"/>
        <color theme="1"/>
        <rFont val="Arial"/>
      </rPr>
      <t>DAYANY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 xml:space="preserve">HELENA </t>
    </r>
    <r>
      <rPr>
        <b/>
        <sz val="10"/>
        <color theme="1"/>
        <rFont val="Arial"/>
      </rPr>
      <t>GUARLOTT</t>
    </r>
    <r>
      <rPr>
        <sz val="10"/>
        <color theme="1"/>
        <rFont val="Arial"/>
      </rPr>
      <t xml:space="preserve"> DA CRUZ</t>
    </r>
  </si>
  <si>
    <t>GUARLOTT</t>
  </si>
  <si>
    <t>185.978-1 A</t>
  </si>
  <si>
    <t>190.32718.66-8</t>
  </si>
  <si>
    <t>836.061.222-68</t>
  </si>
  <si>
    <t>SEBASTIAO ROQUE DA CRUZ</t>
  </si>
  <si>
    <t>IEDA DO SOCORRO GUARLOTT DA CRUZ</t>
  </si>
  <si>
    <t>SEGURANÇA PUBLICA E DO CIDADAO</t>
  </si>
  <si>
    <t>25/08/2022-BG 222/2024 - DOE nº 35.352, de 25/11/2024</t>
  </si>
  <si>
    <r>
      <rPr>
        <sz val="10"/>
        <color theme="1"/>
        <rFont val="Arial"/>
      </rPr>
      <t>LUCIANA</t>
    </r>
    <r>
      <rPr>
        <b/>
        <sz val="10"/>
        <color theme="1"/>
        <rFont val="Arial"/>
      </rPr>
      <t xml:space="preserve"> BEATRIZ</t>
    </r>
    <r>
      <rPr>
        <sz val="10"/>
        <color theme="1"/>
        <rFont val="Arial"/>
      </rPr>
      <t xml:space="preserve"> NUNES</t>
    </r>
  </si>
  <si>
    <t>BEATRIZ</t>
  </si>
  <si>
    <t>255.098-9 A</t>
  </si>
  <si>
    <t>1722</t>
  </si>
  <si>
    <t>126.53072.69-8</t>
  </si>
  <si>
    <t>829.042.513-91</t>
  </si>
  <si>
    <t>LUIZ CARLOS NUNES</t>
  </si>
  <si>
    <t>TEREZINHA DE FATIMA NUNES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</si>
  <si>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LUCIANA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BEATRIZ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BEATRIZ</t>
    </r>
  </si>
  <si>
    <t>BG 210/2020</t>
  </si>
  <si>
    <r>
      <rPr>
        <sz val="10"/>
        <color theme="1"/>
        <rFont val="Arial"/>
      </rPr>
      <t xml:space="preserve">WALDIVINO </t>
    </r>
    <r>
      <rPr>
        <b/>
        <sz val="10"/>
        <color theme="1"/>
        <rFont val="Arial"/>
      </rPr>
      <t>BARBOSA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>AMORIM</t>
    </r>
  </si>
  <si>
    <t>BARBOSA AMORIM</t>
  </si>
  <si>
    <t>150.013-9 B</t>
  </si>
  <si>
    <t>0165</t>
  </si>
  <si>
    <t>190.39470.48-3</t>
  </si>
  <si>
    <t>444.427.002-06</t>
  </si>
  <si>
    <t>JOSE PEREIRA DE AMORIM</t>
  </si>
  <si>
    <t>MARIA ROSA BARBOSA</t>
  </si>
  <si>
    <t>BG 008/2024</t>
  </si>
  <si>
    <t>RUA 15 DE OUTUBRO</t>
  </si>
  <si>
    <t>b.amorim.sgt@gmail.com</t>
  </si>
  <si>
    <t>BG 061/2025 - DOE nº 35.431, de 25/03/2025</t>
  </si>
  <si>
    <r>
      <rPr>
        <b/>
        <sz val="10"/>
        <color theme="1"/>
        <rFont val="Arial"/>
      </rPr>
      <t xml:space="preserve">DENIS SOUSA </t>
    </r>
    <r>
      <rPr>
        <sz val="10"/>
        <color theme="1"/>
        <rFont val="Arial"/>
      </rPr>
      <t>E SOUSA</t>
    </r>
  </si>
  <si>
    <t>CIA CG/PO</t>
  </si>
  <si>
    <t>DENIS SOUSA</t>
  </si>
  <si>
    <t>189.150-2 B</t>
  </si>
  <si>
    <t>1735</t>
  </si>
  <si>
    <t>181.94902.04-0</t>
  </si>
  <si>
    <t>601.284.962-15</t>
  </si>
  <si>
    <t>BERNARDO VIEIRA DE SOUZA</t>
  </si>
  <si>
    <t>TEREZINHA DE JESUS SOUSA E SOUSA</t>
  </si>
  <si>
    <t>Rua DO PORTO</t>
  </si>
  <si>
    <t>COLONIA ANTONIO ALEIXO</t>
  </si>
  <si>
    <t>denisamazonia@gmail.com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</si>
  <si>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ITAMAR</t>
    </r>
    <r>
      <rPr>
        <sz val="10"/>
        <color theme="1"/>
        <rFont val="Arial"/>
      </rPr>
      <t xml:space="preserve"> CASTRO DA COSTA</t>
    </r>
  </si>
  <si>
    <t>ITAMAR</t>
  </si>
  <si>
    <t>133.301-1 B</t>
  </si>
  <si>
    <t>0305</t>
  </si>
  <si>
    <t>170.48706.70-6</t>
  </si>
  <si>
    <t>437.049.722-15</t>
  </si>
  <si>
    <t>JOSE DOMINGOS DA COSTA</t>
  </si>
  <si>
    <t>MARIA IZABEL CASTRO DA COSTA</t>
  </si>
  <si>
    <t>03/08/2019 - BG 150/2019</t>
  </si>
  <si>
    <t>RUA 13 DE MAIO, 17 NUCLEO 12</t>
  </si>
  <si>
    <t>d0wnl04ddill@gmail.com</t>
  </si>
  <si>
    <t>01/06/1991 - BG 111/1991</t>
  </si>
  <si>
    <t>25/08/2019 - BG 168/2019</t>
  </si>
  <si>
    <t>BG 010/2025 - DOE nº 35.381, de 09/01/2025</t>
  </si>
  <si>
    <r>
      <rPr>
        <b/>
        <sz val="10"/>
        <color theme="1"/>
        <rFont val="Arial"/>
      </rPr>
      <t>WANDER</t>
    </r>
    <r>
      <rPr>
        <sz val="10"/>
        <color theme="1"/>
        <rFont val="Arial"/>
      </rPr>
      <t xml:space="preserve"> GOMES DA SILVA</t>
    </r>
  </si>
  <si>
    <t>WANDER</t>
  </si>
  <si>
    <t>226.907-4 A</t>
  </si>
  <si>
    <t>1255</t>
  </si>
  <si>
    <t>165.75291.93-8</t>
  </si>
  <si>
    <t>767.780.612-00</t>
  </si>
  <si>
    <t>BG 224/2020</t>
  </si>
  <si>
    <t>RUA 205</t>
  </si>
  <si>
    <t>PROX SUPERMERCADO GRAÇA E PAZ</t>
  </si>
  <si>
    <t>wandogomes.silva28@gmail.com</t>
  </si>
  <si>
    <r>
      <rPr>
        <sz val="10"/>
        <color theme="1"/>
        <rFont val="Arial"/>
      </rPr>
      <t xml:space="preserve">ALESSANDRA </t>
    </r>
    <r>
      <rPr>
        <b/>
        <sz val="10"/>
        <color theme="1"/>
        <rFont val="Arial"/>
      </rPr>
      <t>DO VALE</t>
    </r>
    <r>
      <rPr>
        <sz val="10"/>
        <color theme="1"/>
        <rFont val="Arial"/>
      </rPr>
      <t xml:space="preserve"> NUNES</t>
    </r>
  </si>
  <si>
    <t>CMCB</t>
  </si>
  <si>
    <t>DO VALE</t>
  </si>
  <si>
    <t>255.149-7 A</t>
  </si>
  <si>
    <t>160.36792.87-11</t>
  </si>
  <si>
    <t>742.461.272-72</t>
  </si>
  <si>
    <t>ROMILTE PEREIRA NUNES</t>
  </si>
  <si>
    <t>ANTONIA DO VALE NUNES</t>
  </si>
  <si>
    <t>DENTISITICA</t>
  </si>
  <si>
    <t>Avenida SAO JORGE</t>
  </si>
  <si>
    <t>AP 501 SAO JORGE</t>
  </si>
  <si>
    <t>alessandra@gmail.com</t>
  </si>
  <si>
    <r>
      <rPr>
        <b/>
        <sz val="10"/>
        <color theme="1"/>
        <rFont val="Arial"/>
      </rPr>
      <t>ARNAILTON</t>
    </r>
    <r>
      <rPr>
        <sz val="10"/>
        <color theme="1"/>
        <rFont val="Arial"/>
      </rPr>
      <t xml:space="preserve"> BRITO DA SILVA</t>
    </r>
  </si>
  <si>
    <t>ARNAILTON</t>
  </si>
  <si>
    <t>226.854-0 A</t>
  </si>
  <si>
    <t>1212</t>
  </si>
  <si>
    <t>ARNALDO QUEIROZ DA SILVA FILHO</t>
  </si>
  <si>
    <t>MARIA LUIZA MORAES DE BRITO</t>
  </si>
  <si>
    <t>SÃO LUIZ</t>
  </si>
  <si>
    <t>apos a mercearia campos</t>
  </si>
  <si>
    <t>arnailtoncbm@gmail.com</t>
  </si>
  <si>
    <t>31/12/2023-BG 061/2025 - DOE nº 35.432, de 26/03/2025</t>
  </si>
  <si>
    <r>
      <rPr>
        <sz val="10"/>
        <color theme="1"/>
        <rFont val="Arial"/>
      </rPr>
      <t xml:space="preserve">AUGUSTA </t>
    </r>
    <r>
      <rPr>
        <b/>
        <sz val="10"/>
        <color theme="1"/>
        <rFont val="Arial"/>
      </rPr>
      <t>ROBERTA</t>
    </r>
    <r>
      <rPr>
        <sz val="10"/>
        <color theme="1"/>
        <rFont val="Arial"/>
      </rPr>
      <t xml:space="preserve"> CALDERARO AFONSO</t>
    </r>
  </si>
  <si>
    <t>ROBERTA</t>
  </si>
  <si>
    <t>226.796-9 A</t>
  </si>
  <si>
    <t>1186</t>
  </si>
  <si>
    <t>AUGUSTO AFONSO NETO</t>
  </si>
  <si>
    <t>LOURDES CATARINA CALDERARO AFONSO</t>
  </si>
  <si>
    <t>BG 145/2022</t>
  </si>
  <si>
    <t>AV CEL FERREIRA DE ARAUJO CD RESIDENCIAL PETROPOLIS BL 6</t>
  </si>
  <si>
    <t>augustaafonso@hotmail.com</t>
  </si>
  <si>
    <t>31/12/2023 - DOE nº 35.399, de 04/02/2025</t>
  </si>
  <si>
    <r>
      <rPr>
        <sz val="10"/>
        <color theme="1"/>
        <rFont val="Arial"/>
      </rPr>
      <t xml:space="preserve">CILOMI SOUTO </t>
    </r>
    <r>
      <rPr>
        <b/>
        <sz val="10"/>
        <color theme="1"/>
        <rFont val="Arial"/>
      </rPr>
      <t>ARRAZ</t>
    </r>
  </si>
  <si>
    <t>DIRETOR</t>
  </si>
  <si>
    <t>ARRAZ</t>
  </si>
  <si>
    <t>181.347-1 A</t>
  </si>
  <si>
    <t>0467</t>
  </si>
  <si>
    <t>190.06441.86-7</t>
  </si>
  <si>
    <t>683.411.642-72</t>
  </si>
  <si>
    <t>MIGUEL CARDOSO ARRAZ</t>
  </si>
  <si>
    <t>TEREZINHA SOUTO ARRAZ</t>
  </si>
  <si>
    <t>BG 01/2023- BG 019/2024</t>
  </si>
  <si>
    <t>RUA GENERAL AURÉLIO DE AMORIM, Nº 108</t>
  </si>
  <si>
    <t>cilomi@gmail.com</t>
  </si>
  <si>
    <r>
      <rPr>
        <sz val="10"/>
        <color theme="1"/>
        <rFont val="Arial"/>
      </rPr>
      <t xml:space="preserve">DARCIA </t>
    </r>
    <r>
      <rPr>
        <b/>
        <sz val="10"/>
        <color theme="1"/>
        <rFont val="Arial"/>
      </rPr>
      <t>HELENA</t>
    </r>
    <r>
      <rPr>
        <sz val="10"/>
        <color theme="1"/>
        <rFont val="Arial"/>
      </rPr>
      <t xml:space="preserve"> CASTRO MARINHO</t>
    </r>
  </si>
  <si>
    <t>HELENA</t>
  </si>
  <si>
    <t>185.998-6 A</t>
  </si>
  <si>
    <t>126.05901.02-7</t>
  </si>
  <si>
    <t>610.662.572-72</t>
  </si>
  <si>
    <t>RAIMUNDO DINARDO DE MARINHO MARINHO</t>
  </si>
  <si>
    <t>DELMAIR CASTRO MARINHO</t>
  </si>
  <si>
    <t>AV. CODAJÁS, 1503</t>
  </si>
  <si>
    <t>darciahelena@gmail.com</t>
  </si>
  <si>
    <t>21/04/2023-BG 005/2024</t>
  </si>
  <si>
    <r>
      <rPr>
        <b/>
        <sz val="10"/>
        <color theme="1"/>
        <rFont val="Arial"/>
      </rPr>
      <t xml:space="preserve">EDIELLE </t>
    </r>
    <r>
      <rPr>
        <sz val="10"/>
        <color theme="1"/>
        <rFont val="Arial"/>
      </rPr>
      <t>SOUZA DA PALMA</t>
    </r>
  </si>
  <si>
    <t>BG 191/2022</t>
  </si>
  <si>
    <t>EDIELLE</t>
  </si>
  <si>
    <t>239.731-5 B</t>
  </si>
  <si>
    <t>201.72699.41-4</t>
  </si>
  <si>
    <t>939.693.092-04</t>
  </si>
  <si>
    <t>EDIVALDO CASTILHO DA PALMA</t>
  </si>
  <si>
    <t>OCIREMA SANTOS DE SOUZA</t>
  </si>
  <si>
    <t>BG 235/2020</t>
  </si>
  <si>
    <t>NÃO TEM</t>
  </si>
  <si>
    <t>Condominio JD PARADISO ANTURIO</t>
  </si>
  <si>
    <t>BL 10A TARUMA</t>
  </si>
  <si>
    <t>ediellepalma@gmail.com</t>
  </si>
  <si>
    <r>
      <rPr>
        <b/>
        <sz val="10"/>
        <color theme="1"/>
        <rFont val="Arial"/>
      </rPr>
      <t>EDINALVA</t>
    </r>
    <r>
      <rPr>
        <sz val="10"/>
        <color theme="1"/>
        <rFont val="Arial"/>
      </rPr>
      <t xml:space="preserve"> SALES MACEDO</t>
    </r>
  </si>
  <si>
    <t>BG 015/2025</t>
  </si>
  <si>
    <t>EDINALVA</t>
  </si>
  <si>
    <t>227.103-6 A</t>
  </si>
  <si>
    <t>1168</t>
  </si>
  <si>
    <t>149.61955.27-9</t>
  </si>
  <si>
    <t>522.031.822-53</t>
  </si>
  <si>
    <t>NIVALDO PEREIRA FONSECA</t>
  </si>
  <si>
    <t>JOANA SALES FONSECA</t>
  </si>
  <si>
    <t>BG 047/2025+ BG 080/2025</t>
  </si>
  <si>
    <t>RUA NOSSA SENHORA DE FATIMA</t>
  </si>
  <si>
    <t>edinalvasales@hotmail.com</t>
  </si>
  <si>
    <t>31/12/2023 - BG 090/2024 - DOE nº 35.221 de 10/05/2024</t>
  </si>
  <si>
    <r>
      <rPr>
        <b/>
        <sz val="10"/>
        <color theme="1"/>
        <rFont val="Arial"/>
      </rPr>
      <t>EDUARDO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FERREIRA</t>
    </r>
    <r>
      <rPr>
        <sz val="10"/>
        <color theme="1"/>
        <rFont val="Arial"/>
      </rPr>
      <t xml:space="preserve"> E SILVA</t>
    </r>
  </si>
  <si>
    <t>EDUARDO FERREIRA</t>
  </si>
  <si>
    <t>165.567-1 E</t>
  </si>
  <si>
    <t>127.98498.02-5</t>
  </si>
  <si>
    <t>666.426.202-91</t>
  </si>
  <si>
    <t>JOSE DE OLIVEIRA E SILVA</t>
  </si>
  <si>
    <t>MARIA MADALENA FERREIRA E SILVA</t>
  </si>
  <si>
    <t>MBA EM GESTAO PUBLICA</t>
  </si>
  <si>
    <t>R SAO LUIS</t>
  </si>
  <si>
    <t>CASA 1 PROXIMO A IGREJA CATOLICA N S DAS GRACAS</t>
  </si>
  <si>
    <t>eduferreiraesilva@hotmail.com</t>
  </si>
  <si>
    <t>31/12/2023 - BG125/2024 - DOE nº 35.255 de 02/07/2024</t>
  </si>
  <si>
    <r>
      <rPr>
        <b/>
        <sz val="10"/>
        <color theme="1"/>
        <rFont val="Arial"/>
      </rPr>
      <t>ELESSANDRA</t>
    </r>
    <r>
      <rPr>
        <sz val="10"/>
        <color theme="1"/>
        <rFont val="Arial"/>
      </rPr>
      <t xml:space="preserve"> LIMA GRIJO</t>
    </r>
  </si>
  <si>
    <t>ELESSANDRA</t>
  </si>
  <si>
    <t>255.180-2 A</t>
  </si>
  <si>
    <t>170.65520.79-8</t>
  </si>
  <si>
    <t>616.043.722-49</t>
  </si>
  <si>
    <t>MANOEL FRANCISCO GRIJO</t>
  </si>
  <si>
    <t>ELMA LIMA GRIJO</t>
  </si>
  <si>
    <t>UNIDADE DE TERAPIA INTENSIVA/ENFERMAGEM EM URGÊNCIA E EMERGÊNCIA</t>
  </si>
  <si>
    <t>Rua JOSUE CLAUDIO DE SOUZA</t>
  </si>
  <si>
    <t>SANDRAGRIJO@HOTMAIL.COM</t>
  </si>
  <si>
    <r>
      <rPr>
        <b/>
        <sz val="10"/>
        <color theme="1"/>
        <rFont val="Arial"/>
      </rPr>
      <t>ELINE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 xml:space="preserve">REGINA </t>
    </r>
    <r>
      <rPr>
        <sz val="10"/>
        <color theme="1"/>
        <rFont val="Arial"/>
      </rPr>
      <t>DE LIMA BARROS</t>
    </r>
  </si>
  <si>
    <t>ELINE REGINA</t>
  </si>
  <si>
    <t>226.798-5 A</t>
  </si>
  <si>
    <t>130.34077.02-4</t>
  </si>
  <si>
    <t>817.825.002-00</t>
  </si>
  <si>
    <t>EDSON CAVALCANTE BARROS</t>
  </si>
  <si>
    <t>MARIA OTALIA DE LIMA BARROS</t>
  </si>
  <si>
    <t>METODOLOGIA DO ENSINO SUPEROR</t>
  </si>
  <si>
    <t>RUA JAPURA</t>
  </si>
  <si>
    <t>PROXIMO A IGREJA NSA SRA DE FATIMA</t>
  </si>
  <si>
    <t>elineregina@gmail.com</t>
  </si>
  <si>
    <r>
      <rPr>
        <b/>
        <sz val="10"/>
        <color theme="1"/>
        <rFont val="Arial"/>
      </rPr>
      <t>ELLEN</t>
    </r>
    <r>
      <rPr>
        <sz val="10"/>
        <color theme="1"/>
        <rFont val="Arial"/>
      </rPr>
      <t xml:space="preserve"> PESSOA </t>
    </r>
    <r>
      <rPr>
        <b/>
        <sz val="10"/>
        <color theme="1"/>
        <rFont val="Arial"/>
      </rPr>
      <t>ROCHA</t>
    </r>
  </si>
  <si>
    <t>ELLEN ROCHA</t>
  </si>
  <si>
    <t>227.879-0 C</t>
  </si>
  <si>
    <t>128.69621.02-9</t>
  </si>
  <si>
    <t>614.139.682-87</t>
  </si>
  <si>
    <t>VIDAL DA SILVA ROCHA</t>
  </si>
  <si>
    <t>MARIA DE FATIMA PESSOA ROCHA</t>
  </si>
  <si>
    <t>DE 28/7/2025 A 26/8/2025</t>
  </si>
  <si>
    <t>EDUCAÇAO EM SAUDE/ UTI NEONATAL/GESTAO DA QUALIDADE NO SETOR PUBLICO</t>
  </si>
  <si>
    <t>ENFERMAGEM CONTEXTO DA SOCIEDADE AMAZONICA/ ENFERMAGEM ONCOHEMATOLOGIA PEDIATRICA</t>
  </si>
  <si>
    <t>CURSO DE ATENDIMENTO PRÉ-HOSPITALAR – APH/BLS</t>
  </si>
  <si>
    <t>Rua AYRAO</t>
  </si>
  <si>
    <t>PRACA 14 DE JANEIRO PRACA 14 DE JANEIRO</t>
  </si>
  <si>
    <t>rocha.ellen2011@hotmail.com</t>
  </si>
  <si>
    <r>
      <rPr>
        <b/>
        <sz val="10"/>
        <color theme="1"/>
        <rFont val="Arial"/>
      </rPr>
      <t>FELIPE</t>
    </r>
    <r>
      <rPr>
        <sz val="10"/>
        <color theme="1"/>
        <rFont val="Arial"/>
      </rPr>
      <t xml:space="preserve"> LOIOLA DE CARVALHO</t>
    </r>
  </si>
  <si>
    <t>FELIPE</t>
  </si>
  <si>
    <t>185.999-4 A</t>
  </si>
  <si>
    <t>0704</t>
  </si>
  <si>
    <t>190.37956.30-3</t>
  </si>
  <si>
    <t>746.561.982-34</t>
  </si>
  <si>
    <t>SEBASTIAO RIBEIRO DE CARVALHO</t>
  </si>
  <si>
    <t>LUIZA LOIOLA NASCIMENTO</t>
  </si>
  <si>
    <t>BG 225/2024</t>
  </si>
  <si>
    <t>felipeflc@hotmail.com</t>
  </si>
  <si>
    <t>21/04/2023-BG 181/2023</t>
  </si>
  <si>
    <r>
      <rPr>
        <b/>
        <sz val="10"/>
        <color theme="1"/>
        <rFont val="Arial"/>
      </rPr>
      <t xml:space="preserve">JEANE </t>
    </r>
    <r>
      <rPr>
        <sz val="10"/>
        <color theme="1"/>
        <rFont val="Arial"/>
      </rPr>
      <t xml:space="preserve">DE AMORIM FREIRE </t>
    </r>
    <r>
      <rPr>
        <b/>
        <sz val="10"/>
        <color theme="1"/>
        <rFont val="Arial"/>
      </rPr>
      <t>LOBO</t>
    </r>
  </si>
  <si>
    <t>JEANE LOBO</t>
  </si>
  <si>
    <t>189.354-8 B</t>
  </si>
  <si>
    <t>127.61950.02-1</t>
  </si>
  <si>
    <t>741.445.962-49</t>
  </si>
  <si>
    <t>ADEMIR AMAZONAS FREIRE</t>
  </si>
  <si>
    <t>WANDERNY DE AMORIM FREIRE</t>
  </si>
  <si>
    <t>GESTÃO E PLANEJAMENTO DE POLITICAS PULBLICAS</t>
  </si>
  <si>
    <t>Rua LIRIO ROXO</t>
  </si>
  <si>
    <t>NOVO ALEIXO</t>
  </si>
  <si>
    <r>
      <rPr>
        <b/>
        <sz val="10"/>
        <color theme="1"/>
        <rFont val="Arial"/>
      </rPr>
      <t>JEFFERSON</t>
    </r>
    <r>
      <rPr>
        <sz val="10"/>
        <color theme="1"/>
        <rFont val="Arial"/>
      </rPr>
      <t xml:space="preserve"> SOUZA DE </t>
    </r>
    <r>
      <rPr>
        <b/>
        <sz val="10"/>
        <color theme="1"/>
        <rFont val="Arial"/>
      </rPr>
      <t>ARAUJO</t>
    </r>
  </si>
  <si>
    <t>JEFFERSON ARAUJO</t>
  </si>
  <si>
    <t>257.235-4 A</t>
  </si>
  <si>
    <t>1533</t>
  </si>
  <si>
    <t>190.04780.20-6</t>
  </si>
  <si>
    <t>666.559.432-72</t>
  </si>
  <si>
    <t>JOSÉ BATISTA DE ARAUJO</t>
  </si>
  <si>
    <t>NAZARÉ SOUZA DE ARA JO</t>
  </si>
  <si>
    <t>21/04/2024 - BG 090/2025 - DOE nº 35.462 de 14/05/2025</t>
  </si>
  <si>
    <r>
      <rPr>
        <b/>
        <sz val="10"/>
        <color theme="1"/>
        <rFont val="Arial"/>
      </rPr>
      <t>JOQUEBEDE</t>
    </r>
    <r>
      <rPr>
        <sz val="10"/>
        <color theme="1"/>
        <rFont val="Arial"/>
      </rPr>
      <t xml:space="preserve"> MENDONÇA MADURO</t>
    </r>
  </si>
  <si>
    <t>JOQUEBEDE</t>
  </si>
  <si>
    <t>257.953-7 A</t>
  </si>
  <si>
    <t>126.90616.02-7</t>
  </si>
  <si>
    <t>613.480.072-49</t>
  </si>
  <si>
    <t>ARIVALDO TORRES MADURO</t>
  </si>
  <si>
    <t>ROZELORDES MENDONCA MADURO</t>
  </si>
  <si>
    <t>Rua MISUSHIRO</t>
  </si>
  <si>
    <t>CD FLEX PQ DEZ, APT 68, BL 6 PARQUE DEZ</t>
  </si>
  <si>
    <t>joque.maduri@gmail.com</t>
  </si>
  <si>
    <r>
      <rPr>
        <sz val="10"/>
        <color theme="1"/>
        <rFont val="Arial"/>
      </rPr>
      <t xml:space="preserve">JOSAPHAT </t>
    </r>
    <r>
      <rPr>
        <b/>
        <sz val="10"/>
        <color theme="1"/>
        <rFont val="Arial"/>
      </rPr>
      <t>PATENA</t>
    </r>
    <r>
      <rPr>
        <sz val="10"/>
        <color theme="1"/>
        <rFont val="Arial"/>
      </rPr>
      <t xml:space="preserve"> DE SOUZA JUNIOR</t>
    </r>
  </si>
  <si>
    <t>BG 208/2024</t>
  </si>
  <si>
    <t>PATENA</t>
  </si>
  <si>
    <t>255.176-4 A</t>
  </si>
  <si>
    <t>135.42042.27-6</t>
  </si>
  <si>
    <t>802.574.532-53</t>
  </si>
  <si>
    <t>JOSAPHAT PATENA DE SOUZA</t>
  </si>
  <si>
    <t>LUCICLEIDE CORTEZAO DE SOUZA</t>
  </si>
  <si>
    <t>Rua barao de indaia</t>
  </si>
  <si>
    <t>box 01 flores</t>
  </si>
  <si>
    <t>patenajr@hotmail.com</t>
  </si>
  <si>
    <r>
      <rPr>
        <b/>
        <sz val="10"/>
        <color theme="1"/>
        <rFont val="Arial"/>
      </rPr>
      <t>LEONARDO</t>
    </r>
    <r>
      <rPr>
        <sz val="10"/>
        <color theme="1"/>
        <rFont val="Arial"/>
      </rPr>
      <t xml:space="preserve"> SORIA NEGREIROS</t>
    </r>
  </si>
  <si>
    <t>LEONARDO</t>
  </si>
  <si>
    <t>257.932-4 A</t>
  </si>
  <si>
    <t>142.47106.27-5</t>
  </si>
  <si>
    <t>742.146.322-49</t>
  </si>
  <si>
    <t>ROBSON MIGUEL DE ARAUJO NEGREIROS</t>
  </si>
  <si>
    <t>PEDIATRIA</t>
  </si>
  <si>
    <t>Avenida ADOLFO DUCKE</t>
  </si>
  <si>
    <t>COROADO</t>
  </si>
  <si>
    <t>LEO_SOR_NEGREIROS@HOTMAIL.COM</t>
  </si>
  <si>
    <r>
      <rPr>
        <b/>
        <sz val="10"/>
        <color theme="1"/>
        <rFont val="Arial"/>
      </rPr>
      <t>LISSA</t>
    </r>
    <r>
      <rPr>
        <sz val="10"/>
        <color theme="1"/>
        <rFont val="Arial"/>
      </rPr>
      <t xml:space="preserve"> YUKA MENEZES SATO AMORIM</t>
    </r>
  </si>
  <si>
    <t>LISSA</t>
  </si>
  <si>
    <t>255.306-6 A</t>
  </si>
  <si>
    <t>190.56565.82-9</t>
  </si>
  <si>
    <t>818.622.612-53</t>
  </si>
  <si>
    <t>EIZO SATO</t>
  </si>
  <si>
    <t>MARIA LUIZA MENEZES SATO</t>
  </si>
  <si>
    <t>Rua AFONSO PENA</t>
  </si>
  <si>
    <t>lissa@gmail.com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</si>
  <si>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>ALICE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BAHIA</t>
    </r>
    <r>
      <rPr>
        <sz val="10"/>
        <color theme="1"/>
        <rFont val="Arial"/>
      </rPr>
      <t xml:space="preserve"> DOS SANTOS</t>
    </r>
  </si>
  <si>
    <t>ALICE BAHIA</t>
  </si>
  <si>
    <t>241.926-2 B</t>
  </si>
  <si>
    <t>1765</t>
  </si>
  <si>
    <t>132.50624.27-5</t>
  </si>
  <si>
    <t>849.643.832-53</t>
  </si>
  <si>
    <t>RENATO LISBOA RUIVO</t>
  </si>
  <si>
    <t>MARIA DE FATIMA BAHIA</t>
  </si>
  <si>
    <t>BG 221/2023</t>
  </si>
  <si>
    <t>Avenida ITACOATIARA</t>
  </si>
  <si>
    <t>alicebpacheco@hotmail.com</t>
  </si>
  <si>
    <r>
      <rPr>
        <b/>
        <sz val="10"/>
        <color theme="1"/>
        <rFont val="Arial"/>
      </rPr>
      <t>WALDENIZE</t>
    </r>
    <r>
      <rPr>
        <sz val="10"/>
        <color theme="1"/>
        <rFont val="Arial"/>
      </rPr>
      <t xml:space="preserve"> SANTANA FONSECA</t>
    </r>
  </si>
  <si>
    <t>WALDENIZE</t>
  </si>
  <si>
    <t>186.044-5 A</t>
  </si>
  <si>
    <t>0683</t>
  </si>
  <si>
    <t>190.36875.18-0</t>
  </si>
  <si>
    <t>831.014.892-53</t>
  </si>
  <si>
    <t>JOSE HAROLDO DE A FONSECA</t>
  </si>
  <si>
    <t>VALDECI SANTANA FONSECA</t>
  </si>
  <si>
    <t>PERICIA E AUDITORIA AMBIENTAL/ENG DE SEGURANÇA DO TRABALHO</t>
  </si>
  <si>
    <t>TRAVESSA 14 DE ABRIL 19</t>
  </si>
  <si>
    <t>waldenizes@hotmail.com</t>
  </si>
  <si>
    <t>BG 163/2024 -DOE nº 35.291 de 21/08/2024</t>
  </si>
  <si>
    <r>
      <rPr>
        <sz val="10"/>
        <color theme="1"/>
        <rFont val="Arial"/>
      </rPr>
      <t xml:space="preserve">REINALDO ACRIS </t>
    </r>
    <r>
      <rPr>
        <b/>
        <sz val="10"/>
        <color theme="1"/>
        <rFont val="Arial"/>
      </rPr>
      <t>MENEZES</t>
    </r>
  </si>
  <si>
    <t>CMT/DIR</t>
  </si>
  <si>
    <t>BG 098/2023/ BG 212/2023- BG 068/2024+BG 197/2024</t>
  </si>
  <si>
    <t>MENEZES</t>
  </si>
  <si>
    <t>182.597-6 A</t>
  </si>
  <si>
    <t>0479</t>
  </si>
  <si>
    <t>182.21656.83-1</t>
  </si>
  <si>
    <t>598.022.512-91</t>
  </si>
  <si>
    <t>RICARDO TELLES DE MENEZES</t>
  </si>
  <si>
    <t>FELICIDADE MARIA ACRIS MENEZES</t>
  </si>
  <si>
    <t>DOE Nº 34.013 DE31/05/2019 - BG 162/2019+ BG 068/2024 - Decreto de 05 de abril de 2024, publicado no DOE nº 35.197</t>
  </si>
  <si>
    <t>ESPECISALIZAÇÃO DE CURSO DE BOMBEIRO PARA OFICIAL/ ESPECIALIZAÇÃO EM MBA EM GESTÃO GOVERNAMENTAL- CAO</t>
  </si>
  <si>
    <t>RUA 14 QD E N° 34 CONDOMINIO BORDOERX J.VERSALHES 2</t>
  </si>
  <si>
    <t>capmenezesbm@gmail.com</t>
  </si>
  <si>
    <t>12/03/2004 - DOE 31/05/2004 PAG7</t>
  </si>
  <si>
    <t>BG 146/2021 - DOE 35.556 DE 02/08/2021 - SEÇÃO I - PAG. 7</t>
  </si>
  <si>
    <r>
      <rPr>
        <sz val="10"/>
        <color theme="1"/>
        <rFont val="Arial"/>
      </rPr>
      <t>ORLEILSO XIMENES</t>
    </r>
    <r>
      <rPr>
        <b/>
        <sz val="10"/>
        <color theme="1"/>
        <rFont val="Arial"/>
      </rPr>
      <t xml:space="preserve"> MUNIZ</t>
    </r>
  </si>
  <si>
    <t>CMT GERAL</t>
  </si>
  <si>
    <t>BG 08/2023- BG 066/2024+BG 068/2024+ BG 150/2024+BG 190/2024+BG 198/2024</t>
  </si>
  <si>
    <t>MUNIZ</t>
  </si>
  <si>
    <t>182.593-3 A</t>
  </si>
  <si>
    <t>0481</t>
  </si>
  <si>
    <t>182.21666.01-2</t>
  </si>
  <si>
    <t>572.313.112-53</t>
  </si>
  <si>
    <t>FRANCISCO PAIXAO MUNIZ</t>
  </si>
  <si>
    <t>MARIA ZULMIRA XIMENES MUNIZ</t>
  </si>
  <si>
    <t>A CONTAR DE 04/08/2024</t>
  </si>
  <si>
    <t>BG 08/2023+EXONERAÇÃO +Decreto de 05 de abril de 2024, publicado no DOE nº 35.197 BG 068/2024+ BG 150/2024</t>
  </si>
  <si>
    <t>MBA EM GETÃO PUBLICA</t>
  </si>
  <si>
    <t>RUA 21/Nº 318/CJ. HILEIA II - REDENCAO</t>
  </si>
  <si>
    <t>orleilsonmuniz@gmail.com</t>
  </si>
  <si>
    <r>
      <rPr>
        <sz val="10"/>
        <color theme="1"/>
        <rFont val="Arial"/>
      </rPr>
      <t xml:space="preserve">ALEXANDRO </t>
    </r>
    <r>
      <rPr>
        <b/>
        <sz val="10"/>
        <color theme="1"/>
        <rFont val="Arial"/>
      </rPr>
      <t>CARDOSO</t>
    </r>
    <r>
      <rPr>
        <sz val="10"/>
        <color theme="1"/>
        <rFont val="Arial"/>
      </rPr>
      <t xml:space="preserve"> RIBEIRO</t>
    </r>
  </si>
  <si>
    <t>COBOM</t>
  </si>
  <si>
    <t>CARDOSO</t>
  </si>
  <si>
    <t>226.827-2 A</t>
  </si>
  <si>
    <t>160.36792.87-27</t>
  </si>
  <si>
    <t>704.321.982-53</t>
  </si>
  <si>
    <t>ANTONIO MESQUITA RIBEIRO</t>
  </si>
  <si>
    <t>JOEDNA CARDOSO RIBEIRO</t>
  </si>
  <si>
    <t>RUA 40 QD 133</t>
  </si>
  <si>
    <t>alexandrocardosoribeiro@gmail.com</t>
  </si>
  <si>
    <r>
      <rPr>
        <sz val="10"/>
        <color theme="1"/>
        <rFont val="Arial"/>
      </rPr>
      <t xml:space="preserve">BRUNO </t>
    </r>
    <r>
      <rPr>
        <b/>
        <sz val="10"/>
        <color theme="1"/>
        <rFont val="Arial"/>
      </rPr>
      <t>CALDAS</t>
    </r>
    <r>
      <rPr>
        <sz val="10"/>
        <color theme="1"/>
        <rFont val="Arial"/>
      </rPr>
      <t xml:space="preserve"> BOMFIM DA SILVA</t>
    </r>
  </si>
  <si>
    <t>BOMFIM</t>
  </si>
  <si>
    <t>181.249-1 A</t>
  </si>
  <si>
    <t>0624</t>
  </si>
  <si>
    <t>190.39399.35-5</t>
  </si>
  <si>
    <t>648.455.592-34</t>
  </si>
  <si>
    <t>REINALDO SATIRO CALDAS DA SILVA</t>
  </si>
  <si>
    <t>JUREMA MARIA BOMFIM DA SILVA</t>
  </si>
  <si>
    <t>Rua: são judas tadeu número: 290 condomínio: smile flores</t>
  </si>
  <si>
    <t>Atrás da rondobras Max Teixeira</t>
  </si>
  <si>
    <t>wcaguiar2014@gmail.com</t>
  </si>
  <si>
    <r>
      <rPr>
        <b/>
        <sz val="10"/>
        <color theme="1"/>
        <rFont val="Arial"/>
      </rPr>
      <t>CARLOS</t>
    </r>
    <r>
      <rPr>
        <sz val="10"/>
        <color theme="1"/>
        <rFont val="Arial"/>
      </rPr>
      <t xml:space="preserve"> ALBERTO DE </t>
    </r>
    <r>
      <rPr>
        <b/>
        <sz val="10"/>
        <color theme="1"/>
        <rFont val="Arial"/>
      </rPr>
      <t xml:space="preserve">CASTRO </t>
    </r>
    <r>
      <rPr>
        <sz val="10"/>
        <color theme="1"/>
        <rFont val="Arial"/>
      </rPr>
      <t>RAMOS</t>
    </r>
  </si>
  <si>
    <t>CARLOS CASTRO</t>
  </si>
  <si>
    <t>205.905-3 B</t>
  </si>
  <si>
    <t>126.65047.02-2</t>
  </si>
  <si>
    <t>615.758.872-15</t>
  </si>
  <si>
    <t>RAIMUNDO OLIVEIRA RAMOS</t>
  </si>
  <si>
    <t>MARIA DE SOUZA CASTRO</t>
  </si>
  <si>
    <t>BG 016/2024-BG 029/2024 + BG 145/2024 + BG 167/2024+BG 225/2024+BG 004/2025+ BG 052/2025+BG 112/2025</t>
  </si>
  <si>
    <t>URGÊNCIA E EMERGÊNCIA PRÉ-HOSPITALAR</t>
  </si>
  <si>
    <t>RUA AYRES DE ALMEIDA</t>
  </si>
  <si>
    <t>303</t>
  </si>
  <si>
    <t>CONDOMINIO PARQUE SOLIMÕES AP Nº 303</t>
  </si>
  <si>
    <t>souzacastro1977@gmail.com</t>
  </si>
  <si>
    <t>31/12/2023- BG 068/2025 - DOE nº 35.434, de 28/03/2025</t>
  </si>
  <si>
    <r>
      <rPr>
        <b/>
        <sz val="10"/>
        <color theme="1"/>
        <rFont val="Arial"/>
      </rPr>
      <t>CIRLENE</t>
    </r>
    <r>
      <rPr>
        <sz val="10"/>
        <color theme="1"/>
        <rFont val="Arial"/>
      </rPr>
      <t xml:space="preserve"> MARTINS ALVES QUEIROZ</t>
    </r>
  </si>
  <si>
    <t>CIRLENE</t>
  </si>
  <si>
    <t>177.964-8 C</t>
  </si>
  <si>
    <t>1670</t>
  </si>
  <si>
    <t>125.04436.34-5</t>
  </si>
  <si>
    <t>561.437.292-04</t>
  </si>
  <si>
    <t>FRANCISCO RIBEIRO ALVES</t>
  </si>
  <si>
    <t>CARLENE MARTINS ALVES</t>
  </si>
  <si>
    <t>BG 131/2023</t>
  </si>
  <si>
    <t>Rua 12</t>
  </si>
  <si>
    <r>
      <rPr>
        <sz val="10"/>
        <color theme="1"/>
        <rFont val="Arial"/>
      </rPr>
      <t xml:space="preserve">DENIS </t>
    </r>
    <r>
      <rPr>
        <b/>
        <sz val="10"/>
        <color theme="1"/>
        <rFont val="Arial"/>
      </rPr>
      <t>WILSON</t>
    </r>
    <r>
      <rPr>
        <sz val="10"/>
        <color theme="1"/>
        <rFont val="Arial"/>
      </rPr>
      <t xml:space="preserve"> LIRA FERREIRA</t>
    </r>
  </si>
  <si>
    <t>WILSON</t>
  </si>
  <si>
    <t>185.996-0 A</t>
  </si>
  <si>
    <t>0759</t>
  </si>
  <si>
    <t>130.18559.60-5</t>
  </si>
  <si>
    <t>770.974.672-15</t>
  </si>
  <si>
    <t>ANSELMO MANOEL RODRIGUES FERREIRA</t>
  </si>
  <si>
    <t>FABIA LIRA FERREIRA</t>
  </si>
  <si>
    <t>BG 185/2020 - BG240/2020</t>
  </si>
  <si>
    <t>denisferreira@outlook.com</t>
  </si>
  <si>
    <t>01/12/2016 - BG 182/2018</t>
  </si>
  <si>
    <r>
      <rPr>
        <sz val="10"/>
        <color theme="1"/>
        <rFont val="Arial"/>
      </rPr>
      <t xml:space="preserve">EDVANEY </t>
    </r>
    <r>
      <rPr>
        <b/>
        <sz val="10"/>
        <color theme="1"/>
        <rFont val="Arial"/>
      </rPr>
      <t>CABRAL ARAUJO</t>
    </r>
  </si>
  <si>
    <t>CABRAL ARAUJO</t>
  </si>
  <si>
    <t>181.259-9 A</t>
  </si>
  <si>
    <t>0615</t>
  </si>
  <si>
    <t>190.37955.69-2</t>
  </si>
  <si>
    <t>807.551.782-20</t>
  </si>
  <si>
    <t>EDVALDO DA SILVA ARAUJO</t>
  </si>
  <si>
    <t>MARIA IVANETE MARTINS CABRAL</t>
  </si>
  <si>
    <t>edvaneycabral@gmail.com</t>
  </si>
  <si>
    <r>
      <rPr>
        <sz val="10"/>
        <color theme="1"/>
        <rFont val="Arial"/>
      </rPr>
      <t xml:space="preserve">ELDA </t>
    </r>
    <r>
      <rPr>
        <b/>
        <sz val="10"/>
        <color theme="1"/>
        <rFont val="Arial"/>
      </rPr>
      <t>LAURA</t>
    </r>
    <r>
      <rPr>
        <sz val="10"/>
        <color theme="1"/>
        <rFont val="Arial"/>
      </rPr>
      <t xml:space="preserve"> OLIVEIRA BRITO</t>
    </r>
  </si>
  <si>
    <t>LAURA</t>
  </si>
  <si>
    <t>186.010-0 A</t>
  </si>
  <si>
    <t>0766</t>
  </si>
  <si>
    <t>128.15804.02-8</t>
  </si>
  <si>
    <t>656.904.192-49</t>
  </si>
  <si>
    <t>GERCILANO DE CARVALHO BRITO</t>
  </si>
  <si>
    <t>FLORIANA DE OLIVEIRA BRITO</t>
  </si>
  <si>
    <t>BG 218/2022</t>
  </si>
  <si>
    <t>RUA DAS CACIMBAS</t>
  </si>
  <si>
    <t>36-A</t>
  </si>
  <si>
    <t>21/08/2024 - BG 091/2025 - DOE nº 35.463 de 15/05/2025</t>
  </si>
  <si>
    <r>
      <rPr>
        <sz val="10"/>
        <color theme="1"/>
        <rFont val="Arial"/>
      </rPr>
      <t xml:space="preserve">ENIVALDO SILVA </t>
    </r>
    <r>
      <rPr>
        <b/>
        <sz val="10"/>
        <color theme="1"/>
        <rFont val="Arial"/>
      </rPr>
      <t>DE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PAULA</t>
    </r>
  </si>
  <si>
    <t>DE PAULA</t>
  </si>
  <si>
    <t>226.779-9 A</t>
  </si>
  <si>
    <t>125.57911.02-1</t>
  </si>
  <si>
    <t>441.261.582-00</t>
  </si>
  <si>
    <t>RAIMUNDO BENTES DE PAULA</t>
  </si>
  <si>
    <t>NILZA SILVA DE PAULA</t>
  </si>
  <si>
    <t>BG 057/2023</t>
  </si>
  <si>
    <t>RUA DOM PEDRO</t>
  </si>
  <si>
    <t>PROX A ESCOLA MUNICIPAL BEM TI VI</t>
  </si>
  <si>
    <t>nidepaula10@hotmail.com</t>
  </si>
  <si>
    <t>31/12/2023 - BG 151/2024 - DOE nº 35.280 de 06/08/2024</t>
  </si>
  <si>
    <r>
      <rPr>
        <b/>
        <sz val="10"/>
        <color theme="1"/>
        <rFont val="Arial"/>
      </rPr>
      <t>FAGNER</t>
    </r>
    <r>
      <rPr>
        <sz val="10"/>
        <color theme="1"/>
        <rFont val="Arial"/>
      </rPr>
      <t xml:space="preserve"> NOGUEIRA BRILHANTE</t>
    </r>
  </si>
  <si>
    <t>FAGNER</t>
  </si>
  <si>
    <t>181.331-5 A</t>
  </si>
  <si>
    <t>190.39430.76-7</t>
  </si>
  <si>
    <t>815.615.122-49</t>
  </si>
  <si>
    <t>FRANCISCO BRILHANTE DE SOUTO</t>
  </si>
  <si>
    <t>PEDRINA NOGUEIRA BRILHANTE</t>
  </si>
  <si>
    <t>BG 223/2023</t>
  </si>
  <si>
    <t>neofagner@hotmail.com</t>
  </si>
  <si>
    <t>BG 164/2023</t>
  </si>
  <si>
    <r>
      <rPr>
        <sz val="10"/>
        <color theme="1"/>
        <rFont val="Arial"/>
      </rPr>
      <t xml:space="preserve">FRANCISCO FABIO DO </t>
    </r>
    <r>
      <rPr>
        <b/>
        <sz val="10"/>
        <color theme="1"/>
        <rFont val="Arial"/>
      </rPr>
      <t>MONTE</t>
    </r>
    <r>
      <rPr>
        <sz val="10"/>
        <color theme="1"/>
        <rFont val="Arial"/>
      </rPr>
      <t xml:space="preserve"> SOUZA OLIVEIRA</t>
    </r>
  </si>
  <si>
    <t>MONTE</t>
  </si>
  <si>
    <t>186.034-8 A</t>
  </si>
  <si>
    <t>0755</t>
  </si>
  <si>
    <t>125.99679.00-3</t>
  </si>
  <si>
    <t>508.300.232-91</t>
  </si>
  <si>
    <t>MARIANO SAMPAIO DE OLIVEIRA</t>
  </si>
  <si>
    <t>LUCEILNA DO MONTE SOUZA</t>
  </si>
  <si>
    <t>Rua Rio Mutuca, N° 73, Conjunto Colina do Aleixo, Bairro São José Operário 1</t>
  </si>
  <si>
    <t>Proximo a pracinha do conjunto</t>
  </si>
  <si>
    <t>montedelta3@yahoo.com.br</t>
  </si>
  <si>
    <t>21/04/2023 BG 129/2023</t>
  </si>
  <si>
    <r>
      <rPr>
        <sz val="10"/>
        <color theme="1"/>
        <rFont val="Arial"/>
      </rPr>
      <t xml:space="preserve">FRANCIVALDO SANTOS DA </t>
    </r>
    <r>
      <rPr>
        <b/>
        <sz val="10"/>
        <color theme="1"/>
        <rFont val="Arial"/>
      </rPr>
      <t>ROCHA</t>
    </r>
  </si>
  <si>
    <t>BG 239/24</t>
  </si>
  <si>
    <t>ROCHA</t>
  </si>
  <si>
    <t>186.019-4 A</t>
  </si>
  <si>
    <t>0771</t>
  </si>
  <si>
    <t>190.39431.04-6</t>
  </si>
  <si>
    <t>513.582.042-68</t>
  </si>
  <si>
    <t>FRANCISCO GOMES DA ROCHA</t>
  </si>
  <si>
    <t>MARIA ELISABETE SANTOS DA ROCHA</t>
  </si>
  <si>
    <t>RUA SENADOR JOAO BOSCO DE LIMA, 133</t>
  </si>
  <si>
    <t>bmsrocha80@gmail.com</t>
  </si>
  <si>
    <r>
      <rPr>
        <sz val="10"/>
        <color theme="1"/>
        <rFont val="Arial"/>
      </rPr>
      <t xml:space="preserve">GERALDO DE SOUZA </t>
    </r>
    <r>
      <rPr>
        <b/>
        <sz val="10"/>
        <color theme="1"/>
        <rFont val="Arial"/>
      </rPr>
      <t>VITAL</t>
    </r>
    <r>
      <rPr>
        <sz val="10"/>
        <color theme="1"/>
        <rFont val="Arial"/>
      </rPr>
      <t xml:space="preserve"> JUNIOR</t>
    </r>
  </si>
  <si>
    <t>VITAL</t>
  </si>
  <si>
    <t>186.063-1 A</t>
  </si>
  <si>
    <t>0761</t>
  </si>
  <si>
    <t>126.22968.02-9</t>
  </si>
  <si>
    <t>641.272.732-91</t>
  </si>
  <si>
    <t>GERALDO DE SOUZA VITAL</t>
  </si>
  <si>
    <t>GERCILA DE SOUZA VITAL</t>
  </si>
  <si>
    <t>bmvital79@gmail.com</t>
  </si>
  <si>
    <t>25/08/2023 - BG 190/2024 - DOE nº 35.321 de 04/10/2024</t>
  </si>
  <si>
    <r>
      <rPr>
        <b/>
        <sz val="10"/>
        <color theme="1"/>
        <rFont val="Arial"/>
      </rPr>
      <t>GILSOMAR</t>
    </r>
    <r>
      <rPr>
        <sz val="10"/>
        <color theme="1"/>
        <rFont val="Arial"/>
      </rPr>
      <t xml:space="preserve"> NUNES DE MORAES</t>
    </r>
  </si>
  <si>
    <t>GILSOMAR</t>
  </si>
  <si>
    <t>150.122-4 B</t>
  </si>
  <si>
    <t>0387</t>
  </si>
  <si>
    <t>125.12984.73-9</t>
  </si>
  <si>
    <t>441.697.282-20</t>
  </si>
  <si>
    <t>RAIMUNDO PEREIRA DE MORAES</t>
  </si>
  <si>
    <t>MARIA GESSY NUNES DE MORAES</t>
  </si>
  <si>
    <t>DE 5/8/2025 A 3/9/2025 - 30 DIAS</t>
  </si>
  <si>
    <t>BG 150/2025</t>
  </si>
  <si>
    <t>RUA LACORUNA QUADRA 226 Nº 127- CJ NOVA CIDADE</t>
  </si>
  <si>
    <t>gilsomar33@gmail.com</t>
  </si>
  <si>
    <t>BG 092/2024 - DOE nº 35.222 de 13/05/2024</t>
  </si>
  <si>
    <r>
      <rPr>
        <b/>
        <sz val="10"/>
        <color theme="1"/>
        <rFont val="Arial"/>
      </rPr>
      <t>GUTEMBERGUE</t>
    </r>
    <r>
      <rPr>
        <sz val="10"/>
        <color theme="1"/>
        <rFont val="Arial"/>
      </rPr>
      <t xml:space="preserve"> FERREIRA FRAGOSO</t>
    </r>
  </si>
  <si>
    <t>GUTEMBERGUE</t>
  </si>
  <si>
    <t>186.060-7 A</t>
  </si>
  <si>
    <t>0741</t>
  </si>
  <si>
    <t>126.81232.02-5</t>
  </si>
  <si>
    <t>647.554.102-82</t>
  </si>
  <si>
    <t>RAIMUNDO REGIS FRAGOSO</t>
  </si>
  <si>
    <t>MARIA DE NAZARE FERREIRA FRAGOSO</t>
  </si>
  <si>
    <t>RUA CODAJAS</t>
  </si>
  <si>
    <t>gutefragoso@hotmail.com</t>
  </si>
  <si>
    <t>21/04/2023-BG 146/2023</t>
  </si>
  <si>
    <r>
      <rPr>
        <sz val="10"/>
        <color theme="1"/>
        <rFont val="Arial"/>
      </rPr>
      <t xml:space="preserve">HELDER </t>
    </r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EAN DE </t>
    </r>
    <r>
      <rPr>
        <b/>
        <sz val="10"/>
        <color theme="1"/>
        <rFont val="Arial"/>
      </rPr>
      <t>OLIVEIRA</t>
    </r>
  </si>
  <si>
    <t>J OLIVEIRA</t>
  </si>
  <si>
    <t>186.071-2 A</t>
  </si>
  <si>
    <t>0669</t>
  </si>
  <si>
    <t>190.13827.67-8</t>
  </si>
  <si>
    <t>524.097.162-53</t>
  </si>
  <si>
    <t>CRISTOVAO AIDEN DE OLIVEIRA</t>
  </si>
  <si>
    <t>SUELI JEAN DE OLIVEIRA</t>
  </si>
  <si>
    <t>jeanbm82@gmail.com</t>
  </si>
  <si>
    <r>
      <rPr>
        <b/>
        <sz val="10"/>
        <color theme="1"/>
        <rFont val="Arial"/>
      </rPr>
      <t xml:space="preserve">HELOISA </t>
    </r>
    <r>
      <rPr>
        <sz val="10"/>
        <color theme="1"/>
        <rFont val="Arial"/>
      </rPr>
      <t>PAIVA DOS SANTOS</t>
    </r>
  </si>
  <si>
    <t>BG 157/2022</t>
  </si>
  <si>
    <t>HELOISA</t>
  </si>
  <si>
    <t>238.553-8 B</t>
  </si>
  <si>
    <t>1717</t>
  </si>
  <si>
    <t>207.31938.82-2</t>
  </si>
  <si>
    <t>776.150.262-53</t>
  </si>
  <si>
    <t>SIMIAO FERREIRA DOS SANTOS</t>
  </si>
  <si>
    <t>MARIA LUIZA DE PAIVA DOS SANTOS</t>
  </si>
  <si>
    <t>Rua 46</t>
  </si>
  <si>
    <t>QD 62 CIDADE NOVA</t>
  </si>
  <si>
    <t>heloisa02paiva@outlook.com</t>
  </si>
  <si>
    <r>
      <rPr>
        <sz val="10"/>
        <color theme="1"/>
        <rFont val="Arial"/>
      </rPr>
      <t xml:space="preserve">IDALBERTO ROCHA </t>
    </r>
    <r>
      <rPr>
        <b/>
        <sz val="10"/>
        <color theme="1"/>
        <rFont val="Arial"/>
      </rPr>
      <t>TELES</t>
    </r>
  </si>
  <si>
    <t>TELES</t>
  </si>
  <si>
    <t>185.981-1 A</t>
  </si>
  <si>
    <t>182.21458.74-6</t>
  </si>
  <si>
    <t>623.932.512-00</t>
  </si>
  <si>
    <t>FRANCISCO CHAGAS TELES</t>
  </si>
  <si>
    <t>TEREZINHA TANANTAROCHA</t>
  </si>
  <si>
    <t>CURSO DE PÓS- GRADUAÇÃO LATO SENSU EM DIREITO MILITAR</t>
  </si>
  <si>
    <t>rit_bm@hotmail.com</t>
  </si>
  <si>
    <t>25/08/2023 - BG 103/2025 - DOE nº 35.475 de 02/06/2025</t>
  </si>
  <si>
    <r>
      <rPr>
        <b/>
        <sz val="10"/>
        <color theme="1"/>
        <rFont val="Arial"/>
      </rPr>
      <t>INGRID</t>
    </r>
    <r>
      <rPr>
        <sz val="10"/>
        <color theme="1"/>
        <rFont val="Arial"/>
      </rPr>
      <t xml:space="preserve"> DE MELO LIMA</t>
    </r>
  </si>
  <si>
    <t>INGRID</t>
  </si>
  <si>
    <t>268.908-1 A</t>
  </si>
  <si>
    <t>201.72857.52-4</t>
  </si>
  <si>
    <t>018.038.892-41</t>
  </si>
  <si>
    <t>0374483122</t>
  </si>
  <si>
    <t>0662</t>
  </si>
  <si>
    <t>RAIMUNDO IVALDO SILVA NERI</t>
  </si>
  <si>
    <t>IONE GRACY BEZERRA DE MELO</t>
  </si>
  <si>
    <t>DE 20/02/2025 A 18/08/2025 - 180 DIAS</t>
  </si>
  <si>
    <t>Pedagogia</t>
  </si>
  <si>
    <t>AVENIDA TORQUATO TAPAJOS</t>
  </si>
  <si>
    <t>69.093-415</t>
  </si>
  <si>
    <t>(92) 99105-9278</t>
  </si>
  <si>
    <t>ingriddemelo@hotmail.com.br</t>
  </si>
  <si>
    <r>
      <rPr>
        <b/>
        <sz val="10"/>
        <color theme="1"/>
        <rFont val="Arial"/>
      </rPr>
      <t>JAMERSON</t>
    </r>
    <r>
      <rPr>
        <sz val="10"/>
        <color theme="1"/>
        <rFont val="Arial"/>
      </rPr>
      <t xml:space="preserve"> MARQUES DE CASTRO</t>
    </r>
  </si>
  <si>
    <t>JAMERSON</t>
  </si>
  <si>
    <t>181.289-0 A</t>
  </si>
  <si>
    <t>0514</t>
  </si>
  <si>
    <t>124.93520.33-7</t>
  </si>
  <si>
    <t>588.201.832-34</t>
  </si>
  <si>
    <t>DJALMA FARIAS DE CASTRO</t>
  </si>
  <si>
    <t>GRACIENA MARQUES DE CASTRO</t>
  </si>
  <si>
    <t>Rua campos bravos 443 redenção</t>
  </si>
  <si>
    <t>Em frente à igreja nossa senhora das dores</t>
  </si>
  <si>
    <t>jamersonmc@hotmail.com</t>
  </si>
  <si>
    <r>
      <rPr>
        <sz val="10"/>
        <color theme="1"/>
        <rFont val="Arial"/>
      </rPr>
      <t xml:space="preserve">JOELMAR </t>
    </r>
    <r>
      <rPr>
        <b/>
        <sz val="10"/>
        <color theme="1"/>
        <rFont val="Arial"/>
      </rPr>
      <t>PASSOS</t>
    </r>
    <r>
      <rPr>
        <sz val="10"/>
        <color theme="1"/>
        <rFont val="Arial"/>
      </rPr>
      <t xml:space="preserve"> DE FARIA</t>
    </r>
  </si>
  <si>
    <t>PASSOS</t>
  </si>
  <si>
    <t>227.725-5 A</t>
  </si>
  <si>
    <t>1033</t>
  </si>
  <si>
    <t>132.87498.27-3</t>
  </si>
  <si>
    <t>913.188.902-68</t>
  </si>
  <si>
    <t>FRANCISCO ELMAR PASCOAL DE FARIA</t>
  </si>
  <si>
    <t>NILZETE PASSOS DE FARIA</t>
  </si>
  <si>
    <t>BG- 041/2023</t>
  </si>
  <si>
    <t>RUA BARRINHA ANTIGA 29 NUCLEO 3 QD 130</t>
  </si>
  <si>
    <t>PROX AO CRUZEIRO</t>
  </si>
  <si>
    <t>joel_elmar@hotmail.com</t>
  </si>
  <si>
    <r>
      <rPr>
        <b/>
        <sz val="10"/>
        <color theme="1"/>
        <rFont val="Arial"/>
      </rPr>
      <t>JOSEANE COSTA</t>
    </r>
    <r>
      <rPr>
        <sz val="10"/>
        <color theme="1"/>
        <rFont val="Arial"/>
      </rPr>
      <t xml:space="preserve"> BARBOSA FERREIRA</t>
    </r>
  </si>
  <si>
    <t>JOSEANE COSTA</t>
  </si>
  <si>
    <t>255.065-2 A</t>
  </si>
  <si>
    <t>1608</t>
  </si>
  <si>
    <t>136.01772.27-1</t>
  </si>
  <si>
    <t>935.714.882-53</t>
  </si>
  <si>
    <t>JOSE GILDEMAR RODRIGUES BARBOSA</t>
  </si>
  <si>
    <t>MARIA DE FATIMA CAETANO COSTA</t>
  </si>
  <si>
    <r>
      <rPr>
        <b/>
        <sz val="10"/>
        <color theme="1"/>
        <rFont val="Arial"/>
      </rPr>
      <t>KERLI CRISTINA</t>
    </r>
    <r>
      <rPr>
        <sz val="10"/>
        <color theme="1"/>
        <rFont val="Arial"/>
      </rPr>
      <t xml:space="preserve"> BARROZO SAMPAIO</t>
    </r>
  </si>
  <si>
    <t>KERLI CRISTINA</t>
  </si>
  <si>
    <t>255.055-5 A</t>
  </si>
  <si>
    <t>1626</t>
  </si>
  <si>
    <t>203.76893.11-1</t>
  </si>
  <si>
    <t>880.447.002-00</t>
  </si>
  <si>
    <t>JOSE BARROZO ZAMPAIO</t>
  </si>
  <si>
    <t>MARIA TEREZINHA FREITAS DOS SANTOS</t>
  </si>
  <si>
    <t>ENFERMAGEM URGENCIA E EMERGENCIA</t>
  </si>
  <si>
    <t>21/04/2024 - BG 228/2024-DOE nº 35.359, de 04/12//2024</t>
  </si>
  <si>
    <r>
      <rPr>
        <b/>
        <sz val="10"/>
        <color theme="1"/>
        <rFont val="Arial"/>
      </rPr>
      <t>KETTELEN</t>
    </r>
    <r>
      <rPr>
        <sz val="10"/>
        <color theme="1"/>
        <rFont val="Arial"/>
      </rPr>
      <t xml:space="preserve"> BARROS DE PAULA</t>
    </r>
  </si>
  <si>
    <t>KETTELEN</t>
  </si>
  <si>
    <t>255.057-1 A</t>
  </si>
  <si>
    <t>1667</t>
  </si>
  <si>
    <t>130.70593.02-9</t>
  </si>
  <si>
    <t>944.278.522-20</t>
  </si>
  <si>
    <t>MOISES LIMA DE PAULA</t>
  </si>
  <si>
    <t>ROSINEIDE GONCALVES BARROS</t>
  </si>
  <si>
    <t>BG 227/2024 - DOE nº 35.356, de 29/11//2024 DECRETO DE 03/12/2024 DOE Nº 35.358</t>
  </si>
  <si>
    <r>
      <rPr>
        <b/>
        <sz val="10"/>
        <color theme="1"/>
        <rFont val="Arial"/>
      </rPr>
      <t>LUTHI</t>
    </r>
    <r>
      <rPr>
        <sz val="10"/>
        <color theme="1"/>
        <rFont val="Arial"/>
      </rPr>
      <t xml:space="preserve"> ALVES DE OLIVEIRA</t>
    </r>
  </si>
  <si>
    <t>LUTHI</t>
  </si>
  <si>
    <t>235.792-5 B</t>
  </si>
  <si>
    <t>1631</t>
  </si>
  <si>
    <t>190.11557.35-5</t>
  </si>
  <si>
    <t>642.294.242-72</t>
  </si>
  <si>
    <t>HILARIO DE OLIVEIRA</t>
  </si>
  <si>
    <t>HELENA ALVES DE OLIVEIRA</t>
  </si>
  <si>
    <t>BG 101/2023</t>
  </si>
  <si>
    <t>21/04/2024 - BG 124/2025 - DOE nº 35.494 de 02/07/2025</t>
  </si>
  <si>
    <r>
      <rPr>
        <sz val="10"/>
        <color theme="1"/>
        <rFont val="Arial"/>
      </rPr>
      <t>MARCILENE</t>
    </r>
    <r>
      <rPr>
        <sz val="10"/>
        <color theme="1"/>
        <rFont val="Arial"/>
      </rPr>
      <t xml:space="preserve"> SANTOS </t>
    </r>
    <r>
      <rPr>
        <b/>
        <sz val="10"/>
        <color theme="1"/>
        <rFont val="Arial"/>
      </rPr>
      <t>DOURADO</t>
    </r>
  </si>
  <si>
    <t>BG 070/2023</t>
  </si>
  <si>
    <t>DOURADO</t>
  </si>
  <si>
    <t>190.885-5 C</t>
  </si>
  <si>
    <t>1701</t>
  </si>
  <si>
    <t>125.30324.99-0</t>
  </si>
  <si>
    <t>618.878.892-72</t>
  </si>
  <si>
    <t>ADEMIR LIMA DOURADO</t>
  </si>
  <si>
    <t>MARIA EUNICE DOS SANTOS</t>
  </si>
  <si>
    <t>DE 24/10/2024 A 30/11/2024 - 30 DIAS</t>
  </si>
  <si>
    <t>Rua CASTELO BRANCO</t>
  </si>
  <si>
    <t>C-01 SAO JORGE</t>
  </si>
  <si>
    <t>marcydourado@hotmail.com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</si>
  <si>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MARCILENE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DOURADO</t>
    </r>
  </si>
  <si>
    <t>BG 226/2020</t>
  </si>
  <si>
    <r>
      <rPr>
        <sz val="10"/>
        <color theme="1"/>
        <rFont val="Arial"/>
      </rPr>
      <t xml:space="preserve">MARIA DA </t>
    </r>
    <r>
      <rPr>
        <b/>
        <sz val="10"/>
        <color theme="1"/>
        <rFont val="Arial"/>
      </rPr>
      <t>CONCEICAO</t>
    </r>
    <r>
      <rPr>
        <sz val="10"/>
        <color theme="1"/>
        <rFont val="Arial"/>
      </rPr>
      <t xml:space="preserve"> CORREA PEREIRA</t>
    </r>
  </si>
  <si>
    <t>CONCEICAO</t>
  </si>
  <si>
    <t>186.082-8 A</t>
  </si>
  <si>
    <t>0799</t>
  </si>
  <si>
    <t>126.41966.65-6</t>
  </si>
  <si>
    <t>655.519.662-91</t>
  </si>
  <si>
    <t>ALGEMIRO GOMES BATALHA</t>
  </si>
  <si>
    <t>ANA CORREA PEREIRA</t>
  </si>
  <si>
    <t>BG 188/2023</t>
  </si>
  <si>
    <t>LICENCIATURA EM PEDAGOGIA</t>
  </si>
  <si>
    <t>DOCENCIA NO ENCINO SUPERIOR</t>
  </si>
  <si>
    <t>Rua Sao Joaquim 120</t>
  </si>
  <si>
    <t>Padaria estrela guia</t>
  </si>
  <si>
    <t>correa676@gmail.com</t>
  </si>
  <si>
    <r>
      <rPr>
        <b/>
        <sz val="10"/>
        <color theme="1"/>
        <rFont val="Arial"/>
      </rPr>
      <t>MIGUEL</t>
    </r>
    <r>
      <rPr>
        <sz val="10"/>
        <color theme="1"/>
        <rFont val="Arial"/>
      </rPr>
      <t xml:space="preserve"> PEDRO SIMAO GOMES</t>
    </r>
  </si>
  <si>
    <t>MIGUEL</t>
  </si>
  <si>
    <t>185.599-9 B</t>
  </si>
  <si>
    <t>1199</t>
  </si>
  <si>
    <t>190.27018.60-2</t>
  </si>
  <si>
    <t>527.819.762-53</t>
  </si>
  <si>
    <t>ORLANDO DA SILVA GOMES</t>
  </si>
  <si>
    <t>MARIA DO SOCORRO SIMAO</t>
  </si>
  <si>
    <t>ALGORITMOS E ESTRUTURAS DE DADOS</t>
  </si>
  <si>
    <t>AV COMENDADOR JOSE CRUZ</t>
  </si>
  <si>
    <t>BLOC. 24, APT. 103. COND. VIDA NOVA</t>
  </si>
  <si>
    <t>miguelpedro_gomes@hotmail.com</t>
  </si>
  <si>
    <t>31/12/2023 - BG 134/2024 - DOE nº 35.263 de 12/07/2024</t>
  </si>
  <si>
    <r>
      <rPr>
        <sz val="10"/>
        <color theme="1"/>
        <rFont val="Arial"/>
      </rPr>
      <t xml:space="preserve">RAINERIO DE SOUSA </t>
    </r>
    <r>
      <rPr>
        <b/>
        <sz val="10"/>
        <color theme="1"/>
        <rFont val="Arial"/>
      </rPr>
      <t>OMENA</t>
    </r>
  </si>
  <si>
    <t>OMENA</t>
  </si>
  <si>
    <t>155.173-6 B</t>
  </si>
  <si>
    <t>0400</t>
  </si>
  <si>
    <t>170.52184.58-1</t>
  </si>
  <si>
    <t>387.750.182-68</t>
  </si>
  <si>
    <t>RAIMUNDO NONATO OMENA</t>
  </si>
  <si>
    <t>RAIMUNDA MAGNO DE SOUSAOMENA</t>
  </si>
  <si>
    <t>RUA SAO COSME</t>
  </si>
  <si>
    <t>rainerioomena@hotmail.com</t>
  </si>
  <si>
    <t>01/10/1997 - BG 193/1997</t>
  </si>
  <si>
    <t>31/12/2018 - BG 5/2019</t>
  </si>
  <si>
    <t>31/12/2019- BG 122/2022</t>
  </si>
  <si>
    <t>BG 122/2022 - DOE 34.772 DE 28/6/2022 – Seção I- Pág. 15 e 16.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</si>
  <si>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RAINÉRIO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OMENA</t>
    </r>
  </si>
  <si>
    <r>
      <rPr>
        <b/>
        <sz val="10"/>
        <color theme="1"/>
        <rFont val="Arial"/>
      </rPr>
      <t>SIDNEY</t>
    </r>
    <r>
      <rPr>
        <sz val="10"/>
        <color theme="1"/>
        <rFont val="Arial"/>
      </rPr>
      <t xml:space="preserve"> TEIXEIRA APARICIO</t>
    </r>
  </si>
  <si>
    <t>SIDNEY</t>
  </si>
  <si>
    <t>186.092-5 A</t>
  </si>
  <si>
    <t>0703</t>
  </si>
  <si>
    <t>190.32719.00-1</t>
  </si>
  <si>
    <t>840.851.002-97</t>
  </si>
  <si>
    <t>SECUNDINO APARICIO FILHO</t>
  </si>
  <si>
    <t>SILVIA TEIXEIRA APARICIO</t>
  </si>
  <si>
    <t>DE 14/07/2025 A 14/10/2025 - 3 MESES</t>
  </si>
  <si>
    <t>BG 117/2025</t>
  </si>
  <si>
    <t>AQRUITETUTA E URBANISMO</t>
  </si>
  <si>
    <t>Especialização em enegenharia de segurança do trabalho EST-UEA</t>
  </si>
  <si>
    <t>Rua franz Schubert n.840 condomínio ideal flores da cidade , ap 403, bloco 8- bairro flores</t>
  </si>
  <si>
    <t>Proximo a panificadora rio maracanã</t>
  </si>
  <si>
    <t>karine.f.c@hotmail.com</t>
  </si>
  <si>
    <t>21/04/2024 - BG 089/2024 - DOE nº 35.217 de 06/05/2024</t>
  </si>
  <si>
    <r>
      <rPr>
        <b/>
        <sz val="10"/>
        <color theme="1"/>
        <rFont val="Arial"/>
      </rPr>
      <t>KARINA</t>
    </r>
    <r>
      <rPr>
        <sz val="10"/>
        <color theme="1"/>
        <rFont val="Arial"/>
      </rPr>
      <t xml:space="preserve"> OLIVEIRA DOS REIS</t>
    </r>
  </si>
  <si>
    <t>BG 133/2023- BG 219/2023-BG 034/2024</t>
  </si>
  <si>
    <t>KARINA</t>
  </si>
  <si>
    <t>181.305-6 A</t>
  </si>
  <si>
    <t>190.31415.40-8</t>
  </si>
  <si>
    <t>810.525.022-53</t>
  </si>
  <si>
    <t>PAULO ALVES DOS REIS</t>
  </si>
  <si>
    <t>MARIA ODINEIA FERREIRA DE OLIVEIRA</t>
  </si>
  <si>
    <t>NBG 105/2023</t>
  </si>
  <si>
    <t>SEGURANÇA PUBLICA E INTELIGENCIA POLICIAL</t>
  </si>
  <si>
    <t>RUA 31 DE MARCO, 584</t>
  </si>
  <si>
    <t>asterosanai@hotmail.com</t>
  </si>
  <si>
    <r>
      <rPr>
        <b/>
        <sz val="10"/>
        <color theme="1"/>
        <rFont val="Arial"/>
      </rPr>
      <t>JONATAS</t>
    </r>
    <r>
      <rPr>
        <sz val="10"/>
        <color theme="1"/>
        <rFont val="Arial"/>
      </rPr>
      <t xml:space="preserve"> CASTRO DE SOUZA</t>
    </r>
  </si>
  <si>
    <t>CONTROLADORIA</t>
  </si>
  <si>
    <t>BG 164/2022</t>
  </si>
  <si>
    <t>JONATAS</t>
  </si>
  <si>
    <t>179.634-8 B</t>
  </si>
  <si>
    <t>0527</t>
  </si>
  <si>
    <t>190.39451.88-8</t>
  </si>
  <si>
    <t>677.534.342-68</t>
  </si>
  <si>
    <t>EUCLIDES ROCHA DE SOUZA</t>
  </si>
  <si>
    <t>RAIMUNDA ALFAIA DE CASTRO</t>
  </si>
  <si>
    <t>MBA EM PLANEJAMENTO E ORÇAMENTO GOVERNAMENTAL</t>
  </si>
  <si>
    <t>RUA 151 QUADRA 286 NUMERO 25</t>
  </si>
  <si>
    <t>castro.jonatas@yahoo.com.br</t>
  </si>
  <si>
    <t>21/04/2023 BG 130/2023</t>
  </si>
  <si>
    <r>
      <rPr>
        <sz val="10"/>
        <color theme="1"/>
        <rFont val="Arial"/>
      </rPr>
      <t xml:space="preserve">LISSANDRO DE </t>
    </r>
    <r>
      <rPr>
        <b/>
        <sz val="10"/>
        <color theme="1"/>
        <rFont val="Arial"/>
      </rPr>
      <t xml:space="preserve">JESUS </t>
    </r>
    <r>
      <rPr>
        <sz val="10"/>
        <color theme="1"/>
        <rFont val="Arial"/>
      </rPr>
      <t>DOS SANTOS</t>
    </r>
  </si>
  <si>
    <t>CORREGEDORIA/CBMAM</t>
  </si>
  <si>
    <t>BG 196/2023</t>
  </si>
  <si>
    <t>JESUS</t>
  </si>
  <si>
    <t>185.982-0 A</t>
  </si>
  <si>
    <t>0742</t>
  </si>
  <si>
    <t>124.23950.73-1</t>
  </si>
  <si>
    <t>574.439.982-87</t>
  </si>
  <si>
    <t>JOSE RUMAO PEREIRA DOS SANTOS</t>
  </si>
  <si>
    <t>MARIZETE DE JESUS DOS SANTOS</t>
  </si>
  <si>
    <t>CORREGEDORIA/SSP</t>
  </si>
  <si>
    <t>A CONTAR DE 20/10/2023</t>
  </si>
  <si>
    <t>DOE DE 10/09/2024 Nº 35.303</t>
  </si>
  <si>
    <t>TECNOLOGIA EM SEGURANÇA DO TRABALHO</t>
  </si>
  <si>
    <t>MBA EM GENHARIA DE SEGURANÇA DO TRABALHO</t>
  </si>
  <si>
    <t>RUA 85-A QUADRA 138 Nº31</t>
  </si>
  <si>
    <t>21/04/2023 - BG 134/2024 - DOE nº 35.265 de 16/07/2024</t>
  </si>
  <si>
    <t>DE LISSANDRO PARA JESUS</t>
  </si>
  <si>
    <t>BG 213/2023</t>
  </si>
  <si>
    <r>
      <rPr>
        <b/>
        <sz val="10"/>
        <color theme="1"/>
        <rFont val="Arial"/>
      </rPr>
      <t>MICHEL</t>
    </r>
    <r>
      <rPr>
        <sz val="10"/>
        <color theme="1"/>
        <rFont val="Arial"/>
      </rPr>
      <t xml:space="preserve"> DE SOUZA MARQUES</t>
    </r>
  </si>
  <si>
    <t>MICHEL</t>
  </si>
  <si>
    <t>255.715-0 A</t>
  </si>
  <si>
    <t>190.25377.91-5</t>
  </si>
  <si>
    <t>733.818.102-00</t>
  </si>
  <si>
    <t>IGNORADO</t>
  </si>
  <si>
    <t>MARIA JOSE GUEDES DE SOUZA</t>
  </si>
  <si>
    <t>CORREGEDORIA</t>
  </si>
  <si>
    <t>A CONTAR DE 03/02/2025</t>
  </si>
  <si>
    <t>Rua IRATIM</t>
  </si>
  <si>
    <t>EDUCANDOS</t>
  </si>
  <si>
    <t>chelmarques@hotmail.com</t>
  </si>
  <si>
    <t>BG 139/2025 - DOE nº 35.512 de 28/7/2025</t>
  </si>
  <si>
    <r>
      <rPr>
        <b/>
        <sz val="10"/>
        <color theme="1"/>
        <rFont val="Arial"/>
      </rPr>
      <t>ADRIANO</t>
    </r>
    <r>
      <rPr>
        <sz val="10"/>
        <color theme="1"/>
        <rFont val="Arial"/>
      </rPr>
      <t xml:space="preserve"> SOUZA </t>
    </r>
    <r>
      <rPr>
        <b/>
        <sz val="10"/>
        <color theme="1"/>
        <rFont val="Arial"/>
      </rPr>
      <t>QUEIROZ</t>
    </r>
  </si>
  <si>
    <t>CSM</t>
  </si>
  <si>
    <t>ADRIANO QUEIROZ</t>
  </si>
  <si>
    <t>226.746-2 A</t>
  </si>
  <si>
    <t>1023</t>
  </si>
  <si>
    <t>161.26282.34-6</t>
  </si>
  <si>
    <t>936.242.042-20</t>
  </si>
  <si>
    <t>MANOEL RAMOS QUEIROZ</t>
  </si>
  <si>
    <t>EDMILDE NOGUEIRA DE SOUZA</t>
  </si>
  <si>
    <t>RUA SAO BERNARDO</t>
  </si>
  <si>
    <t>PROXIMO AO PROSAMIN</t>
  </si>
  <si>
    <t>adrianosq22@gmail.com</t>
  </si>
  <si>
    <r>
      <rPr>
        <b/>
        <sz val="10"/>
        <color theme="1"/>
        <rFont val="Arial"/>
      </rPr>
      <t>AYUB</t>
    </r>
    <r>
      <rPr>
        <sz val="10"/>
        <color theme="1"/>
        <rFont val="Arial"/>
      </rPr>
      <t xml:space="preserve"> SALDANHA PEREIRA</t>
    </r>
  </si>
  <si>
    <t>AYUB</t>
  </si>
  <si>
    <t>226.846-9 A</t>
  </si>
  <si>
    <t>1176</t>
  </si>
  <si>
    <t>190.11520.00-1</t>
  </si>
  <si>
    <t>690.751.582-20</t>
  </si>
  <si>
    <t>ANTONIO DA SILVA PEREIRA</t>
  </si>
  <si>
    <t>MARIA PERPETUA SOCORRO FERREIRA SALDANHA</t>
  </si>
  <si>
    <t>BG 225/2022</t>
  </si>
  <si>
    <t>AO LADO DO MERCADINHO BOM PREÇO</t>
  </si>
  <si>
    <t>greimoreira07@hotmail.com</t>
  </si>
  <si>
    <t>31/12/2023 - BG 053/2025 - DOE nº 35.423, de 13/03/2025</t>
  </si>
  <si>
    <r>
      <rPr>
        <sz val="10"/>
        <color theme="1"/>
        <rFont val="Arial"/>
      </rPr>
      <t xml:space="preserve">DOMINGOS </t>
    </r>
    <r>
      <rPr>
        <b/>
        <sz val="10"/>
        <color theme="1"/>
        <rFont val="Arial"/>
      </rPr>
      <t>SILLAS</t>
    </r>
    <r>
      <rPr>
        <sz val="10"/>
        <color theme="1"/>
        <rFont val="Arial"/>
      </rPr>
      <t xml:space="preserve"> PEREIRA </t>
    </r>
    <r>
      <rPr>
        <b/>
        <sz val="10"/>
        <color theme="1"/>
        <rFont val="Arial"/>
      </rPr>
      <t>JUNIOR</t>
    </r>
  </si>
  <si>
    <t>SILLAS JUNIOR</t>
  </si>
  <si>
    <t>185.988-9 A</t>
  </si>
  <si>
    <t>0715</t>
  </si>
  <si>
    <t>127.49749.02-8</t>
  </si>
  <si>
    <t>524.190.882-04</t>
  </si>
  <si>
    <t>DOMINGOS SILLAS PEREIRA</t>
  </si>
  <si>
    <t>EUZAMAR MENDES PEREIRA</t>
  </si>
  <si>
    <t>RUA 05, CASA 13</t>
  </si>
  <si>
    <t>sillasjr.bm@gmail.com</t>
  </si>
  <si>
    <t>21/04/2023 - BG125/2024 - DOE nº 35.255 de 02/07/2024</t>
  </si>
  <si>
    <r>
      <rPr>
        <b/>
        <sz val="10"/>
        <color theme="1"/>
        <rFont val="Arial"/>
      </rPr>
      <t xml:space="preserve">EVERTON </t>
    </r>
    <r>
      <rPr>
        <sz val="10"/>
        <color theme="1"/>
        <rFont val="Arial"/>
      </rPr>
      <t xml:space="preserve">DA SILVA </t>
    </r>
    <r>
      <rPr>
        <b/>
        <sz val="10"/>
        <color theme="1"/>
        <rFont val="Arial"/>
      </rPr>
      <t>FARIAS</t>
    </r>
  </si>
  <si>
    <t>EVERTON FARIAS</t>
  </si>
  <si>
    <t>265.242-0 A</t>
  </si>
  <si>
    <t>LAURO ALVES DE FARIAS</t>
  </si>
  <si>
    <t>MARGARIDA TEIXEIRA DA SILVA</t>
  </si>
  <si>
    <t>50 anos</t>
  </si>
  <si>
    <t>RUA CATANIA, QD 287</t>
  </si>
  <si>
    <t>24A</t>
  </si>
  <si>
    <t>NOVA CIDADE</t>
  </si>
  <si>
    <t>(92)988498502</t>
  </si>
  <si>
    <t>everton.farias01@gmail.com</t>
  </si>
  <si>
    <r>
      <rPr>
        <sz val="10"/>
        <color theme="1"/>
        <rFont val="Arial"/>
      </rPr>
      <t xml:space="preserve">FAGNER AMORIM </t>
    </r>
    <r>
      <rPr>
        <b/>
        <sz val="10"/>
        <color theme="1"/>
        <rFont val="Arial"/>
      </rPr>
      <t>VERAS</t>
    </r>
  </si>
  <si>
    <t>VERAS</t>
  </si>
  <si>
    <t>269.388-7 A</t>
  </si>
  <si>
    <t>168.81241.39-0</t>
  </si>
  <si>
    <t>121.264.447-67</t>
  </si>
  <si>
    <t>96</t>
  </si>
  <si>
    <t>027</t>
  </si>
  <si>
    <t>0111</t>
  </si>
  <si>
    <t>EVALDO FERREIRA VERAS</t>
  </si>
  <si>
    <t>VERA LUCIA PEREIRA AMORIM</t>
  </si>
  <si>
    <t>CIÊNCIAS ECONÔMICAS</t>
  </si>
  <si>
    <t>RUA PROF MANOEL GONZALES, AP 202 BL C</t>
  </si>
  <si>
    <t>fagner_amorim@hotmail.com</t>
  </si>
  <si>
    <r>
      <rPr>
        <b/>
        <sz val="10"/>
        <color theme="1"/>
        <rFont val="Arial"/>
      </rPr>
      <t>GERMANO</t>
    </r>
    <r>
      <rPr>
        <sz val="10"/>
        <color theme="1"/>
        <rFont val="Arial"/>
      </rPr>
      <t xml:space="preserve"> PEREIRA DA SILVA</t>
    </r>
  </si>
  <si>
    <t>BG 001/2024/ BG 026/2024</t>
  </si>
  <si>
    <t>GERMANO</t>
  </si>
  <si>
    <t>186.061-5 A</t>
  </si>
  <si>
    <t>0770</t>
  </si>
  <si>
    <t>127.54375.23-8</t>
  </si>
  <si>
    <t>932.250.163-49</t>
  </si>
  <si>
    <t>SABINO GERMANO DA SILVA</t>
  </si>
  <si>
    <t>MARIA ZULMIRA PEREIRA MOREIRA</t>
  </si>
  <si>
    <t>germano_1503@hotmail.com</t>
  </si>
  <si>
    <r>
      <rPr>
        <b/>
        <sz val="10"/>
        <color theme="1"/>
        <rFont val="Arial"/>
      </rPr>
      <t>GREICE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MOREIRA</t>
    </r>
    <r>
      <rPr>
        <sz val="10"/>
        <color theme="1"/>
        <rFont val="Arial"/>
      </rPr>
      <t xml:space="preserve"> SALDANHA</t>
    </r>
  </si>
  <si>
    <t>GREICE MOREIRA</t>
  </si>
  <si>
    <t>208.814-2 B</t>
  </si>
  <si>
    <t>1204</t>
  </si>
  <si>
    <t>127.68487.02-5</t>
  </si>
  <si>
    <t>516.245.832-53</t>
  </si>
  <si>
    <t>JOSE MARQUES MOREIRA</t>
  </si>
  <si>
    <t>DORVALINA MARIA DA COSTA</t>
  </si>
  <si>
    <t>RUA NIQUITA KRUSHEVI QD A CONJ PARQUE SHANGRILA IV</t>
  </si>
  <si>
    <t>PROXIMO AO SUPERMERCADO VENEZA</t>
  </si>
  <si>
    <t>31/12/2023 - BG 192/2024 - DOE nº 35.323 de 08/10/2024</t>
  </si>
  <si>
    <r>
      <rPr>
        <sz val="10"/>
        <color theme="1"/>
        <rFont val="Arial"/>
      </rPr>
      <t xml:space="preserve">OBERDAN </t>
    </r>
    <r>
      <rPr>
        <b/>
        <sz val="10"/>
        <color theme="1"/>
        <rFont val="Arial"/>
      </rPr>
      <t>BANDEIRA</t>
    </r>
    <r>
      <rPr>
        <sz val="10"/>
        <color theme="1"/>
        <rFont val="Arial"/>
      </rPr>
      <t xml:space="preserve"> FONSECA</t>
    </r>
  </si>
  <si>
    <t>BG 074/2024</t>
  </si>
  <si>
    <t>BANDEIRA</t>
  </si>
  <si>
    <t>186.109-3 A</t>
  </si>
  <si>
    <t>132.20314.42-1</t>
  </si>
  <si>
    <t>783.123.452-72</t>
  </si>
  <si>
    <t>ADEMIR FONSECA DOS SANTOS REIS</t>
  </si>
  <si>
    <t>VALDIVINA GOMES BANDEIRA</t>
  </si>
  <si>
    <t>Rua Rio traina n. 38 Qd 55 São José Operário</t>
  </si>
  <si>
    <t>Bazar Jesus Me Deu</t>
  </si>
  <si>
    <t>oberdanbm13@gmail.com</t>
  </si>
  <si>
    <t>BG 051/2024</t>
  </si>
  <si>
    <r>
      <rPr>
        <b/>
        <sz val="10"/>
        <color theme="1"/>
        <rFont val="Arial"/>
      </rPr>
      <t xml:space="preserve">PAULO AUGUSTO </t>
    </r>
    <r>
      <rPr>
        <sz val="10"/>
        <color theme="1"/>
        <rFont val="Arial"/>
      </rPr>
      <t>RODRIGUES DA SILVA</t>
    </r>
  </si>
  <si>
    <t>PAULO AUGUSTO</t>
  </si>
  <si>
    <t>139.533-5 C</t>
  </si>
  <si>
    <t>1169</t>
  </si>
  <si>
    <t>123.46260.28-4</t>
  </si>
  <si>
    <t>588.394.292-04</t>
  </si>
  <si>
    <t>PAULINO ALEXANDRE DA SILVA</t>
  </si>
  <si>
    <t>MARIA ZELIA RODRIGUES DA SILVA</t>
  </si>
  <si>
    <t>RUA 55</t>
  </si>
  <si>
    <t>QD 81 CJ FRANCISCA MENDES</t>
  </si>
  <si>
    <t>augusto.paulo34@hotmail.com</t>
  </si>
  <si>
    <r>
      <rPr>
        <sz val="10"/>
        <color theme="1"/>
        <rFont val="Arial"/>
      </rPr>
      <t xml:space="preserve">VALDER LUIS ALEIXO </t>
    </r>
    <r>
      <rPr>
        <b/>
        <sz val="10"/>
        <color theme="1"/>
        <rFont val="Arial"/>
      </rPr>
      <t>MAQUINE</t>
    </r>
  </si>
  <si>
    <t>MAQUINE</t>
  </si>
  <si>
    <t>226.933-3 A</t>
  </si>
  <si>
    <t>1156</t>
  </si>
  <si>
    <t>190.61088.13-8</t>
  </si>
  <si>
    <t>337.177.102-49</t>
  </si>
  <si>
    <t>VILSON BARRONCAS MAQUINE</t>
  </si>
  <si>
    <t>INES MARIA ALEIXO MAQUINE</t>
  </si>
  <si>
    <t>RUA PEDRO MARQUES DE SOUZA</t>
  </si>
  <si>
    <t>CD LUIZA MARIA PROX AO TERMINAL DA LINHA 515</t>
  </si>
  <si>
    <t>valdermaquine@yahoo.com.br</t>
  </si>
  <si>
    <t>31/12/2024 - BG 202/2024 - DOE nº 35.330 de 17/10/2024</t>
  </si>
  <si>
    <r>
      <rPr>
        <sz val="10"/>
        <color theme="1"/>
        <rFont val="Arial"/>
      </rPr>
      <t xml:space="preserve">WALLACE </t>
    </r>
    <r>
      <rPr>
        <b/>
        <sz val="10"/>
        <color theme="1"/>
        <rFont val="Arial"/>
      </rPr>
      <t>TOBIAS</t>
    </r>
    <r>
      <rPr>
        <sz val="10"/>
        <color theme="1"/>
        <rFont val="Arial"/>
      </rPr>
      <t xml:space="preserve"> ALENCAR DE SANTANA</t>
    </r>
  </si>
  <si>
    <t>TOBIAS</t>
  </si>
  <si>
    <t>226.920-1 A</t>
  </si>
  <si>
    <t>1241</t>
  </si>
  <si>
    <t>129.95473.02-5</t>
  </si>
  <si>
    <t>736.837.282-72</t>
  </si>
  <si>
    <t>JOSE PEDRO DE MELO SANTANA</t>
  </si>
  <si>
    <t>MARINETH ALENCAR SANTANA</t>
  </si>
  <si>
    <t>BG 207/2023</t>
  </si>
  <si>
    <t>CONJUNTO PARQUE DAS NAÇOES</t>
  </si>
  <si>
    <t>wallacetobias@hotmail.com</t>
  </si>
  <si>
    <r>
      <rPr>
        <sz val="10"/>
        <color theme="1"/>
        <rFont val="Arial"/>
      </rPr>
      <t xml:space="preserve">ALAN LIMA </t>
    </r>
    <r>
      <rPr>
        <b/>
        <sz val="10"/>
        <color theme="1"/>
        <rFont val="Arial"/>
      </rPr>
      <t>FIGUEIREDO</t>
    </r>
  </si>
  <si>
    <t>DAT</t>
  </si>
  <si>
    <t>FIGUEIREDO</t>
  </si>
  <si>
    <t>185.997-8 A</t>
  </si>
  <si>
    <t>0745</t>
  </si>
  <si>
    <t>190.33027.37-5</t>
  </si>
  <si>
    <t>645.810.122-87</t>
  </si>
  <si>
    <t>RAIMUNDO NONATO DANTAS DE FIGUEIREDO</t>
  </si>
  <si>
    <t>MARIA DE FATIMA LIMA FIGUEIREDO</t>
  </si>
  <si>
    <t>CIÊNCIAS BIOLÓGICAS</t>
  </si>
  <si>
    <t>MBA EM GESTAO DE SEGURANÇA PUBLICA</t>
  </si>
  <si>
    <t>RUA DANILO CORREA, Nº442, CONJ. ANTÔNIO LIMA, APT 03. PETRÓPOLIS</t>
  </si>
  <si>
    <t>PROX. MERCADINHO JOELMA</t>
  </si>
  <si>
    <t>99137-2631</t>
  </si>
  <si>
    <t>figueiredo_alan@hotmail.com</t>
  </si>
  <si>
    <t>21/04/2023-BG 051/2024</t>
  </si>
  <si>
    <r>
      <rPr>
        <b/>
        <sz val="10"/>
        <color theme="1"/>
        <rFont val="Arial"/>
      </rPr>
      <t>ARILDO</t>
    </r>
    <r>
      <rPr>
        <sz val="10"/>
        <color theme="1"/>
        <rFont val="Arial"/>
      </rPr>
      <t xml:space="preserve"> VIEIRA BULCAO</t>
    </r>
  </si>
  <si>
    <t>ARILDO</t>
  </si>
  <si>
    <t>186.008-9 A</t>
  </si>
  <si>
    <t>0760</t>
  </si>
  <si>
    <t>125.97167.02-1</t>
  </si>
  <si>
    <t>611.911.832-20</t>
  </si>
  <si>
    <t>LOURIVAL PEREIRA BULCAO</t>
  </si>
  <si>
    <t>PALMIRA VIEIRA BULCAO</t>
  </si>
  <si>
    <t>BG 20/2020 - BG240/2020</t>
  </si>
  <si>
    <t>TECNÓLOGO EM GESTÃO DA QUALIDADE - UNINORTE - BG 089/2020</t>
  </si>
  <si>
    <t>Rua das Pitombeiras 43 a</t>
  </si>
  <si>
    <t>Praça do ouro verde</t>
  </si>
  <si>
    <t>arildoecris@gmail.com</t>
  </si>
  <si>
    <t>25/08/2023 - BG 097/2025 - DOE nº 35.467 de 21/5/2025</t>
  </si>
  <si>
    <r>
      <rPr>
        <b/>
        <sz val="10"/>
        <color theme="1"/>
        <rFont val="Arial"/>
      </rPr>
      <t xml:space="preserve">BRUNA </t>
    </r>
    <r>
      <rPr>
        <sz val="10"/>
        <color theme="1"/>
        <rFont val="Arial"/>
      </rPr>
      <t xml:space="preserve">SANTIAGO DOS </t>
    </r>
    <r>
      <rPr>
        <b/>
        <sz val="10"/>
        <color theme="1"/>
        <rFont val="Arial"/>
      </rPr>
      <t>SANTOS</t>
    </r>
  </si>
  <si>
    <t>BRUNA SANTOS</t>
  </si>
  <si>
    <t>269.364-0 A</t>
  </si>
  <si>
    <t>237.41750.14-6</t>
  </si>
  <si>
    <t>701.008.492-02</t>
  </si>
  <si>
    <t>0417064122</t>
  </si>
  <si>
    <t>0606</t>
  </si>
  <si>
    <t>WARLEY DIAS DOS SANTOS</t>
  </si>
  <si>
    <t>FABIANA CARDOSO SANTIAGO</t>
  </si>
  <si>
    <t>Eng Mecânica</t>
  </si>
  <si>
    <t>CONDOMINIO VILA DOS PASSAROS</t>
  </si>
  <si>
    <t>99343-3313</t>
  </si>
  <si>
    <t>brusantoss123@gmail.com</t>
  </si>
  <si>
    <r>
      <rPr>
        <b/>
        <sz val="10"/>
        <color theme="1"/>
        <rFont val="Arial"/>
      </rPr>
      <t>DANIELLE PIRES</t>
    </r>
    <r>
      <rPr>
        <sz val="10"/>
        <color theme="1"/>
        <rFont val="Arial"/>
      </rPr>
      <t xml:space="preserve"> DA COSTA</t>
    </r>
  </si>
  <si>
    <t>BG 114/2025</t>
  </si>
  <si>
    <t>DANIELLE PIRES</t>
  </si>
  <si>
    <t>183.978-0 C</t>
  </si>
  <si>
    <t>1668</t>
  </si>
  <si>
    <t>203.67605.28-1</t>
  </si>
  <si>
    <t>714.166.252-91</t>
  </si>
  <si>
    <t>RAIMUNDO ALVES DA COSTA</t>
  </si>
  <si>
    <t>MARIA OLIZENDINA PIRES DA COSTA</t>
  </si>
  <si>
    <t>Rua SANHACU</t>
  </si>
  <si>
    <t>AP 09 COROADO</t>
  </si>
  <si>
    <t>daniellepiress4924@gmail.com</t>
  </si>
  <si>
    <r>
      <rPr>
        <b/>
        <sz val="10"/>
        <color theme="1"/>
        <rFont val="Arial"/>
      </rPr>
      <t>DANIELLY</t>
    </r>
    <r>
      <rPr>
        <sz val="10"/>
        <color theme="1"/>
        <rFont val="Arial"/>
      </rPr>
      <t xml:space="preserve"> SANTOS DA </t>
    </r>
    <r>
      <rPr>
        <b/>
        <sz val="10"/>
        <color theme="1"/>
        <rFont val="Arial"/>
      </rPr>
      <t>COSTA</t>
    </r>
  </si>
  <si>
    <t>SUB DIR</t>
  </si>
  <si>
    <t>BG 030/2025</t>
  </si>
  <si>
    <t>DANIELLY COSTA</t>
  </si>
  <si>
    <t>181.238-6 A</t>
  </si>
  <si>
    <t>0502</t>
  </si>
  <si>
    <t>127.78204.02-6</t>
  </si>
  <si>
    <t>707.255.862-49</t>
  </si>
  <si>
    <t>LUIZ MAGNO DA COSTA</t>
  </si>
  <si>
    <t>CLEIDE SANTOS DA COSTA</t>
  </si>
  <si>
    <t>RUA JAKARTA, N. 107 QD 459 - CONJ. NOVA CIDADE</t>
  </si>
  <si>
    <t>daniellycosta@cbm.am.gov.br</t>
  </si>
  <si>
    <r>
      <rPr>
        <sz val="10"/>
        <color theme="1"/>
        <rFont val="Arial"/>
      </rPr>
      <t xml:space="preserve">DANILO EDUARDO </t>
    </r>
    <r>
      <rPr>
        <b/>
        <sz val="10"/>
        <color theme="1"/>
        <rFont val="Arial"/>
      </rPr>
      <t>ROCHA</t>
    </r>
    <r>
      <rPr>
        <sz val="10"/>
        <color theme="1"/>
        <rFont val="Arial"/>
      </rPr>
      <t xml:space="preserve"> DE PAULO</t>
    </r>
  </si>
  <si>
    <t>BG 228/2023</t>
  </si>
  <si>
    <t>181.239-4 A</t>
  </si>
  <si>
    <t>0601</t>
  </si>
  <si>
    <t>128.20512.02-1</t>
  </si>
  <si>
    <t>730.961.722-34</t>
  </si>
  <si>
    <t>RAIMUNDO EDUARDO DE PAULO</t>
  </si>
  <si>
    <t>MARGARIDA ROCHA DAS CHAGAS</t>
  </si>
  <si>
    <t>rocha.provedores@gmail.com</t>
  </si>
  <si>
    <t>BG 184/2024 - DOE nº 35.315 de 26/09/2024</t>
  </si>
  <si>
    <r>
      <rPr>
        <sz val="10"/>
        <color theme="1"/>
        <rFont val="Arial"/>
      </rPr>
      <t xml:space="preserve">DAVID </t>
    </r>
    <r>
      <rPr>
        <b/>
        <sz val="10"/>
        <color theme="1"/>
        <rFont val="Arial"/>
      </rPr>
      <t>LUCIO</t>
    </r>
    <r>
      <rPr>
        <sz val="10"/>
        <color theme="1"/>
        <rFont val="Arial"/>
      </rPr>
      <t xml:space="preserve"> ALMEIDA DA SILVA</t>
    </r>
  </si>
  <si>
    <t>BG 131/2022</t>
  </si>
  <si>
    <t>LUCIO</t>
  </si>
  <si>
    <t>181.240-8 A</t>
  </si>
  <si>
    <t>0539</t>
  </si>
  <si>
    <t>128.65843.02-7</t>
  </si>
  <si>
    <t>523.148.632-91</t>
  </si>
  <si>
    <t>FRANCISCO DE MATOS DA SILVA</t>
  </si>
  <si>
    <t>MARIA LOURDES ALVES DE ALMEIDA</t>
  </si>
  <si>
    <t>TÉRMINO: 13.04.2023</t>
  </si>
  <si>
    <t>AUDIOLOGIA</t>
  </si>
  <si>
    <t>RUA G, QD:18, N°:45</t>
  </si>
  <si>
    <t>davidfono2011@hotmail.com</t>
  </si>
  <si>
    <r>
      <rPr>
        <sz val="10"/>
        <color theme="1"/>
        <rFont val="Arial"/>
      </rPr>
      <t xml:space="preserve">DOMINGOS GOMES </t>
    </r>
    <r>
      <rPr>
        <b/>
        <sz val="10"/>
        <color theme="1"/>
        <rFont val="Arial"/>
      </rPr>
      <t>MOTA</t>
    </r>
  </si>
  <si>
    <t>MOTA</t>
  </si>
  <si>
    <t>181.232-7 A</t>
  </si>
  <si>
    <t>0532</t>
  </si>
  <si>
    <t>126.61576.02-0</t>
  </si>
  <si>
    <t>867.532.151-15</t>
  </si>
  <si>
    <t>DAMAZIO RIBEIRO MOTA</t>
  </si>
  <si>
    <t>FRANCISCA GOMES MOTA</t>
  </si>
  <si>
    <t>BG 229/2022</t>
  </si>
  <si>
    <t>MATEMÁTICA/METODOLOGIA DO ENSINO DE MATEMÁTICA</t>
  </si>
  <si>
    <t>METODOLOGIA DE ENSINO DE MATEMATICA</t>
  </si>
  <si>
    <t>RUA MARANATA, 50</t>
  </si>
  <si>
    <t>motasgtbm@hotmail.com</t>
  </si>
  <si>
    <t>BG 211/2023</t>
  </si>
  <si>
    <r>
      <rPr>
        <sz val="10"/>
        <color theme="1"/>
        <rFont val="Arial"/>
      </rPr>
      <t xml:space="preserve">DOUGLIMBERG MARTINS </t>
    </r>
    <r>
      <rPr>
        <b/>
        <sz val="10"/>
        <color theme="1"/>
        <rFont val="Arial"/>
      </rPr>
      <t>BENAYON</t>
    </r>
    <r>
      <rPr>
        <sz val="10"/>
        <color theme="1"/>
        <rFont val="Arial"/>
      </rPr>
      <t xml:space="preserve"> FILHO</t>
    </r>
  </si>
  <si>
    <t>BG 173/2023</t>
  </si>
  <si>
    <t>BENAYON</t>
  </si>
  <si>
    <t>186.002-0 A</t>
  </si>
  <si>
    <t>0724</t>
  </si>
  <si>
    <t>127.78052.02-1</t>
  </si>
  <si>
    <t>512.910.962-72</t>
  </si>
  <si>
    <t>DOUGLIMBERG MARTINS BENAYON</t>
  </si>
  <si>
    <t>JOSIMA DA SILVA BENAYON</t>
  </si>
  <si>
    <t>DE 11/8/2025 A 9/9/2025 - 30 DIAS</t>
  </si>
  <si>
    <t>BG 148/2025</t>
  </si>
  <si>
    <t>douglimberg@hotmail.com</t>
  </si>
  <si>
    <r>
      <rPr>
        <sz val="10"/>
        <color theme="1"/>
        <rFont val="Arial"/>
      </rPr>
      <t xml:space="preserve">EDILSON BARBOSA </t>
    </r>
    <r>
      <rPr>
        <b/>
        <sz val="10"/>
        <color theme="1"/>
        <rFont val="Arial"/>
      </rPr>
      <t>MACIEL</t>
    </r>
    <r>
      <rPr>
        <sz val="10"/>
        <color theme="1"/>
        <rFont val="Arial"/>
      </rPr>
      <t xml:space="preserve"> FILHO</t>
    </r>
  </si>
  <si>
    <t>MACIEL</t>
  </si>
  <si>
    <t>181.218-1 A</t>
  </si>
  <si>
    <t>190.39420.92-3</t>
  </si>
  <si>
    <t>683.531.892-91</t>
  </si>
  <si>
    <t>EDILSON BARBOSA MACIEL</t>
  </si>
  <si>
    <t>HERMINIA SANTANA MACIEL</t>
  </si>
  <si>
    <t>RUA 14 DE JULHO</t>
  </si>
  <si>
    <t>maciel-bm@hotmail.com</t>
  </si>
  <si>
    <r>
      <rPr>
        <b/>
        <sz val="10"/>
        <color theme="1"/>
        <rFont val="Arial"/>
      </rPr>
      <t>EDUARDO ARAUJO</t>
    </r>
    <r>
      <rPr>
        <sz val="10"/>
        <color theme="1"/>
        <rFont val="Arial"/>
      </rPr>
      <t xml:space="preserve"> DOS SANTOS NETO</t>
    </r>
  </si>
  <si>
    <t>BG 57/2023</t>
  </si>
  <si>
    <t>EDUARDO ARAUJO</t>
  </si>
  <si>
    <t>181.324-2 A</t>
  </si>
  <si>
    <t>0591</t>
  </si>
  <si>
    <t>129.77183.56-8</t>
  </si>
  <si>
    <t>743.347.272-04</t>
  </si>
  <si>
    <t>LUIZ RODRIGUES DOS SANTOS</t>
  </si>
  <si>
    <t>MARIA DEIDA ARAUJO DOS SANTOS</t>
  </si>
  <si>
    <t>BG 144/2022</t>
  </si>
  <si>
    <t>AV.D2 CASA 1891</t>
  </si>
  <si>
    <t>eduardo_araujon@yahoo.com.br</t>
  </si>
  <si>
    <t>BG 063/2024- DOE nº 35.194 de 27/03/2024</t>
  </si>
  <si>
    <r>
      <rPr>
        <b/>
        <sz val="10"/>
        <color theme="1"/>
        <rFont val="Arial"/>
      </rPr>
      <t>EWERTON</t>
    </r>
    <r>
      <rPr>
        <sz val="10"/>
        <color theme="1"/>
        <rFont val="Arial"/>
      </rPr>
      <t xml:space="preserve"> MOLDES DO NASCIMENTO</t>
    </r>
  </si>
  <si>
    <t>EWERTON</t>
  </si>
  <si>
    <t>181.266-1 A</t>
  </si>
  <si>
    <t>0581</t>
  </si>
  <si>
    <t>126.94264.02-8</t>
  </si>
  <si>
    <t>638.779.532-04</t>
  </si>
  <si>
    <t>HERALDO FRANCA DO NASCIMENTO</t>
  </si>
  <si>
    <t>IVANILDES MOLDES DO NASCIMENTO</t>
  </si>
  <si>
    <t>Rua 193 quadra 362 n 04 nova cidade</t>
  </si>
  <si>
    <t>15 distrito policial</t>
  </si>
  <si>
    <t>ewerton_emn27@hotmail.com</t>
  </si>
  <si>
    <r>
      <rPr>
        <sz val="10"/>
        <color theme="1"/>
        <rFont val="Arial"/>
      </rPr>
      <t xml:space="preserve">EZEQUIAS </t>
    </r>
    <r>
      <rPr>
        <b/>
        <sz val="10"/>
        <color theme="1"/>
        <rFont val="Arial"/>
      </rPr>
      <t>GUERREIRO</t>
    </r>
    <r>
      <rPr>
        <sz val="10"/>
        <color theme="1"/>
        <rFont val="Arial"/>
      </rPr>
      <t xml:space="preserve"> MARQUES</t>
    </r>
  </si>
  <si>
    <t>BG 013/2023</t>
  </si>
  <si>
    <t>GUERREIRO</t>
  </si>
  <si>
    <t>181.318-8 A</t>
  </si>
  <si>
    <t>128.41189.02-5</t>
  </si>
  <si>
    <t>730.034.092-04</t>
  </si>
  <si>
    <t>SABINO MARQUES</t>
  </si>
  <si>
    <t>ROSA GUERREIRO MARQUES</t>
  </si>
  <si>
    <t>BG 076/2023-BG 101/2023 (LTS)- BG 122/2023 LTS-BG 141/2023 LTS</t>
  </si>
  <si>
    <t>R. UM Nº 30</t>
  </si>
  <si>
    <t>ezequias_g@hotmail.com</t>
  </si>
  <si>
    <r>
      <rPr>
        <b/>
        <sz val="10"/>
        <color theme="1"/>
        <rFont val="Arial"/>
      </rPr>
      <t>F</t>
    </r>
    <r>
      <rPr>
        <sz val="10"/>
        <color theme="1"/>
        <rFont val="Arial"/>
      </rPr>
      <t>RANCISCO</t>
    </r>
    <r>
      <rPr>
        <b/>
        <sz val="10"/>
        <color theme="1"/>
        <rFont val="Arial"/>
      </rPr>
      <t xml:space="preserve"> PAULO</t>
    </r>
    <r>
      <rPr>
        <sz val="10"/>
        <color theme="1"/>
        <rFont val="Arial"/>
      </rPr>
      <t xml:space="preserve"> AMARO DE OLIVEIRA</t>
    </r>
  </si>
  <si>
    <t>F PAULO</t>
  </si>
  <si>
    <t>186.035-6 A</t>
  </si>
  <si>
    <t>0735</t>
  </si>
  <si>
    <t>190.39430.94-5</t>
  </si>
  <si>
    <t>736.255.312-91</t>
  </si>
  <si>
    <t>LUIZ CARLOS LIMA DE OLIVEIRA</t>
  </si>
  <si>
    <t>MARIA DO CARMO AMARO DE OLIVEIRA</t>
  </si>
  <si>
    <t>BG 122/2023</t>
  </si>
  <si>
    <t>ENG DE CONTRLHE E AUTOMAÇAO INDUSTRIAL/ENG DE PAVIMENTAÇAO ASFALTICA</t>
  </si>
  <si>
    <t>fpaulo63@hotmail.com</t>
  </si>
  <si>
    <r>
      <rPr>
        <b/>
        <sz val="10"/>
        <color theme="1"/>
        <rFont val="Arial"/>
      </rPr>
      <t>GEOLANA</t>
    </r>
    <r>
      <rPr>
        <sz val="10"/>
        <color theme="1"/>
        <rFont val="Arial"/>
      </rPr>
      <t xml:space="preserve"> DE SOUSA FELIPE</t>
    </r>
  </si>
  <si>
    <t>BG 235/2023</t>
  </si>
  <si>
    <t>GEOLANA</t>
  </si>
  <si>
    <t>265.239-0 A</t>
  </si>
  <si>
    <t>19019151390-02</t>
  </si>
  <si>
    <t>JOSÉ GEORGE BATISTA FELIPE</t>
  </si>
  <si>
    <t>MARIA AUGUSTA DE SOUSA FELIPE</t>
  </si>
  <si>
    <t>RUA MANOEL AZIS BOTELHO</t>
  </si>
  <si>
    <t>16B</t>
  </si>
  <si>
    <t>(92)985328664</t>
  </si>
  <si>
    <t>lanahg2@hotmail.com</t>
  </si>
  <si>
    <r>
      <rPr>
        <b/>
        <sz val="10"/>
        <color theme="1"/>
        <rFont val="Arial"/>
      </rPr>
      <t>GETTLYN</t>
    </r>
    <r>
      <rPr>
        <sz val="10"/>
        <color theme="1"/>
        <rFont val="Arial"/>
      </rPr>
      <t xml:space="preserve"> DE LIMA PONTES</t>
    </r>
  </si>
  <si>
    <t>GETTLYN</t>
  </si>
  <si>
    <t>226.875-2 A</t>
  </si>
  <si>
    <t>1025</t>
  </si>
  <si>
    <t>207.21253.68-1</t>
  </si>
  <si>
    <t>787.302.872-00</t>
  </si>
  <si>
    <t>WASHIGTON FRANCISCO GOMES PONTES</t>
  </si>
  <si>
    <t>IVANETE DE LIMA PONTES</t>
  </si>
  <si>
    <t>A CONTAR DE 22/04/2025 - 03 MESES</t>
  </si>
  <si>
    <t>BG 064/2025</t>
  </si>
  <si>
    <t>RUA AGUAS MARINHAS</t>
  </si>
  <si>
    <t>PROX A PJ MATERIAL DE CONSTRUÇAO</t>
  </si>
  <si>
    <t>gettlyn@gmail.com</t>
  </si>
  <si>
    <r>
      <rPr>
        <b/>
        <sz val="10"/>
        <color theme="1"/>
        <rFont val="Arial"/>
      </rPr>
      <t>GISELLE</t>
    </r>
    <r>
      <rPr>
        <sz val="10"/>
        <color theme="1"/>
        <rFont val="Arial"/>
      </rPr>
      <t xml:space="preserve"> MOREIRA </t>
    </r>
    <r>
      <rPr>
        <b/>
        <sz val="10"/>
        <color theme="1"/>
        <rFont val="Arial"/>
      </rPr>
      <t>SAMPAIO</t>
    </r>
  </si>
  <si>
    <t>GISELLE SAMPAIO</t>
  </si>
  <si>
    <t>241.572-0 C</t>
  </si>
  <si>
    <t>818383102-82</t>
  </si>
  <si>
    <t>WELLINGTON FILGUEIRA SAMPAIO</t>
  </si>
  <si>
    <t>LILIAN WALLACE MOREIRA</t>
  </si>
  <si>
    <t>BG-043/2023</t>
  </si>
  <si>
    <t>36 anos</t>
  </si>
  <si>
    <t>RUA 26</t>
  </si>
  <si>
    <t>CONJ. CASTELO BRANCO PQ 10</t>
  </si>
  <si>
    <t>69055-440</t>
  </si>
  <si>
    <t>9299511-5561</t>
  </si>
  <si>
    <t>gisellesampaio@yahoo.com.br</t>
  </si>
  <si>
    <r>
      <rPr>
        <b/>
        <sz val="10"/>
        <color theme="1"/>
        <rFont val="Arial"/>
      </rPr>
      <t>HELCIO</t>
    </r>
    <r>
      <rPr>
        <sz val="10"/>
        <color theme="1"/>
        <rFont val="Arial"/>
      </rPr>
      <t xml:space="preserve"> CAVALCANTE BARBOSA</t>
    </r>
  </si>
  <si>
    <t>HELCIO</t>
  </si>
  <si>
    <t>187.065-3 A</t>
  </si>
  <si>
    <t>0655</t>
  </si>
  <si>
    <t>190.05784.62-0</t>
  </si>
  <si>
    <t>644.628.463-20</t>
  </si>
  <si>
    <t>JOAQUIM DE SOUSA BARBOSA</t>
  </si>
  <si>
    <t>OLIZIA CAVALCANTE BARBOSA</t>
  </si>
  <si>
    <t>ENGENHARIA DE SEGURANÇA CONTRA INCENDIO E PANICO</t>
  </si>
  <si>
    <t>RUA DANILO MATOS AREOSA N/210</t>
  </si>
  <si>
    <t>helciomanaus@hotmail.com</t>
  </si>
  <si>
    <t>11/04/2005 - BG 71/2005</t>
  </si>
  <si>
    <r>
      <rPr>
        <b/>
        <sz val="10"/>
        <color theme="1"/>
        <rFont val="Arial"/>
      </rPr>
      <t>HERBERSON</t>
    </r>
    <r>
      <rPr>
        <sz val="10"/>
        <color theme="1"/>
        <rFont val="Arial"/>
      </rPr>
      <t xml:space="preserve"> GOMES DE ALMEIDA</t>
    </r>
  </si>
  <si>
    <t>HERBERSON</t>
  </si>
  <si>
    <t>186.065-8 A</t>
  </si>
  <si>
    <t>0746</t>
  </si>
  <si>
    <t>128.82888.02-5</t>
  </si>
  <si>
    <t>811.054.792-34</t>
  </si>
  <si>
    <t>ARMANDO RODRIGUES DE ALMEIDA</t>
  </si>
  <si>
    <t>MARIA GOMES DE ALMEIDA</t>
  </si>
  <si>
    <t>GESTAO DE SEGURANÇA PUBLICA</t>
  </si>
  <si>
    <t>Rua das CACIMBAS N 36-A</t>
  </si>
  <si>
    <t>herberson_bm@hotmail.com</t>
  </si>
  <si>
    <r>
      <rPr>
        <sz val="10"/>
        <color theme="1"/>
        <rFont val="Arial"/>
      </rPr>
      <t xml:space="preserve">HUDSON </t>
    </r>
    <r>
      <rPr>
        <b/>
        <sz val="10"/>
        <color theme="1"/>
        <rFont val="Arial"/>
      </rPr>
      <t>STANLEY</t>
    </r>
    <r>
      <rPr>
        <sz val="10"/>
        <color theme="1"/>
        <rFont val="Arial"/>
      </rPr>
      <t xml:space="preserve"> DAMASCENO DE OLIVEIRA</t>
    </r>
  </si>
  <si>
    <t>STANLEY</t>
  </si>
  <si>
    <t>186.067-4 A</t>
  </si>
  <si>
    <t>0754</t>
  </si>
  <si>
    <t>127.59444.02-5</t>
  </si>
  <si>
    <t>659.403.852-49</t>
  </si>
  <si>
    <t>EMIDIO BATISTA DE OLIVEIRA FILHO</t>
  </si>
  <si>
    <t>IZETH MARIA DAMASCENO DE OL</t>
  </si>
  <si>
    <t>BG 221/2020</t>
  </si>
  <si>
    <t>SEGURANÇA PUBLICA E GESTAO DE PESSOAS</t>
  </si>
  <si>
    <t>Rua barreirinha, nº 37, Qª 64, São José Operário (etapa B)</t>
  </si>
  <si>
    <t>Em frente a creche Balbina Mestrinho</t>
  </si>
  <si>
    <t>hdamasceno16@hotmail.com</t>
  </si>
  <si>
    <t>21/04/2023- BG 141/22023</t>
  </si>
  <si>
    <r>
      <rPr>
        <sz val="10"/>
        <color theme="1"/>
        <rFont val="Arial"/>
      </rPr>
      <t xml:space="preserve">JEFFERSON DA </t>
    </r>
    <r>
      <rPr>
        <b/>
        <sz val="10"/>
        <color theme="1"/>
        <rFont val="Arial"/>
      </rPr>
      <t>SILVA MARTINS</t>
    </r>
  </si>
  <si>
    <t>SILVA MARTINS</t>
  </si>
  <si>
    <t>186.088-7 A</t>
  </si>
  <si>
    <t>128.19805.02-9</t>
  </si>
  <si>
    <t>724.126.232-87</t>
  </si>
  <si>
    <t>CELSO PINHEIRO MARTINS</t>
  </si>
  <si>
    <t>EDILENE DA SILVA MARTINS</t>
  </si>
  <si>
    <t>Curso de Pós-Graduação lato sensu – Engenharia de Segurança Contra Incêndio e Pânico - Faculdade Única de Ipatinga - Curso Especial de Formação Pedagógica de Docentes para a Educação Básica – Licenciatura em matemática - Instituto Federal do Amazonas - IFAM - Curso de Bacharel em Engenharia Florestal - Universidade do Estado do Amazonas - UEA</t>
  </si>
  <si>
    <t>jefferson_tefe@hotmail.com</t>
  </si>
  <si>
    <t>31/12/2022-BG 187/2023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</si>
  <si>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OSE </t>
    </r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PEREIRA PARA</t>
    </r>
  </si>
  <si>
    <t>J PAULO</t>
  </si>
  <si>
    <t>181.328-5 A</t>
  </si>
  <si>
    <t>0626</t>
  </si>
  <si>
    <t>190.39452.16-7</t>
  </si>
  <si>
    <t>702.703.412-34</t>
  </si>
  <si>
    <t>DENIZAR TAVARES PARA FILHO</t>
  </si>
  <si>
    <t>MARLENE PEREIRA PARA</t>
  </si>
  <si>
    <t>TECNOLOGIA EM INVESTIGAÇÃO FORENSE E PERÍCIA CRIMINAL</t>
  </si>
  <si>
    <t>huhascuba@gmail.com</t>
  </si>
  <si>
    <r>
      <rPr>
        <b/>
        <sz val="10"/>
        <color theme="1"/>
        <rFont val="Arial"/>
      </rPr>
      <t>LEANDRO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NUNES</t>
    </r>
    <r>
      <rPr>
        <sz val="10"/>
        <color theme="1"/>
        <rFont val="Arial"/>
      </rPr>
      <t xml:space="preserve"> DE SOUZA</t>
    </r>
  </si>
  <si>
    <t>LEANDRO NUNES</t>
  </si>
  <si>
    <t>186.052-6 A</t>
  </si>
  <si>
    <t>0788</t>
  </si>
  <si>
    <t>126.50542.02-2</t>
  </si>
  <si>
    <t>660.153.082-49</t>
  </si>
  <si>
    <t>JOAO SANTOS DE SOUZA</t>
  </si>
  <si>
    <t>CELINA NUNES DE SOUZA</t>
  </si>
  <si>
    <t>aila-estetic@hotmail.com</t>
  </si>
  <si>
    <r>
      <rPr>
        <sz val="10"/>
        <color theme="1"/>
        <rFont val="Arial"/>
      </rPr>
      <t xml:space="preserve">MANOEL </t>
    </r>
    <r>
      <rPr>
        <b/>
        <sz val="10"/>
        <color theme="1"/>
        <rFont val="Arial"/>
      </rPr>
      <t>RENEI</t>
    </r>
    <r>
      <rPr>
        <sz val="10"/>
        <color theme="1"/>
        <rFont val="Arial"/>
      </rPr>
      <t xml:space="preserve"> MUNIZ BARBOSA</t>
    </r>
  </si>
  <si>
    <t>RENEI</t>
  </si>
  <si>
    <t>181.787-6 A</t>
  </si>
  <si>
    <t>0521</t>
  </si>
  <si>
    <t>181.94994.84-0</t>
  </si>
  <si>
    <t>455.920.632-53</t>
  </si>
  <si>
    <t>MANOEL RAIMUNDO BARBOSA</t>
  </si>
  <si>
    <t>TEREZA GONCALVES MUNIZ</t>
  </si>
  <si>
    <t>BG 189/2024</t>
  </si>
  <si>
    <t>mrenei@hotmail.com</t>
  </si>
  <si>
    <t>16/04/2004 - DOE DE 20/04/2004, PAG 07</t>
  </si>
  <si>
    <t>17/04/2009 - BG 218/2009</t>
  </si>
  <si>
    <t>BG 150/2024 - DOE nº 35.280 de 06/08/2024</t>
  </si>
  <si>
    <r>
      <rPr>
        <b/>
        <sz val="11"/>
        <color theme="1"/>
        <rFont val="Calibri, sans-serif"/>
      </rPr>
      <t xml:space="preserve">MARCILA </t>
    </r>
    <r>
      <rPr>
        <sz val="11"/>
        <color theme="1"/>
        <rFont val="Calibri, sans-serif"/>
      </rPr>
      <t>PATRICIA PEREIRA SOARES DAVILA</t>
    </r>
  </si>
  <si>
    <t>MARCILA</t>
  </si>
  <si>
    <t>270.698-9 A</t>
  </si>
  <si>
    <t>2011263891-5</t>
  </si>
  <si>
    <t>832.219.302-59</t>
  </si>
  <si>
    <t>MARIA JOSE PEREIRA SOARES</t>
  </si>
  <si>
    <t>37 anos</t>
  </si>
  <si>
    <t>RUA ELIZABETH AGASSIS</t>
  </si>
  <si>
    <t>69077-650</t>
  </si>
  <si>
    <t>mcnmagno@hotmail.com</t>
  </si>
  <si>
    <r>
      <rPr>
        <sz val="10"/>
        <color theme="1"/>
        <rFont val="Arial"/>
      </rPr>
      <t xml:space="preserve">MATHEUS FROTA </t>
    </r>
    <r>
      <rPr>
        <b/>
        <sz val="10"/>
        <color theme="1"/>
        <rFont val="Arial"/>
      </rPr>
      <t>EVANGELISTA</t>
    </r>
    <r>
      <rPr>
        <sz val="10"/>
        <color theme="1"/>
        <rFont val="Arial"/>
      </rPr>
      <t xml:space="preserve"> JUNIOR</t>
    </r>
  </si>
  <si>
    <t>EVANGELISTA</t>
  </si>
  <si>
    <t>186.076-3 A</t>
  </si>
  <si>
    <t>0699</t>
  </si>
  <si>
    <t>127.85262.02-8</t>
  </si>
  <si>
    <t>789.394.612-15</t>
  </si>
  <si>
    <t>EVANGELISTA ALVES MARQUES</t>
  </si>
  <si>
    <t>FRANCISCA DAS CHAGAS SILVA EVANGELISTA</t>
  </si>
  <si>
    <t>RUA DOM JACKSON, Nº 930 - FLORES</t>
  </si>
  <si>
    <t>ESCOLA DENIZARD RIVAIL</t>
  </si>
  <si>
    <t>matheusfejr@icloud.com</t>
  </si>
  <si>
    <r>
      <rPr>
        <sz val="10"/>
        <color theme="1"/>
        <rFont val="Arial"/>
      </rPr>
      <t xml:space="preserve">NEWTON DAVID </t>
    </r>
    <r>
      <rPr>
        <b/>
        <sz val="10"/>
        <color theme="1"/>
        <rFont val="Arial"/>
      </rPr>
      <t>HENCHEN</t>
    </r>
  </si>
  <si>
    <t>HENCHEN</t>
  </si>
  <si>
    <t>181.252-1 A</t>
  </si>
  <si>
    <t>0586</t>
  </si>
  <si>
    <t>190.39454.08-9</t>
  </si>
  <si>
    <t>749.393.002-34</t>
  </si>
  <si>
    <t>LAURO HENCHEN</t>
  </si>
  <si>
    <t>MARIA MATIAS AZEVEDO HENCHEN</t>
  </si>
  <si>
    <t>BG 219/2022</t>
  </si>
  <si>
    <t>RUA PRAIA DA PEDRA DA CANOA QUEBRADA</t>
  </si>
  <si>
    <t>COND JARDIM PARADISO APARTANENTO 9 A</t>
  </si>
  <si>
    <t>davidhenchen@hotmail.com</t>
  </si>
  <si>
    <r>
      <rPr>
        <b/>
        <sz val="10"/>
        <color theme="1"/>
        <rFont val="Arial"/>
      </rPr>
      <t>NOEME</t>
    </r>
    <r>
      <rPr>
        <sz val="10"/>
        <color theme="1"/>
        <rFont val="Arial"/>
      </rPr>
      <t xml:space="preserve"> HENRIQUES FREITAS</t>
    </r>
  </si>
  <si>
    <t>NOEME</t>
  </si>
  <si>
    <t>245.968-0 A</t>
  </si>
  <si>
    <t>1325</t>
  </si>
  <si>
    <t>127.92196.42-6</t>
  </si>
  <si>
    <t>591.144.282-53</t>
  </si>
  <si>
    <t>SEVERINO HENRIQUES FILHO</t>
  </si>
  <si>
    <t>MARIA ZILMA DOS SANTOS HENRIQUES</t>
  </si>
  <si>
    <t>BG 223/2022</t>
  </si>
  <si>
    <t>CIÊCIAS APLICADA A TECNOLOGIA</t>
  </si>
  <si>
    <t>Avenida TORQUATO TAPAJOS</t>
  </si>
  <si>
    <t>COND. FOREST HILL C. 06</t>
  </si>
  <si>
    <t>noemefreitas1@gmail.com</t>
  </si>
  <si>
    <t>17/07/2018 - DOE DE 17/07/2018, PAG 10</t>
  </si>
  <si>
    <t>BG Nº 179/2021-(Ext. DOE n° 34.587, de 16 set 2021, Poder Executivo – Seção I, Pág 21 a 23).</t>
  </si>
  <si>
    <r>
      <rPr>
        <b/>
        <sz val="10"/>
        <color theme="1"/>
        <rFont val="Arial"/>
      </rPr>
      <t>PABLO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JEAN</t>
    </r>
    <r>
      <rPr>
        <sz val="10"/>
        <color theme="1"/>
        <rFont val="Arial"/>
      </rPr>
      <t xml:space="preserve"> FONSECA DOS SANTOS</t>
    </r>
  </si>
  <si>
    <t>PABLO JEAN</t>
  </si>
  <si>
    <t>226.772-1 A</t>
  </si>
  <si>
    <t>1155</t>
  </si>
  <si>
    <t>136.15848.27-5</t>
  </si>
  <si>
    <t>004.153.432-83</t>
  </si>
  <si>
    <t>PAULO JORGE SILVA DOS SANTOS</t>
  </si>
  <si>
    <t>ALDINEIA FURTADO DA FONSECA</t>
  </si>
  <si>
    <t>BG 095/2023</t>
  </si>
  <si>
    <t>RUA NSA SRA PERPETUO SOCORRO</t>
  </si>
  <si>
    <t>PROX ESCOLA MUNICIPAL ELIZABETH BELTRAO</t>
  </si>
  <si>
    <t>Fspablo37@gmail.com</t>
  </si>
  <si>
    <r>
      <rPr>
        <sz val="10"/>
        <color theme="1"/>
        <rFont val="Arial"/>
      </rPr>
      <t xml:space="preserve">PAULO KEMEL </t>
    </r>
    <r>
      <rPr>
        <b/>
        <sz val="10"/>
        <color theme="1"/>
        <rFont val="Arial"/>
      </rPr>
      <t>SATO</t>
    </r>
    <r>
      <rPr>
        <sz val="10"/>
        <color theme="1"/>
        <rFont val="Arial"/>
      </rPr>
      <t xml:space="preserve"> LOPES</t>
    </r>
  </si>
  <si>
    <t>SATO</t>
  </si>
  <si>
    <t>186.106-9 A</t>
  </si>
  <si>
    <t>0677</t>
  </si>
  <si>
    <t>128.67843.02-4</t>
  </si>
  <si>
    <t>789.635.672-49</t>
  </si>
  <si>
    <t>RAIMUNDO PAULO MONTEIRO LOPES</t>
  </si>
  <si>
    <t>CONCEICAO SHIZUE SATO LOPES</t>
  </si>
  <si>
    <t>BG 038/2024 +BG 054/2024 + BG 072/2024+BG 096/2024 + BG 112/2024 + BG 132/2024+ BG 154/2024 + BG 174/2024 + BG 196/2024+ BG 211/2024+ BG 230/2024</t>
  </si>
  <si>
    <t>GERIATRIA E GERONTOLOGIA</t>
  </si>
  <si>
    <t>sato.paulo.k@gmail.com</t>
  </si>
  <si>
    <r>
      <rPr>
        <b/>
        <sz val="10"/>
        <color theme="1"/>
        <rFont val="Arial"/>
      </rPr>
      <t>RAIMUNDA</t>
    </r>
    <r>
      <rPr>
        <sz val="10"/>
        <color theme="1"/>
        <rFont val="Arial"/>
      </rPr>
      <t xml:space="preserve"> SERRAO NUNES</t>
    </r>
  </si>
  <si>
    <t>RAIMUNDA</t>
  </si>
  <si>
    <t>226.835-3 A</t>
  </si>
  <si>
    <t>1220</t>
  </si>
  <si>
    <t>126.82289.02-0</t>
  </si>
  <si>
    <t>516.374.722-34</t>
  </si>
  <si>
    <t>VLADIMIR CORREA NUNES</t>
  </si>
  <si>
    <t>ANTONIA PINTO SERRAO</t>
  </si>
  <si>
    <t>DE 25/7/2025 A 23/08/2025 - 30 DIAS</t>
  </si>
  <si>
    <t>PROX A RESERVA DUCKE</t>
  </si>
  <si>
    <t>r29nunes@hotmail.com</t>
  </si>
  <si>
    <r>
      <rPr>
        <b/>
        <sz val="10"/>
        <color theme="1"/>
        <rFont val="Arial"/>
      </rPr>
      <t>RONILDES</t>
    </r>
    <r>
      <rPr>
        <sz val="10"/>
        <color theme="1"/>
        <rFont val="Arial"/>
      </rPr>
      <t xml:space="preserve"> RODRIGUES DE LIMA</t>
    </r>
  </si>
  <si>
    <t>RONILDES</t>
  </si>
  <si>
    <t>186.115-8 A</t>
  </si>
  <si>
    <t>200.57487.22-1</t>
  </si>
  <si>
    <t>521.712.052-53</t>
  </si>
  <si>
    <t>MANOEL ALAIDE DE LIMA</t>
  </si>
  <si>
    <t>MARIA DE FATIMA RODRIGUES DE LIMA</t>
  </si>
  <si>
    <t>(97) 98122-9191</t>
  </si>
  <si>
    <t>eduardokaue@outlook.com</t>
  </si>
  <si>
    <t>21/04/2023 - BG 083/2024 - DOE nº 35.212 de 26/04/2024</t>
  </si>
  <si>
    <r>
      <rPr>
        <sz val="10"/>
        <color theme="1"/>
        <rFont val="Arial"/>
      </rPr>
      <t xml:space="preserve">THONY MITTI </t>
    </r>
    <r>
      <rPr>
        <b/>
        <sz val="10"/>
        <color theme="1"/>
        <rFont val="Arial"/>
      </rPr>
      <t>BRELAZ</t>
    </r>
    <r>
      <rPr>
        <sz val="10"/>
        <color theme="1"/>
        <rFont val="Arial"/>
      </rPr>
      <t xml:space="preserve"> COSTA</t>
    </r>
  </si>
  <si>
    <t>BRELAZ</t>
  </si>
  <si>
    <t>181.228-9 A</t>
  </si>
  <si>
    <t>0547</t>
  </si>
  <si>
    <t>190.39470.02-5</t>
  </si>
  <si>
    <t>641.821.262-20</t>
  </si>
  <si>
    <t>OTANIEL DOS SANTOS COSTA</t>
  </si>
  <si>
    <t>ZEIRA BRELAZ COSTA</t>
  </si>
  <si>
    <t>RUA DALCIDIO JURANDIR NUMERO 344 QUADRA 20</t>
  </si>
  <si>
    <t>thonybrelaz@hotmail.com</t>
  </si>
  <si>
    <t>BG 222/2024 - DOE nº 35.351, de 22/11/2024</t>
  </si>
  <si>
    <r>
      <rPr>
        <b/>
        <sz val="10"/>
        <color theme="1"/>
        <rFont val="Arial"/>
      </rPr>
      <t>WAGNER</t>
    </r>
    <r>
      <rPr>
        <sz val="10"/>
        <color theme="1"/>
        <rFont val="Arial"/>
      </rPr>
      <t xml:space="preserve"> SILVA DOS SANTOS</t>
    </r>
  </si>
  <si>
    <t>WAGNER</t>
  </si>
  <si>
    <t>181.369-2 A</t>
  </si>
  <si>
    <t>0520</t>
  </si>
  <si>
    <t>190.02679.58-3</t>
  </si>
  <si>
    <t>703.806.192-53</t>
  </si>
  <si>
    <t>SEVERINO FERREIRA DOS SANTOS</t>
  </si>
  <si>
    <t>WASTI SILVA DOS SANTOS</t>
  </si>
  <si>
    <t>DE 11/05/2021 A 09/06/2021 - 30 DIAS</t>
  </si>
  <si>
    <t>BG 095/2021</t>
  </si>
  <si>
    <t>11/11/2016 - BG 226/2016</t>
  </si>
  <si>
    <t>wagnersilva.arq@gmail.com</t>
  </si>
  <si>
    <t>BG 167/2024 - DOE nº 35.294 de 26/08/2024</t>
  </si>
  <si>
    <r>
      <rPr>
        <sz val="10"/>
        <color theme="1"/>
        <rFont val="Arial"/>
      </rPr>
      <t xml:space="preserve">WALDERLENO DE </t>
    </r>
    <r>
      <rPr>
        <b/>
        <sz val="10"/>
        <color theme="1"/>
        <rFont val="Arial"/>
      </rPr>
      <t>ARAGAO</t>
    </r>
    <r>
      <rPr>
        <sz val="10"/>
        <color theme="1"/>
        <rFont val="Arial"/>
      </rPr>
      <t xml:space="preserve"> MACIEL</t>
    </r>
  </si>
  <si>
    <t>ARAGAO</t>
  </si>
  <si>
    <t>186.021-6 A</t>
  </si>
  <si>
    <t>0750</t>
  </si>
  <si>
    <t>190.08288.95-0</t>
  </si>
  <si>
    <t>711.999.002-06</t>
  </si>
  <si>
    <t>WALDELINO DA SILVA MACIEL</t>
  </si>
  <si>
    <t>MARIA DALVANIRA DE ARAGAO</t>
  </si>
  <si>
    <t>EDUCAÇAO FINACEIRA E O ENSINO EM MATEMATICA/SEGURANÇA PUBLICA</t>
  </si>
  <si>
    <t>RUA 01 N/46</t>
  </si>
  <si>
    <t>03/10/2017 - BG 48/2018</t>
  </si>
  <si>
    <t>21/04/2023 - BG 130/2025 - DOE nº 35.503 de 15/7/2025</t>
  </si>
  <si>
    <r>
      <rPr>
        <b/>
        <sz val="10"/>
        <color theme="1"/>
        <rFont val="Arial"/>
      </rPr>
      <t>FRANDIELSON</t>
    </r>
    <r>
      <rPr>
        <sz val="10"/>
        <color theme="1"/>
        <rFont val="Arial"/>
      </rPr>
      <t xml:space="preserve"> DA SILVA SANTOS</t>
    </r>
  </si>
  <si>
    <t>DF</t>
  </si>
  <si>
    <t>BG 73/2022</t>
  </si>
  <si>
    <t>FRANDIELSON</t>
  </si>
  <si>
    <t>255.223-0 A</t>
  </si>
  <si>
    <t>1567</t>
  </si>
  <si>
    <t>133.25984.27-3</t>
  </si>
  <si>
    <t>991.360.152-53</t>
  </si>
  <si>
    <t>SANTOS PERES DOS SANTOS</t>
  </si>
  <si>
    <t>MARIA PINHEIRO DA SILVA</t>
  </si>
  <si>
    <t>ENFERMAGEM DO TRABALHO</t>
  </si>
  <si>
    <t>Rua DIANA</t>
  </si>
  <si>
    <t>C-1 TANCREDO NEVES</t>
  </si>
  <si>
    <t>frandielson@gmail.com</t>
  </si>
  <si>
    <r>
      <rPr>
        <b/>
        <sz val="10"/>
        <color theme="1"/>
        <rFont val="Arial"/>
      </rPr>
      <t>GETULIO</t>
    </r>
    <r>
      <rPr>
        <sz val="10"/>
        <color theme="1"/>
        <rFont val="Arial"/>
      </rPr>
      <t xml:space="preserve"> RIBEIRO DA SILVA JUNIOR</t>
    </r>
  </si>
  <si>
    <t>GETULIO</t>
  </si>
  <si>
    <t>181.338-2 A</t>
  </si>
  <si>
    <t>0633</t>
  </si>
  <si>
    <t>190.39443.76-1</t>
  </si>
  <si>
    <t>004.684.303-50</t>
  </si>
  <si>
    <t>GETULIO RIBEIRO DA SILVA</t>
  </si>
  <si>
    <t>YEDA ROSAL FRANCO CARNEIRO</t>
  </si>
  <si>
    <t>DORCENCIA EM ENFERMAGEM/ SEGURANÇA PUBLICA E CIDADANIA/ SEGURANÇA PUBLICA</t>
  </si>
  <si>
    <t>RUA 02 QD/06 CASA 03 CONJ GALILEIA</t>
  </si>
  <si>
    <t>sgt.bm.jr@gmail.com</t>
  </si>
  <si>
    <t>BG 134/2024 - DOE nº 35.260 de 09/07/2024</t>
  </si>
  <si>
    <t>DE JÚNIOR PARA GETÚLIO</t>
  </si>
  <si>
    <r>
      <rPr>
        <b/>
        <sz val="10"/>
        <color theme="1"/>
        <rFont val="Arial"/>
      </rPr>
      <t>JANDERSON</t>
    </r>
    <r>
      <rPr>
        <sz val="10"/>
        <color theme="1"/>
        <rFont val="Arial"/>
      </rPr>
      <t xml:space="preserve"> LOURENCO LOPES</t>
    </r>
  </si>
  <si>
    <t>BG 167/2022</t>
  </si>
  <si>
    <t>JANDERSON</t>
  </si>
  <si>
    <t>186.128-0 A</t>
  </si>
  <si>
    <t>0643</t>
  </si>
  <si>
    <t>190.10804.63-4</t>
  </si>
  <si>
    <t>041.646.684-23</t>
  </si>
  <si>
    <t>JOSE LOURENCO LOPES</t>
  </si>
  <si>
    <t>DIVA LUIZA DA SILVA LOPES</t>
  </si>
  <si>
    <t>AV CODAJAS</t>
  </si>
  <si>
    <t>jllopes194@gmail.com</t>
  </si>
  <si>
    <r>
      <rPr>
        <sz val="10"/>
        <color theme="1"/>
        <rFont val="Arial"/>
      </rPr>
      <t xml:space="preserve">LEANE GOMES </t>
    </r>
    <r>
      <rPr>
        <b/>
        <sz val="10"/>
        <color theme="1"/>
        <rFont val="Arial"/>
      </rPr>
      <t>BATALHA</t>
    </r>
  </si>
  <si>
    <t>BATALHA</t>
  </si>
  <si>
    <t>265.969-7 A</t>
  </si>
  <si>
    <t>163.70183.28-9</t>
  </si>
  <si>
    <t>002.091.922-08</t>
  </si>
  <si>
    <t>DANIEL VIEIRA BATALHA</t>
  </si>
  <si>
    <t>JOSE QUINTINO DE OLIVEIRA</t>
  </si>
  <si>
    <t>34 anos</t>
  </si>
  <si>
    <t>15/02/2023 BG 41/2023</t>
  </si>
  <si>
    <t>TV. PRESIDENTE DUTRA</t>
  </si>
  <si>
    <t>SÃO RAIMUNDO</t>
  </si>
  <si>
    <t>69.027-111</t>
  </si>
  <si>
    <t>leane_lg@hotmail.com</t>
  </si>
  <si>
    <t>20/04/2023- BG 164/2023</t>
  </si>
  <si>
    <r>
      <rPr>
        <b/>
        <sz val="10"/>
        <color theme="1"/>
        <rFont val="Arial"/>
      </rPr>
      <t>PRISCILA</t>
    </r>
    <r>
      <rPr>
        <sz val="10"/>
        <color theme="1"/>
        <rFont val="Arial"/>
      </rPr>
      <t xml:space="preserve"> SOUSA DE </t>
    </r>
    <r>
      <rPr>
        <b/>
        <sz val="10"/>
        <color theme="1"/>
        <rFont val="Arial"/>
      </rPr>
      <t>FREITAS</t>
    </r>
  </si>
  <si>
    <t>PRISCILA FREITAS</t>
  </si>
  <si>
    <t>265.228-5 A</t>
  </si>
  <si>
    <t>ANSELMO DA SILVA FREITAS</t>
  </si>
  <si>
    <t>EDILEA SOUSA DE FREITAS</t>
  </si>
  <si>
    <t>RUA MARIA ESTHER TEIXEIRA</t>
  </si>
  <si>
    <t>PARQUE 10 DE NOVEMBRO</t>
  </si>
  <si>
    <t>69055-470</t>
  </si>
  <si>
    <t>(93)99110-5868</t>
  </si>
  <si>
    <t>psf_pris@hotmail.com</t>
  </si>
  <si>
    <r>
      <rPr>
        <b/>
        <sz val="10"/>
        <color theme="1"/>
        <rFont val="Arial"/>
      </rPr>
      <t>SILVIA CRISTINA</t>
    </r>
    <r>
      <rPr>
        <sz val="10"/>
        <color theme="1"/>
        <rFont val="Arial"/>
      </rPr>
      <t xml:space="preserve"> OLIVEIRA BRANDAO</t>
    </r>
  </si>
  <si>
    <t>SILVIA CRISTINA</t>
  </si>
  <si>
    <t>248.655-5 B</t>
  </si>
  <si>
    <t>190.50028.54-6</t>
  </si>
  <si>
    <t>882.714.552-49</t>
  </si>
  <si>
    <t>PAULO ROBERTO ALFAIA BRANDAO</t>
  </si>
  <si>
    <t>MARIA DO SOCORRO OLIVEIRA BRANDAO</t>
  </si>
  <si>
    <t>PATOLOGIA ORAL E MAXILO FACIAL</t>
  </si>
  <si>
    <t>Condominio RUA BARAO DE ANAJATUBA</t>
  </si>
  <si>
    <t>QD B4, PARQUE DAS LARANJEIRAS FLORES</t>
  </si>
  <si>
    <t>silviabrandao_odo@hotmail.com</t>
  </si>
  <si>
    <r>
      <rPr>
        <b/>
        <sz val="10"/>
        <color theme="1"/>
        <rFont val="Arial"/>
      </rPr>
      <t>ANA MARIA</t>
    </r>
    <r>
      <rPr>
        <sz val="10"/>
        <color theme="1"/>
        <rFont val="Arial"/>
      </rPr>
      <t xml:space="preserve"> DE SOUZA GUIMARAES</t>
    </r>
  </si>
  <si>
    <t>DFEP</t>
  </si>
  <si>
    <t>ANA MARIA</t>
  </si>
  <si>
    <t>183.059-7 C</t>
  </si>
  <si>
    <t>1653</t>
  </si>
  <si>
    <t>AURELIO VIEIRA GUIMARAES</t>
  </si>
  <si>
    <t>MARIA DAS DORES PINHEIRO DE SOUZA</t>
  </si>
  <si>
    <t>Rua RUA RIGA</t>
  </si>
  <si>
    <t>Q/500 NOVA CIDADE</t>
  </si>
  <si>
    <t>rose.supercred@gmail.com</t>
  </si>
  <si>
    <r>
      <rPr>
        <sz val="10"/>
        <color theme="1"/>
        <rFont val="Arial"/>
      </rPr>
      <t xml:space="preserve">CARLOS </t>
    </r>
    <r>
      <rPr>
        <b/>
        <sz val="10"/>
        <color theme="1"/>
        <rFont val="Arial"/>
      </rPr>
      <t>EDUARDO</t>
    </r>
    <r>
      <rPr>
        <sz val="10"/>
        <color theme="1"/>
        <rFont val="Arial"/>
      </rPr>
      <t xml:space="preserve"> SILVA E SILVA</t>
    </r>
  </si>
  <si>
    <t>EDUARDO</t>
  </si>
  <si>
    <t>186.036-4 A</t>
  </si>
  <si>
    <t>127.29722.02-7</t>
  </si>
  <si>
    <t>520.032.052-68</t>
  </si>
  <si>
    <t>FRANCISCO ALADIO DA SILVA</t>
  </si>
  <si>
    <t>MARLY SILVA EH SILVA</t>
  </si>
  <si>
    <t>RUA OSVALDO BARBOSA Nº01</t>
  </si>
  <si>
    <t>ceduss_fire@hotmail.com</t>
  </si>
  <si>
    <r>
      <rPr>
        <sz val="10"/>
        <color theme="1"/>
        <rFont val="Arial"/>
      </rPr>
      <t xml:space="preserve">DEBORA </t>
    </r>
    <r>
      <rPr>
        <b/>
        <sz val="10"/>
        <color theme="1"/>
        <rFont val="Arial"/>
      </rPr>
      <t>SIMONE</t>
    </r>
    <r>
      <rPr>
        <sz val="10"/>
        <color theme="1"/>
        <rFont val="Arial"/>
      </rPr>
      <t xml:space="preserve"> ALMEIDA SANTOS DE OLIVEIRA</t>
    </r>
  </si>
  <si>
    <t>SIMONE</t>
  </si>
  <si>
    <t>255.204-3 A</t>
  </si>
  <si>
    <t>1725</t>
  </si>
  <si>
    <t>129.06499.02-3</t>
  </si>
  <si>
    <t>833.066.505-44</t>
  </si>
  <si>
    <t>MANOELITO DOS SANTOS</t>
  </si>
  <si>
    <t>MARIA AUXILIADORA ALMEIDA SANTOS DOS SANTOS</t>
  </si>
  <si>
    <t>BG 214/2020- BG 141/2022 - BG 27/2025+BG 044/2025</t>
  </si>
  <si>
    <t>DIREITO APLICADO AO SERVIÇO DE SAUDE</t>
  </si>
  <si>
    <t>Rua rua b</t>
  </si>
  <si>
    <t>VILA MILITAR PLACIDO DE CASTRO COMPENSA</t>
  </si>
  <si>
    <t>ksgsimone@gmail.com</t>
  </si>
  <si>
    <r>
      <rPr>
        <sz val="10"/>
        <color theme="1"/>
        <rFont val="Arial"/>
      </rPr>
      <t xml:space="preserve">JOANE NAOKO </t>
    </r>
    <r>
      <rPr>
        <b/>
        <sz val="10"/>
        <color theme="1"/>
        <rFont val="Arial"/>
      </rPr>
      <t xml:space="preserve">HAZAOKA </t>
    </r>
    <r>
      <rPr>
        <sz val="10"/>
        <color theme="1"/>
        <rFont val="Arial"/>
      </rPr>
      <t>VIEIRA</t>
    </r>
  </si>
  <si>
    <t>HAZAOKA</t>
  </si>
  <si>
    <t>269.449-2 A</t>
  </si>
  <si>
    <t>1.295.091.102-3</t>
  </si>
  <si>
    <t>685.179.552-34</t>
  </si>
  <si>
    <t>DOCNELES RIBEIRO VIEIRA</t>
  </si>
  <si>
    <t>SECHIKO HAZAOCA VIEIRA</t>
  </si>
  <si>
    <t>RUA JOÃO AFONSO</t>
  </si>
  <si>
    <t>JAPIIM II</t>
  </si>
  <si>
    <t>69076-700</t>
  </si>
  <si>
    <t>92 98415-6611</t>
  </si>
  <si>
    <t>joanehazoaka@gmail.com</t>
  </si>
  <si>
    <r>
      <rPr>
        <sz val="10"/>
        <color theme="1"/>
        <rFont val="Arial"/>
      </rPr>
      <t xml:space="preserve">MARCIA </t>
    </r>
    <r>
      <rPr>
        <b/>
        <sz val="10"/>
        <color theme="1"/>
        <rFont val="Arial"/>
      </rPr>
      <t>DANIELLE</t>
    </r>
    <r>
      <rPr>
        <sz val="10"/>
        <color theme="1"/>
        <rFont val="Arial"/>
      </rPr>
      <t xml:space="preserve"> DA SILVA </t>
    </r>
    <r>
      <rPr>
        <b/>
        <sz val="10"/>
        <color theme="1"/>
        <rFont val="Arial"/>
      </rPr>
      <t>FERREIRA</t>
    </r>
  </si>
  <si>
    <t>DANIELLE FERREIRA</t>
  </si>
  <si>
    <t>238.540-6 B</t>
  </si>
  <si>
    <t>167.43520.68-4</t>
  </si>
  <si>
    <t>962.422.722-53</t>
  </si>
  <si>
    <t>FRANCISCO CARLOS FERREIRA</t>
  </si>
  <si>
    <t>ALIOMARA DA SILVA FERREIRA</t>
  </si>
  <si>
    <t>URGÊNCIA E EMRGÊNCIA</t>
  </si>
  <si>
    <t>CIÊNCIAS APLICADA A HEMATOLOGIA</t>
  </si>
  <si>
    <t>Condominio RESID. FLEX PQ 10</t>
  </si>
  <si>
    <t>BL-05 PARQUE DEZ</t>
  </si>
  <si>
    <t>danielle.ferreira88@hotmail.com</t>
  </si>
  <si>
    <r>
      <rPr>
        <b/>
        <sz val="10"/>
        <color theme="1"/>
        <rFont val="Arial"/>
      </rPr>
      <t>ADRIANO</t>
    </r>
    <r>
      <rPr>
        <sz val="10"/>
        <color theme="1"/>
        <rFont val="Arial"/>
      </rPr>
      <t xml:space="preserve"> DA</t>
    </r>
    <r>
      <rPr>
        <b/>
        <sz val="10"/>
        <color theme="1"/>
        <rFont val="Arial"/>
      </rPr>
      <t xml:space="preserve"> ROCHA</t>
    </r>
    <r>
      <rPr>
        <sz val="10"/>
        <color theme="1"/>
        <rFont val="Arial"/>
      </rPr>
      <t xml:space="preserve"> FELIPE</t>
    </r>
  </si>
  <si>
    <t>DL</t>
  </si>
  <si>
    <t>ADRIANO ROCHA</t>
  </si>
  <si>
    <t>215.646-6 B</t>
  </si>
  <si>
    <t>130.15975.02-0</t>
  </si>
  <si>
    <t>710.955.272-15</t>
  </si>
  <si>
    <t>ALMIR GOMES FELIPE</t>
  </si>
  <si>
    <t>ANA RUTH MATOS DA ROCHA</t>
  </si>
  <si>
    <r>
      <rPr>
        <b/>
        <sz val="10"/>
        <color theme="1"/>
        <rFont val="Arial"/>
      </rPr>
      <t>ALESSANDRO</t>
    </r>
    <r>
      <rPr>
        <sz val="10"/>
        <color theme="1"/>
        <rFont val="Arial"/>
      </rPr>
      <t xml:space="preserve"> SILVA DE SOUZA</t>
    </r>
  </si>
  <si>
    <t>ALESSANDRO</t>
  </si>
  <si>
    <t>186.006-2 A</t>
  </si>
  <si>
    <t>0690</t>
  </si>
  <si>
    <t>160.36792.87-15</t>
  </si>
  <si>
    <t>676.080.602-63</t>
  </si>
  <si>
    <t>CIRENA SILVA DE SOUZA</t>
  </si>
  <si>
    <t>alessandroaprov@yahoo.com.br</t>
  </si>
  <si>
    <t>21/04/2023 - BG 104/2025 - DOE nº 35.477 de 04/06/2025</t>
  </si>
  <si>
    <t>BG 077/2025 - DOE no 35.450 de 24/04/2025</t>
  </si>
  <si>
    <r>
      <rPr>
        <b/>
        <sz val="10"/>
        <color theme="1"/>
        <rFont val="Arial"/>
      </rPr>
      <t>ALINE</t>
    </r>
    <r>
      <rPr>
        <sz val="10"/>
        <color theme="1"/>
        <rFont val="Arial"/>
      </rPr>
      <t xml:space="preserve"> OLIVEIRA</t>
    </r>
    <r>
      <rPr>
        <b/>
        <sz val="10"/>
        <color theme="1"/>
        <rFont val="Arial"/>
      </rPr>
      <t xml:space="preserve"> BARROS</t>
    </r>
  </si>
  <si>
    <t>ALINE BARROS</t>
  </si>
  <si>
    <t>236.143-4 B</t>
  </si>
  <si>
    <t>160.36792.87-38</t>
  </si>
  <si>
    <t>831.920.692-87</t>
  </si>
  <si>
    <t>DOMINGOS RIBEIRO BARROS</t>
  </si>
  <si>
    <t>SANDRA HELOISA OLIVEIRA BARROS</t>
  </si>
  <si>
    <t>BG 103/2024 + BG 128/2024+ BG 157/2024 + BG 174/2024+BG 189/2024+BG 211/2024</t>
  </si>
  <si>
    <t>ANALISES CLINICAS/ GESTÃO DA ASSISTÊNCIA</t>
  </si>
  <si>
    <t>CIÊNCIAS DA SAÚDE</t>
  </si>
  <si>
    <t>T3, AP 1201, CD LE BOULEVARD SAO JORGE</t>
  </si>
  <si>
    <t>alinebarros.farma@gmail.com</t>
  </si>
  <si>
    <r>
      <rPr>
        <b/>
        <sz val="10"/>
        <color theme="1"/>
        <rFont val="Arial"/>
      </rPr>
      <t>DIRLEY</t>
    </r>
    <r>
      <rPr>
        <sz val="10"/>
        <color theme="1"/>
        <rFont val="Arial"/>
      </rPr>
      <t xml:space="preserve"> FRANCISCO DE SOUZA</t>
    </r>
  </si>
  <si>
    <t>DIRLEY</t>
  </si>
  <si>
    <t>226.960-0 A</t>
  </si>
  <si>
    <t>1026</t>
  </si>
  <si>
    <t>190.49891.88-0</t>
  </si>
  <si>
    <t>882.870.682-15</t>
  </si>
  <si>
    <t>WASHIGTON ROSAS DE SOUZA</t>
  </si>
  <si>
    <t>ROSIMAR FRANCISCA DE SOUZA</t>
  </si>
  <si>
    <t>RUA DA PAZ</t>
  </si>
  <si>
    <t>PROXIMO A IGREJA CATOLICA</t>
  </si>
  <si>
    <r>
      <rPr>
        <b/>
        <sz val="10"/>
        <color theme="1"/>
        <rFont val="Arial"/>
      </rPr>
      <t>EDLA</t>
    </r>
    <r>
      <rPr>
        <sz val="10"/>
        <color theme="1"/>
        <rFont val="Arial"/>
      </rPr>
      <t xml:space="preserve"> LIMA ABRAHAO</t>
    </r>
  </si>
  <si>
    <t>EDLA</t>
  </si>
  <si>
    <t>226.862-0 A</t>
  </si>
  <si>
    <t>1205</t>
  </si>
  <si>
    <t>129.85562.02-5</t>
  </si>
  <si>
    <t>704.887.462-72</t>
  </si>
  <si>
    <t>ALDEMIR DE SOUZA ABRAHAO</t>
  </si>
  <si>
    <t>MARIA DO SOCORRO LIMA ABRAHAO</t>
  </si>
  <si>
    <t>BG 171/2023- BG 204/2023-BG 031/2024</t>
  </si>
  <si>
    <t>RUA 102 NUCLEO 12</t>
  </si>
  <si>
    <t>PROX A ESCOLA MARIA DA FE</t>
  </si>
  <si>
    <t>edla.abrahao@yahoo.com.br</t>
  </si>
  <si>
    <t>A CONTA DE 31/12/2023 - BG 228/2024 - DOE nº 35.359, de 04/12//2024</t>
  </si>
  <si>
    <r>
      <rPr>
        <b/>
        <sz val="10"/>
        <color theme="1"/>
        <rFont val="Arial"/>
      </rPr>
      <t>GIRLENO</t>
    </r>
    <r>
      <rPr>
        <sz val="10"/>
        <color theme="1"/>
        <rFont val="Arial"/>
      </rPr>
      <t xml:space="preserve"> QUEIROZ SILVA</t>
    </r>
  </si>
  <si>
    <t>GIRLENO</t>
  </si>
  <si>
    <t>226.747-0 A</t>
  </si>
  <si>
    <t>135.44451.27-0</t>
  </si>
  <si>
    <t>524.623.822-91</t>
  </si>
  <si>
    <t>JOSE CIRO GOMES SILVA</t>
  </si>
  <si>
    <t>MARIA GORETE QUEIROZ SILVA</t>
  </si>
  <si>
    <t>AVENIDA X</t>
  </si>
  <si>
    <t>girleno.silva@hotmail.com</t>
  </si>
  <si>
    <t>31/12/2023 - BG 103/2025 - DOE nº 35.473 de 29/5/2025</t>
  </si>
  <si>
    <r>
      <rPr>
        <b/>
        <sz val="10"/>
        <color theme="1"/>
        <rFont val="Arial"/>
      </rPr>
      <t>GLAUCO</t>
    </r>
    <r>
      <rPr>
        <sz val="10"/>
        <color theme="1"/>
        <rFont val="Arial"/>
      </rPr>
      <t xml:space="preserve"> COELHO MOTA</t>
    </r>
  </si>
  <si>
    <t>BRANCO</t>
  </si>
  <si>
    <t>GLAUCO MOTTA</t>
  </si>
  <si>
    <t>197.045-3 C</t>
  </si>
  <si>
    <t>1.168.022.960-0</t>
  </si>
  <si>
    <t>567.988.062-87</t>
  </si>
  <si>
    <t>ANTONIO CLÁUDIO RODRIGUES MOTTA</t>
  </si>
  <si>
    <t>MARCIA COELHO MOTTA</t>
  </si>
  <si>
    <t>CITOLOGIA CLÍNICA</t>
  </si>
  <si>
    <t>CD. MAISON EPHIGENIO SALLES, TORRE DORSAY - 2330</t>
  </si>
  <si>
    <t>ALEIXO</t>
  </si>
  <si>
    <t>69060-020</t>
  </si>
  <si>
    <t>92 99999-2160</t>
  </si>
  <si>
    <t>glaucocmotta@yahoo.com.br</t>
  </si>
  <si>
    <r>
      <rPr>
        <b/>
        <sz val="10"/>
        <color theme="1"/>
        <rFont val="Arial"/>
      </rPr>
      <t>JOAO CARLOS</t>
    </r>
    <r>
      <rPr>
        <sz val="10"/>
        <color theme="1"/>
        <rFont val="Arial"/>
      </rPr>
      <t xml:space="preserve"> DA SILVA E SILVA</t>
    </r>
  </si>
  <si>
    <t>JOAO CARLOS</t>
  </si>
  <si>
    <t>150.025-2 B</t>
  </si>
  <si>
    <t>0392</t>
  </si>
  <si>
    <t>170.00262.79-4</t>
  </si>
  <si>
    <t>345.338.692-20</t>
  </si>
  <si>
    <t>JOAO ROMILDO DA SILVA</t>
  </si>
  <si>
    <t>EURELINA DA SILVA E SILVA</t>
  </si>
  <si>
    <t>AGREGAÇÃO QEA: DOE nº 33. 996, de 08MAIO19, Pág. 11 e 12, Poder Exec- BG 121/2022-BG 231</t>
  </si>
  <si>
    <t>RUA INDIANAPOLYS</t>
  </si>
  <si>
    <t>QUADRA 24,1 CONJ. NOVA CIDADE</t>
  </si>
  <si>
    <t>joaosilvasilvabbe@gmail.com</t>
  </si>
  <si>
    <t>BG 047/2025 - DOE nº 35.420, de 10/03/2025</t>
  </si>
  <si>
    <r>
      <rPr>
        <b/>
        <sz val="10"/>
        <color theme="1"/>
        <rFont val="Arial"/>
      </rPr>
      <t>JOAO</t>
    </r>
    <r>
      <rPr>
        <sz val="10"/>
        <color theme="1"/>
        <rFont val="Arial"/>
      </rPr>
      <t xml:space="preserve"> DOS SANTOS </t>
    </r>
    <r>
      <rPr>
        <b/>
        <sz val="10"/>
        <color theme="1"/>
        <rFont val="Arial"/>
      </rPr>
      <t>NETO</t>
    </r>
  </si>
  <si>
    <t>JOAO NETO</t>
  </si>
  <si>
    <t>238.442-6 B</t>
  </si>
  <si>
    <t>1558</t>
  </si>
  <si>
    <t>190.26822.54-8</t>
  </si>
  <si>
    <t>742.144.622-20</t>
  </si>
  <si>
    <t>MARIA DA PAZ AZEVEDO DOS SANTOS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</si>
  <si>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VALMIR</t>
    </r>
    <r>
      <rPr>
        <sz val="10"/>
        <color theme="1"/>
        <rFont val="Arial"/>
      </rPr>
      <t xml:space="preserve"> DE OLIVEIRA PEREIRA JÚNIOR</t>
    </r>
  </si>
  <si>
    <t>VALMIR</t>
  </si>
  <si>
    <t>202.605-8 B</t>
  </si>
  <si>
    <t>1716</t>
  </si>
  <si>
    <t>127.97052.02-3</t>
  </si>
  <si>
    <t>660.888.792-20</t>
  </si>
  <si>
    <t>JOSE VALMIR DE OLIVEIRA PEREIRA</t>
  </si>
  <si>
    <t>ANTONILZA GONCALVES PEREIRA</t>
  </si>
  <si>
    <r>
      <rPr>
        <b/>
        <sz val="10"/>
        <color theme="1"/>
        <rFont val="Arial"/>
      </rPr>
      <t>KLAYTON</t>
    </r>
    <r>
      <rPr>
        <sz val="10"/>
        <color theme="1"/>
        <rFont val="Arial"/>
      </rPr>
      <t xml:space="preserve"> RODRIGO LEITE DOS SANTOS</t>
    </r>
  </si>
  <si>
    <t>KLAYTON</t>
  </si>
  <si>
    <t>186.046-1 A</t>
  </si>
  <si>
    <t>0753</t>
  </si>
  <si>
    <t>200.58480.36-0</t>
  </si>
  <si>
    <t>738.593.462-53</t>
  </si>
  <si>
    <t>JOSE COSTA DOS SANTOS</t>
  </si>
  <si>
    <t>NOEMIA FERNANDES LEITE</t>
  </si>
  <si>
    <t>Rua: 24 quadra: 29 casa: 09 conj. galiléia 2.</t>
  </si>
  <si>
    <t>klaytonleite@gmail.com</t>
  </si>
  <si>
    <r>
      <rPr>
        <b/>
        <sz val="10"/>
        <color theme="1"/>
        <rFont val="Arial"/>
      </rPr>
      <t>MELISSA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 xml:space="preserve">LURY </t>
    </r>
    <r>
      <rPr>
        <sz val="10"/>
        <color theme="1"/>
        <rFont val="Arial"/>
      </rPr>
      <t>TAMADA HORIKOSHI</t>
    </r>
  </si>
  <si>
    <t>MELISSA LURY</t>
  </si>
  <si>
    <t>264.896-2 A</t>
  </si>
  <si>
    <t>MILTON YASSUNARI HORIKOSHI</t>
  </si>
  <si>
    <t>LEILA FISHAE TAMADA HORIKOSHI</t>
  </si>
  <si>
    <t>RUA PROFESSOR NETO CAMPELO</t>
  </si>
  <si>
    <t>S/N</t>
  </si>
  <si>
    <t>RESIDENCIAL ELIZA MIRANDA,BL H APTO 303, 4 ETAPA</t>
  </si>
  <si>
    <t>69077-765</t>
  </si>
  <si>
    <t>melissa.lury@gmail.com</t>
  </si>
  <si>
    <r>
      <rPr>
        <sz val="10"/>
        <color theme="1"/>
        <rFont val="Arial"/>
      </rPr>
      <t xml:space="preserve">ROBSON DE OLIVEIRA </t>
    </r>
    <r>
      <rPr>
        <b/>
        <sz val="10"/>
        <color theme="1"/>
        <rFont val="Arial"/>
      </rPr>
      <t>FALCAO</t>
    </r>
    <r>
      <rPr>
        <sz val="10"/>
        <color theme="1"/>
        <rFont val="Arial"/>
      </rPr>
      <t xml:space="preserve"> CESAR</t>
    </r>
  </si>
  <si>
    <t>BG 223/2023-BG 067/2024-BG 079/2024+BG 197/2024+BG 124/2025</t>
  </si>
  <si>
    <t>FALCAO</t>
  </si>
  <si>
    <t>186.130-1 A</t>
  </si>
  <si>
    <t>0641</t>
  </si>
  <si>
    <t>182.21205.61-9</t>
  </si>
  <si>
    <t>986.097.934-00</t>
  </si>
  <si>
    <t>OSMAR ARANHA FALCAO CESAR</t>
  </si>
  <si>
    <t>MARISTELA DE OLIVEIRA FALCAO CESAR</t>
  </si>
  <si>
    <t>10/09/2020 A 18/11/2020</t>
  </si>
  <si>
    <t>70 DIAS</t>
  </si>
  <si>
    <t>RUA L N/23</t>
  </si>
  <si>
    <t>falcaobombeiro@hotmail.com</t>
  </si>
  <si>
    <r>
      <rPr>
        <b/>
        <sz val="10"/>
        <color theme="1"/>
        <rFont val="Arial"/>
      </rPr>
      <t>VANIA</t>
    </r>
    <r>
      <rPr>
        <sz val="10"/>
        <color theme="1"/>
        <rFont val="Arial"/>
      </rPr>
      <t xml:space="preserve"> CRISTINA DE OLIVEIRA VIEIRA</t>
    </r>
  </si>
  <si>
    <t>VANIA</t>
  </si>
  <si>
    <t>256.209-0 B</t>
  </si>
  <si>
    <t>126.98668.02-6</t>
  </si>
  <si>
    <t>661.123.032-72</t>
  </si>
  <si>
    <t>JOSE TORRES VIEIRA</t>
  </si>
  <si>
    <t>MARIA DE FATIMA SILVA DE OLIVEIRA</t>
  </si>
  <si>
    <t>BG 100/2021</t>
  </si>
  <si>
    <t>GESTÃO HOSPITALAR E AUDITORIA EM SAÚDE</t>
  </si>
  <si>
    <t>Rua A</t>
  </si>
  <si>
    <t>CJ AJURICABA ALVORADA</t>
  </si>
  <si>
    <t>vania.auditora@gmail.com</t>
  </si>
  <si>
    <r>
      <rPr>
        <b/>
        <sz val="10"/>
        <color theme="1"/>
        <rFont val="Arial"/>
      </rPr>
      <t>WILKMAN</t>
    </r>
    <r>
      <rPr>
        <sz val="10"/>
        <color theme="1"/>
        <rFont val="Arial"/>
      </rPr>
      <t xml:space="preserve"> DE MELO PINTO</t>
    </r>
  </si>
  <si>
    <t>WILKMAN</t>
  </si>
  <si>
    <t>186.011-9 A</t>
  </si>
  <si>
    <t>0722</t>
  </si>
  <si>
    <t>190.37956.71-0</t>
  </si>
  <si>
    <t>790.662.592-72</t>
  </si>
  <si>
    <t>FRANCISCO NAZARE LEITE PINTO</t>
  </si>
  <si>
    <t>ALDENORA VIEIRA DE MELO</t>
  </si>
  <si>
    <t>RUA 77</t>
  </si>
  <si>
    <t>QUADRA 90</t>
  </si>
  <si>
    <t>wilkmanbm@gmail.com</t>
  </si>
  <si>
    <r>
      <rPr>
        <sz val="10"/>
        <color theme="1"/>
        <rFont val="Arial"/>
      </rPr>
      <t xml:space="preserve">SIDNEY </t>
    </r>
    <r>
      <rPr>
        <b/>
        <sz val="10"/>
        <color theme="1"/>
        <rFont val="Arial"/>
      </rPr>
      <t>LOMAS</t>
    </r>
    <r>
      <rPr>
        <sz val="10"/>
        <color theme="1"/>
        <rFont val="Arial"/>
      </rPr>
      <t xml:space="preserve"> DE ALMEIDA</t>
    </r>
  </si>
  <si>
    <t>LOMAS</t>
  </si>
  <si>
    <t>186.118-2 A</t>
  </si>
  <si>
    <t>0678</t>
  </si>
  <si>
    <t>127.26707.02-7</t>
  </si>
  <si>
    <t>601.101.552-20</t>
  </si>
  <si>
    <t>IVANILSON MACEDO DE ALMEIDA</t>
  </si>
  <si>
    <t>MARIA DAS GRACAS TRAJANO DE LOMAS</t>
  </si>
  <si>
    <t>Rua Waldemar Sholz, 272, Betânia, residencial Carol 2, apto 104.</t>
  </si>
  <si>
    <t>Estação de Ônibus 708 e 704</t>
  </si>
  <si>
    <t>sidneylomass1@hotmail.com</t>
  </si>
  <si>
    <r>
      <rPr>
        <sz val="10"/>
        <color theme="1"/>
        <rFont val="Arial"/>
      </rPr>
      <t xml:space="preserve">JOSIAS GAMA </t>
    </r>
    <r>
      <rPr>
        <b/>
        <sz val="10"/>
        <color theme="1"/>
        <rFont val="Arial"/>
      </rPr>
      <t>PALHETA</t>
    </r>
  </si>
  <si>
    <t>PALHETA</t>
  </si>
  <si>
    <t>226.791-8 A</t>
  </si>
  <si>
    <t>1259</t>
  </si>
  <si>
    <t>129.03835.02-2</t>
  </si>
  <si>
    <t>876.643.132-87</t>
  </si>
  <si>
    <t>MOISES DE MENEZES PALHETA</t>
  </si>
  <si>
    <t>CONCEICAO GAMA PALHETA</t>
  </si>
  <si>
    <t>BG 114/2023/BG 126/2023 LTS+ BG187/2023</t>
  </si>
  <si>
    <t>RUA PARAGUAÇU</t>
  </si>
  <si>
    <t>PROXIMO ADENILZA FESTA E DECORAÇOES</t>
  </si>
  <si>
    <t>josiasgama_@hotmail.com</t>
  </si>
  <si>
    <r>
      <rPr>
        <b/>
        <sz val="10"/>
        <color theme="1"/>
        <rFont val="Arial"/>
      </rPr>
      <t xml:space="preserve">ADEAGNA </t>
    </r>
    <r>
      <rPr>
        <sz val="10"/>
        <color theme="1"/>
        <rFont val="Arial"/>
      </rPr>
      <t>BENTO LABORDA</t>
    </r>
  </si>
  <si>
    <t>DRH</t>
  </si>
  <si>
    <t>BG 198/2023</t>
  </si>
  <si>
    <t>ADEAGNA</t>
  </si>
  <si>
    <t>249.563-5 A</t>
  </si>
  <si>
    <t>1336</t>
  </si>
  <si>
    <t>128.15400.02-4</t>
  </si>
  <si>
    <t>798.383.752-68</t>
  </si>
  <si>
    <t>RAIMUNDO SYDNEY LABORDA NASCIMENTO</t>
  </si>
  <si>
    <t>LUCY DE OLIVEIRA BENTO</t>
  </si>
  <si>
    <t>ALEAM</t>
  </si>
  <si>
    <t>A CONTAR DE 01/02/2025</t>
  </si>
  <si>
    <t>BG 156/2023+DECRETO DE 23 DE MAIO DE 2024 + BG 28/2025 - DOE nº 35.400, de 05/02/2025</t>
  </si>
  <si>
    <t>URGÊNCIA E EMERGÊNCIA/SAUDE PUBLICA</t>
  </si>
  <si>
    <t>AV TORQUATO TAPAJOS, CD CONQUISTA TORQUATO</t>
  </si>
  <si>
    <t>BL 45 COLONIA TERRA NOVA</t>
  </si>
  <si>
    <t>dedea_laborda@hotmail.com</t>
  </si>
  <si>
    <t>09/10/2019 - DOE 09/10/2019, PAG 1</t>
  </si>
  <si>
    <t>BG 023 DE 02 DE FEVEREIRO DE 2022- DOE Nº 34671DE 26 DEJANEIRO DE 2022 SEÇÃO 1 PÁG 12.</t>
  </si>
  <si>
    <r>
      <rPr>
        <b/>
        <sz val="10"/>
        <color theme="1"/>
        <rFont val="Arial"/>
      </rPr>
      <t>ADEILTON</t>
    </r>
    <r>
      <rPr>
        <sz val="10"/>
        <color theme="1"/>
        <rFont val="Arial"/>
      </rPr>
      <t xml:space="preserve"> CORTEZ SANTIS</t>
    </r>
  </si>
  <si>
    <t>ADEILTON</t>
  </si>
  <si>
    <t>256.543-9 A</t>
  </si>
  <si>
    <t>1612</t>
  </si>
  <si>
    <t>170.56912.98-0</t>
  </si>
  <si>
    <t>439.878.772-00</t>
  </si>
  <si>
    <t>TOM MIX SANTIS MASCARENHAS</t>
  </si>
  <si>
    <t>VERBENA DIAS CORTEZ</t>
  </si>
  <si>
    <t>CURSO DE FORMAÇÃO DE SARGENTOS COMBATENTES BM/2012 - BG 184/2021</t>
  </si>
  <si>
    <t>Avenida LEONARDO MALCHER</t>
  </si>
  <si>
    <t>PROX. SEBRAE CENTRO</t>
  </si>
  <si>
    <t>cortezadsantis@gmail.com</t>
  </si>
  <si>
    <t>21/04/2024 - BG 117/2025 - DOE nº 35.488 de 23/06/2025</t>
  </si>
  <si>
    <r>
      <rPr>
        <sz val="10"/>
        <color theme="1"/>
        <rFont val="Arial"/>
      </rPr>
      <t xml:space="preserve">ALAIN </t>
    </r>
    <r>
      <rPr>
        <b/>
        <sz val="10"/>
        <color theme="1"/>
        <rFont val="Arial"/>
      </rPr>
      <t>DELANO</t>
    </r>
    <r>
      <rPr>
        <sz val="10"/>
        <color theme="1"/>
        <rFont val="Arial"/>
      </rPr>
      <t xml:space="preserve"> MARQUES VASCONCELOS</t>
    </r>
  </si>
  <si>
    <t>BG 067/2018</t>
  </si>
  <si>
    <t>DELANO</t>
  </si>
  <si>
    <t>186.039-9 A</t>
  </si>
  <si>
    <t>190.32718.30-7</t>
  </si>
  <si>
    <t>603.311.192-34</t>
  </si>
  <si>
    <t>EDMILSON DE SOUZA VASCONCELOS</t>
  </si>
  <si>
    <t>MARIA ZILMAR MARQUES VASCONCELOS</t>
  </si>
  <si>
    <t>TCE/AM</t>
  </si>
  <si>
    <t>A CONTAR DE 15/12/2017</t>
  </si>
  <si>
    <t>BG 067/2018 - TCE, (PROMOÇÃO DOE 34.993)BG 107/2023</t>
  </si>
  <si>
    <t>ORGANIZAÇÃO DO SERVIÇO JUDICIÁRIO</t>
  </si>
  <si>
    <t>SEGURANÇA DA INFORMAÇAO</t>
  </si>
  <si>
    <t>RUA GOIÁS, N.28.COND. THE CLUB, TORRE SIDNEY, APT 504</t>
  </si>
  <si>
    <t>CULTURA INGLEZA</t>
  </si>
  <si>
    <t>98106-8861</t>
  </si>
  <si>
    <t>vascon_bm@hotmail.com</t>
  </si>
  <si>
    <r>
      <rPr>
        <sz val="10"/>
        <color theme="1"/>
        <rFont val="Arial"/>
      </rPr>
      <t>ALBINO ANTONIO DE</t>
    </r>
    <r>
      <rPr>
        <b/>
        <sz val="10"/>
        <color theme="1"/>
        <rFont val="Arial"/>
      </rPr>
      <t xml:space="preserve"> SÁ</t>
    </r>
  </si>
  <si>
    <t>SÁ</t>
  </si>
  <si>
    <t>192.609-8 B</t>
  </si>
  <si>
    <t>1790</t>
  </si>
  <si>
    <t>126.94742.98-1</t>
  </si>
  <si>
    <t>039.526.406-54</t>
  </si>
  <si>
    <t>JOAO ANTONIO DE SÁ</t>
  </si>
  <si>
    <t>RITA LUIZA DE SÁ</t>
  </si>
  <si>
    <t>SUPERIOR DE TECNOLOGIA EM RADIOLOGIA</t>
  </si>
  <si>
    <t>AVENIDA PADRE AGOSTINHO CABALLERO MARTIN</t>
  </si>
  <si>
    <t>CD VIVENDAS DO RIO NEGRO, T4, AP 704</t>
  </si>
  <si>
    <t>69029-120</t>
  </si>
  <si>
    <t>(92) 99185-1450</t>
  </si>
  <si>
    <t>ALBINOANTONIODESA@GMAIL.COM , ALBINO_SA@YAHOO.COM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</si>
  <si>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ANTONIO DE SÁ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ALBINO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DE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SA</t>
    </r>
  </si>
  <si>
    <t>BG 004/2021</t>
  </si>
  <si>
    <r>
      <rPr>
        <sz val="10"/>
        <color theme="1"/>
        <rFont val="Arial"/>
      </rPr>
      <t xml:space="preserve">ALECSANDRO </t>
    </r>
    <r>
      <rPr>
        <b/>
        <sz val="10"/>
        <color theme="1"/>
        <rFont val="Arial"/>
      </rPr>
      <t>LEAL</t>
    </r>
    <r>
      <rPr>
        <sz val="10"/>
        <color theme="1"/>
        <rFont val="Arial"/>
      </rPr>
      <t xml:space="preserve"> DA SILVA</t>
    </r>
  </si>
  <si>
    <t>LEAL</t>
  </si>
  <si>
    <t>181.313-7 A</t>
  </si>
  <si>
    <t>0466</t>
  </si>
  <si>
    <t>182.21465.34-3</t>
  </si>
  <si>
    <t>907.205.395-87</t>
  </si>
  <si>
    <t>UBIRACI AMANCIO DA SILVA</t>
  </si>
  <si>
    <t>MARTA CONCEICAO LEAL DA SILVA</t>
  </si>
  <si>
    <t>SENASP</t>
  </si>
  <si>
    <t>A CONTAR DE 10/12/2024</t>
  </si>
  <si>
    <t>BG 008/2024-Decreto de 28 de dezembro de 2023/MEMO Nº 786/2023-CMT GERAL/CBMAM+OFÍCIO Nº 3078/2024-CG-SSP/SSP-AM</t>
  </si>
  <si>
    <t>MBA EM GOVERNANÇA PUBLICA ADMINISTRATIVA</t>
  </si>
  <si>
    <t>AV. DO TURISMO, Nº 12063 - TARUMÃ</t>
  </si>
  <si>
    <t>COND. AMAZOM VILLAGE, R. A, CS 107</t>
  </si>
  <si>
    <t>leal.bm@hotmail.com / leal@cbm.am.gov.br</t>
  </si>
  <si>
    <r>
      <rPr>
        <sz val="10"/>
        <color theme="1"/>
        <rFont val="Arial"/>
      </rPr>
      <t>ALEXANDRE COSTA</t>
    </r>
    <r>
      <rPr>
        <b/>
        <sz val="10"/>
        <color theme="1"/>
        <rFont val="Arial"/>
      </rPr>
      <t xml:space="preserve"> MARTINS</t>
    </r>
  </si>
  <si>
    <t>BG 235/2021</t>
  </si>
  <si>
    <t>172.496-7 B</t>
  </si>
  <si>
    <t>0480</t>
  </si>
  <si>
    <t>181.94927.80-9</t>
  </si>
  <si>
    <t>475.960.742-00</t>
  </si>
  <si>
    <t>DANIEL MARINHO MARTINS</t>
  </si>
  <si>
    <t>NOEMIA CAVALCANTE DA COSTA</t>
  </si>
  <si>
    <t>A CONTAR DE 13/12/2021</t>
  </si>
  <si>
    <t>DOE Nº 34.641 DE13/12/2021</t>
  </si>
  <si>
    <t>AV CASTELO BRANCO 746</t>
  </si>
  <si>
    <t>tcbmmartins@gmail.com</t>
  </si>
  <si>
    <r>
      <rPr>
        <sz val="10"/>
        <color theme="1"/>
        <rFont val="Arial"/>
      </rPr>
      <t xml:space="preserve">ALFREDO TORRES </t>
    </r>
    <r>
      <rPr>
        <b/>
        <sz val="10"/>
        <color theme="1"/>
        <rFont val="Arial"/>
      </rPr>
      <t>LOUREIRO</t>
    </r>
  </si>
  <si>
    <t>LOUREIRO</t>
  </si>
  <si>
    <t>240.498-2 B</t>
  </si>
  <si>
    <t>1335</t>
  </si>
  <si>
    <t>160.36792.87-34</t>
  </si>
  <si>
    <t>151.323.428-50</t>
  </si>
  <si>
    <t>HERMINIO GOMES LOUREIRO</t>
  </si>
  <si>
    <t>LAURINDA LIMA TORRES LOUREIRO</t>
  </si>
  <si>
    <t>A CONTAR DE 24/10/2024</t>
  </si>
  <si>
    <t>BG 095/2025 -DOE nº 35.464 de 16/05/2025</t>
  </si>
  <si>
    <t>RUA HILÁRIO C DE MORAES</t>
  </si>
  <si>
    <t>JD VERSALLES, QD 40A PLANALTO</t>
  </si>
  <si>
    <r>
      <rPr>
        <b/>
        <sz val="10"/>
        <color theme="1"/>
        <rFont val="Arial"/>
      </rPr>
      <t>ALINE ALMEIDA</t>
    </r>
    <r>
      <rPr>
        <sz val="10"/>
        <color theme="1"/>
        <rFont val="Arial"/>
      </rPr>
      <t xml:space="preserve"> DO ESPIRITO SANTO</t>
    </r>
  </si>
  <si>
    <t>ALINE ALMEIDA</t>
  </si>
  <si>
    <t>247.187-6 A</t>
  </si>
  <si>
    <t>1330</t>
  </si>
  <si>
    <t>160.36792.87-35</t>
  </si>
  <si>
    <t>633.899.402-00</t>
  </si>
  <si>
    <t>ADILSON OLIVEIRA DO ESPIRITO SANTO</t>
  </si>
  <si>
    <t>LUCIDALVA ALMEIDA DO ESPIRITO</t>
  </si>
  <si>
    <t>Rua Professor Lázaro Gonçalves</t>
  </si>
  <si>
    <t>101</t>
  </si>
  <si>
    <t>BL E QD AMAPA</t>
  </si>
  <si>
    <t>bmalinealmeida@gmail.com</t>
  </si>
  <si>
    <t>29/11/2018 - DOE 29/11/2018, PAG 6</t>
  </si>
  <si>
    <t>BG 196/2024 - DOE nº 35.324 de 09/10/2024</t>
  </si>
  <si>
    <r>
      <rPr>
        <b/>
        <sz val="10"/>
        <color theme="1"/>
        <rFont val="Arial"/>
      </rPr>
      <t xml:space="preserve">ALTACI </t>
    </r>
    <r>
      <rPr>
        <sz val="10"/>
        <color theme="1"/>
        <rFont val="Arial"/>
      </rPr>
      <t>DE SOUZA GOMES</t>
    </r>
  </si>
  <si>
    <t>ALTACI</t>
  </si>
  <si>
    <t>181.299-8 A</t>
  </si>
  <si>
    <t>0518</t>
  </si>
  <si>
    <t>160.36792.87-44</t>
  </si>
  <si>
    <t>763.043.102-34</t>
  </si>
  <si>
    <t>JOSE GOMES FILHO</t>
  </si>
  <si>
    <t>TEREZINHA DE SOUZA GOMES</t>
  </si>
  <si>
    <t>A CONTAR DE 01/02/2024</t>
  </si>
  <si>
    <t>BG 031/2024 DECRETO DE 01/02/2024 DOE Nº 35.211 + BG 051/2025</t>
  </si>
  <si>
    <t>GESTÃO HOSPITALAR</t>
  </si>
  <si>
    <t>AV. RIO NEGRO, 140</t>
  </si>
  <si>
    <t>opribaltaci@hotmail.com</t>
  </si>
  <si>
    <t>21/04/2023 - BG 121/2024 - DOE nº 35.251 de 25/06/2024</t>
  </si>
  <si>
    <r>
      <rPr>
        <b/>
        <sz val="10"/>
        <color theme="1"/>
        <rFont val="Arial"/>
      </rPr>
      <t xml:space="preserve">ANA PAULA </t>
    </r>
    <r>
      <rPr>
        <sz val="10"/>
        <color theme="1"/>
        <rFont val="Arial"/>
      </rPr>
      <t>SOUZA DE FREITAS GODOI</t>
    </r>
  </si>
  <si>
    <t>ANA PAULA</t>
  </si>
  <si>
    <t>264.868-7 A</t>
  </si>
  <si>
    <t>775.375.802-00</t>
  </si>
  <si>
    <t>JOVALDO LIMA DE FREITAS</t>
  </si>
  <si>
    <t>ANA PAULA SOUZA DE FREITAS GODOI</t>
  </si>
  <si>
    <t>ENFERMAGEM INTENSIVA DE ALTA COMPLEXIDADE/ SEGURANCA PUBLICA</t>
  </si>
  <si>
    <r>
      <rPr>
        <b/>
        <sz val="10"/>
        <color theme="1"/>
        <rFont val="Arial"/>
      </rPr>
      <t>ANANDA</t>
    </r>
    <r>
      <rPr>
        <sz val="10"/>
        <color theme="1"/>
        <rFont val="Arial"/>
      </rPr>
      <t xml:space="preserve"> PRISCILA GOMES FERNANDES</t>
    </r>
  </si>
  <si>
    <t>ANANDA</t>
  </si>
  <si>
    <t>268.907-3 A</t>
  </si>
  <si>
    <t>201.72695.86-9</t>
  </si>
  <si>
    <t>016.270.622-70</t>
  </si>
  <si>
    <t>036325722240</t>
  </si>
  <si>
    <t>0847</t>
  </si>
  <si>
    <t>JOSE FERNANDO LIBERATO FERNANDES</t>
  </si>
  <si>
    <t>CRISTIANE DE AGUIAR GOMES</t>
  </si>
  <si>
    <t>GEOLÓGA</t>
  </si>
  <si>
    <t>Manoel Simplício Duarte</t>
  </si>
  <si>
    <t>2C</t>
  </si>
  <si>
    <t>anandapgf@gmail.com</t>
  </si>
  <si>
    <r>
      <rPr>
        <sz val="10"/>
        <color theme="1"/>
        <rFont val="Arial"/>
      </rPr>
      <t xml:space="preserve">ANDRE LUIZ SOUZA DE </t>
    </r>
    <r>
      <rPr>
        <b/>
        <sz val="10"/>
        <color theme="1"/>
        <rFont val="Arial"/>
      </rPr>
      <t>ALBUQUERQUE</t>
    </r>
  </si>
  <si>
    <t>OFÍCIO Nº 025-Cmt do CMMM, datado de 03 de setembro de 2019</t>
  </si>
  <si>
    <t>ALBUQUERQUE</t>
  </si>
  <si>
    <t>181.284-0 A</t>
  </si>
  <si>
    <t>0598</t>
  </si>
  <si>
    <t>190.11566.04-4</t>
  </si>
  <si>
    <t>684.839.372-04</t>
  </si>
  <si>
    <t>JOSE GAMA DE ALBUQUERQUE</t>
  </si>
  <si>
    <t>ELIETH ARAUJO DE SOUZA</t>
  </si>
  <si>
    <t>A CONTAR DE 11/12/2019</t>
  </si>
  <si>
    <t>OFÍCIO Nº 025-Cmt do CMM, datado de 03 de setembro de 2019/A DISPOSIÇÃO(CMM): BG 230/2019 - ADIDO A DRH: BG 233/2019/ BG-043/2023</t>
  </si>
  <si>
    <t>GAME DESIGN</t>
  </si>
  <si>
    <t>albuquerquebm@gmail.com</t>
  </si>
  <si>
    <r>
      <rPr>
        <b/>
        <sz val="10"/>
        <color theme="1"/>
        <rFont val="Arial"/>
      </rPr>
      <t>ANDRE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 xml:space="preserve">MOREIRA </t>
    </r>
    <r>
      <rPr>
        <sz val="10"/>
        <color theme="1"/>
        <rFont val="Arial"/>
      </rPr>
      <t>DO NASCIMENTO</t>
    </r>
  </si>
  <si>
    <t>ANDRE MOREIRA</t>
  </si>
  <si>
    <t>181.283-1 A</t>
  </si>
  <si>
    <t>182.21371.70-5</t>
  </si>
  <si>
    <t>601.187.502-59</t>
  </si>
  <si>
    <t>JOAO BATISTA DO NASCIMENTO</t>
  </si>
  <si>
    <t>NERY MOREIRA DO NASCIMENTO</t>
  </si>
  <si>
    <t>RUA 24 - N/03 - CJ HILEIA</t>
  </si>
  <si>
    <t>globe.le_@hotmail.com</t>
  </si>
  <si>
    <r>
      <rPr>
        <b/>
        <sz val="10"/>
        <color theme="1"/>
        <rFont val="Arial"/>
      </rPr>
      <t>ANDRE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DE SOUZA</t>
    </r>
  </si>
  <si>
    <t>ANDRE SANTOS</t>
  </si>
  <si>
    <t>181.281-5 A</t>
  </si>
  <si>
    <t>182.21240.65-1</t>
  </si>
  <si>
    <t>590.287.692-34</t>
  </si>
  <si>
    <t>HAROLDO FRANCISCO FREIRE DE SOUZA</t>
  </si>
  <si>
    <t>ELENITE SANTOS SOUZA</t>
  </si>
  <si>
    <t>Av. coletora qd e8 nr 13</t>
  </si>
  <si>
    <t>andresantos465@gmail.com</t>
  </si>
  <si>
    <r>
      <rPr>
        <b/>
        <sz val="10"/>
        <color theme="1"/>
        <rFont val="Arial"/>
      </rPr>
      <t>ANDREIA AMORIM</t>
    </r>
    <r>
      <rPr>
        <sz val="10"/>
        <color theme="1"/>
        <rFont val="Arial"/>
      </rPr>
      <t xml:space="preserve"> DE CARVALHO</t>
    </r>
  </si>
  <si>
    <t>ANDREIA AMORIM</t>
  </si>
  <si>
    <t>238.117-6 B</t>
  </si>
  <si>
    <t>1695</t>
  </si>
  <si>
    <t>RAIMUNDO MENEZES DE CARVALHO</t>
  </si>
  <si>
    <t>ZULEIDE MENDONCA DE AMORIM</t>
  </si>
  <si>
    <t>Rua FRANZ SCHUBERT</t>
  </si>
  <si>
    <t>PRO. COND. IDEAL FLORES FLORES</t>
  </si>
  <si>
    <t>aadcamorim@hotmail.com</t>
  </si>
  <si>
    <r>
      <rPr>
        <sz val="10"/>
        <color theme="1"/>
        <rFont val="Arial"/>
      </rPr>
      <t xml:space="preserve">ANDRESSA CECÍLIA DE SOUZA </t>
    </r>
    <r>
      <rPr>
        <b/>
        <sz val="10"/>
        <color theme="1"/>
        <rFont val="Arial"/>
      </rPr>
      <t xml:space="preserve">MORTÁGUA </t>
    </r>
    <r>
      <rPr>
        <sz val="10"/>
        <color theme="1"/>
        <rFont val="Arial"/>
      </rPr>
      <t>BARBOSA</t>
    </r>
  </si>
  <si>
    <t>MORTÁGUA</t>
  </si>
  <si>
    <t>255.046-6 A</t>
  </si>
  <si>
    <t>1753</t>
  </si>
  <si>
    <t>129.08712.02-6</t>
  </si>
  <si>
    <t>860.292.402-00</t>
  </si>
  <si>
    <t>ANGELO ROBERTO DE SOUSA MORTAGUA</t>
  </si>
  <si>
    <t>MARIA ERENILCE DE SOUZA MORTAGUA</t>
  </si>
  <si>
    <t>BG 130/2023</t>
  </si>
  <si>
    <t>COLONIA SANTO ANTONIO</t>
  </si>
  <si>
    <t>69093-279</t>
  </si>
  <si>
    <t>92 991417990</t>
  </si>
  <si>
    <t>DRA.ANDRESSAMORTAGUA@OUTLOOK.COM</t>
  </si>
  <si>
    <r>
      <rPr>
        <sz val="10"/>
        <color theme="1"/>
        <rFont val="Arial"/>
      </rPr>
      <t xml:space="preserve">ANNA </t>
    </r>
    <r>
      <rPr>
        <b/>
        <sz val="10"/>
        <color theme="1"/>
        <rFont val="Arial"/>
      </rPr>
      <t>CAROLINA DE JESUS</t>
    </r>
    <r>
      <rPr>
        <sz val="10"/>
        <color theme="1"/>
        <rFont val="Arial"/>
      </rPr>
      <t xml:space="preserve"> SANTOS</t>
    </r>
  </si>
  <si>
    <t>BG 012/2025</t>
  </si>
  <si>
    <t>CAROLINA DE JESUS</t>
  </si>
  <si>
    <t>256.284-7 A</t>
  </si>
  <si>
    <t>130.61025.60-9</t>
  </si>
  <si>
    <t>010.684.575-62</t>
  </si>
  <si>
    <t>JOSE EDSON OLIVEIRA SANTOS</t>
  </si>
  <si>
    <t>ELIENE CRISTINA DE JESUS SANTOS</t>
  </si>
  <si>
    <t>BG 232/2022</t>
  </si>
  <si>
    <t>Rua PINDARO</t>
  </si>
  <si>
    <t>anna_cjs@hotmail.com</t>
  </si>
  <si>
    <r>
      <rPr>
        <b/>
        <sz val="10"/>
        <color theme="1"/>
        <rFont val="Arial"/>
      </rPr>
      <t>ANTHONY</t>
    </r>
    <r>
      <rPr>
        <sz val="10"/>
        <color theme="1"/>
        <rFont val="Arial"/>
      </rPr>
      <t xml:space="preserve"> MOURA COUTINHO VIANA</t>
    </r>
  </si>
  <si>
    <t>ANTHONY</t>
  </si>
  <si>
    <t>226.949-0 A</t>
  </si>
  <si>
    <t>1258</t>
  </si>
  <si>
    <t>129.61858.02-1</t>
  </si>
  <si>
    <t>915.030.352-04</t>
  </si>
  <si>
    <t>ANTONIO JOSELITO COUTINHO VIANA</t>
  </si>
  <si>
    <t>MARIA TEREZINHA VERAS DE MOURA</t>
  </si>
  <si>
    <t>A CONTAR DE 1/10/2024</t>
  </si>
  <si>
    <t>RUA 23</t>
  </si>
  <si>
    <t>CONJUNTO HILEIA II</t>
  </si>
  <si>
    <t>anthony@cbm.am.gov.br</t>
  </si>
  <si>
    <t>31/12/2023 - BG 163/2024 - DOE nº 35.289 de 19/08/2024</t>
  </si>
  <si>
    <r>
      <rPr>
        <sz val="10"/>
        <color theme="1"/>
        <rFont val="Arial"/>
      </rPr>
      <t xml:space="preserve">ANTONIO </t>
    </r>
    <r>
      <rPr>
        <b/>
        <sz val="10"/>
        <color theme="1"/>
        <rFont val="Arial"/>
      </rPr>
      <t>CORDEIRO</t>
    </r>
    <r>
      <rPr>
        <sz val="10"/>
        <color theme="1"/>
        <rFont val="Arial"/>
      </rPr>
      <t xml:space="preserve"> DE FIGUEIREDO JUNIOR</t>
    </r>
  </si>
  <si>
    <t>BG 026/2025</t>
  </si>
  <si>
    <t>CORDEIRO</t>
  </si>
  <si>
    <t>226.912-0 A</t>
  </si>
  <si>
    <t>1157</t>
  </si>
  <si>
    <t>ANTONIO CORDEIRO DE FIGUEIREDO</t>
  </si>
  <si>
    <t>TEREZINHA CARNEIRO MATOS DE</t>
  </si>
  <si>
    <t>Rua Professor Abílio Alencar</t>
  </si>
  <si>
    <t>cordeiroedf@hotmail.com</t>
  </si>
  <si>
    <r>
      <rPr>
        <sz val="10"/>
        <color theme="1"/>
        <rFont val="Arial"/>
      </rPr>
      <t xml:space="preserve">ANTONIO EDUARDO MARTINEZ </t>
    </r>
    <r>
      <rPr>
        <b/>
        <sz val="10"/>
        <color theme="1"/>
        <rFont val="Arial"/>
      </rPr>
      <t>PALHARES</t>
    </r>
  </si>
  <si>
    <t>PALHARES</t>
  </si>
  <si>
    <t>222.267-1 C</t>
  </si>
  <si>
    <t>168.58802.66-6</t>
  </si>
  <si>
    <t>892.743.851-53</t>
  </si>
  <si>
    <t>HONORATO PALHARES</t>
  </si>
  <si>
    <t>SARA MARTINEZ PALHARES</t>
  </si>
  <si>
    <t>CASA MILITAR</t>
  </si>
  <si>
    <t>A CONTAR DE 2/1/2025</t>
  </si>
  <si>
    <t>BG 147/2025</t>
  </si>
  <si>
    <t>PATOLOGIA E MEDICINA DO TRABALHO</t>
  </si>
  <si>
    <t>DOENÇAS TROPICAIS E INFECCIOSAS</t>
  </si>
  <si>
    <t>Rua SALVADOR</t>
  </si>
  <si>
    <t>AP 1103 B, CD SALVADOR DALI ADRIANOPOLIS</t>
  </si>
  <si>
    <t>antoniopalhares@hotmail.com</t>
  </si>
  <si>
    <r>
      <rPr>
        <sz val="10"/>
        <color theme="1"/>
        <rFont val="Arial"/>
      </rPr>
      <t xml:space="preserve">ANTONIO MARCOS </t>
    </r>
    <r>
      <rPr>
        <b/>
        <sz val="10"/>
        <color theme="1"/>
        <rFont val="Arial"/>
      </rPr>
      <t>ALBARADO</t>
    </r>
    <r>
      <rPr>
        <sz val="10"/>
        <color theme="1"/>
        <rFont val="Arial"/>
      </rPr>
      <t xml:space="preserve"> BAÍA</t>
    </r>
  </si>
  <si>
    <t>ALBARADO</t>
  </si>
  <si>
    <t>192.577-6 B</t>
  </si>
  <si>
    <t>1536</t>
  </si>
  <si>
    <t>126.27061.02-1</t>
  </si>
  <si>
    <t>592.408.062-53</t>
  </si>
  <si>
    <t>VLADIMIR DOS REIS BAIA</t>
  </si>
  <si>
    <t>LUZIA PERES ALBARADO</t>
  </si>
  <si>
    <t>Rua CRISANTO JOBIM</t>
  </si>
  <si>
    <t>791 A</t>
  </si>
  <si>
    <t>baiamarcos@hotmail.com</t>
  </si>
  <si>
    <r>
      <rPr>
        <b/>
        <sz val="10"/>
        <color theme="1"/>
        <rFont val="Arial"/>
      </rPr>
      <t>BÁRBARA</t>
    </r>
    <r>
      <rPr>
        <sz val="10"/>
        <color theme="1"/>
        <rFont val="Arial"/>
      </rPr>
      <t xml:space="preserve"> DA SILVA PEREIRA</t>
    </r>
  </si>
  <si>
    <t>184.677-9 C</t>
  </si>
  <si>
    <t>RAIMUNDO CLEMENCIO GOMES PEREIRA</t>
  </si>
  <si>
    <t>EXPEDITA SABOYA DA SILVA PEREIRA</t>
  </si>
  <si>
    <t>ENFERMAGEM EM EMERGENCIA</t>
  </si>
  <si>
    <t>RUA SICILIA BLOCO 7 AP 204</t>
  </si>
  <si>
    <t>COND VISTA DOS BURITIS, PLANALTO</t>
  </si>
  <si>
    <t>enf_barbarapereira@hotmail.com</t>
  </si>
  <si>
    <r>
      <rPr>
        <b/>
        <sz val="10"/>
        <color theme="1"/>
        <rFont val="Arial"/>
      </rPr>
      <t xml:space="preserve">BERNARDES </t>
    </r>
    <r>
      <rPr>
        <sz val="10"/>
        <color theme="1"/>
        <rFont val="Arial"/>
      </rPr>
      <t>LEITE DE OLIVEIRA</t>
    </r>
  </si>
  <si>
    <t>BG 141/2025</t>
  </si>
  <si>
    <t>BERNARDES</t>
  </si>
  <si>
    <t>179.968-1 D</t>
  </si>
  <si>
    <t>170.51475.73-6</t>
  </si>
  <si>
    <t>346.516.752-04</t>
  </si>
  <si>
    <t>BERNARDO ALMEIDA DE OLIVEIRA</t>
  </si>
  <si>
    <t>MARLENE LEITE DE OLIVEIRA</t>
  </si>
  <si>
    <t>BG 141/2025 DISPOSIÇÃO</t>
  </si>
  <si>
    <t>ONCOLOGISTA CLINICO</t>
  </si>
  <si>
    <t>ALAMEDA ALBANIA/PONTA NEGRA</t>
  </si>
  <si>
    <t>CD ILHAS GREGAS APT 1405</t>
  </si>
  <si>
    <r>
      <rPr>
        <b/>
        <sz val="10"/>
        <color theme="1"/>
        <rFont val="Arial"/>
      </rPr>
      <t>BIANCA</t>
    </r>
    <r>
      <rPr>
        <sz val="10"/>
        <color theme="1"/>
        <rFont val="Arial"/>
      </rPr>
      <t xml:space="preserve"> DE OLIVEIRA LIMA</t>
    </r>
  </si>
  <si>
    <t>BG 057/2024</t>
  </si>
  <si>
    <t>BIANCA</t>
  </si>
  <si>
    <t>168.622-4 C</t>
  </si>
  <si>
    <t>0629</t>
  </si>
  <si>
    <t>126.02682.02-2</t>
  </si>
  <si>
    <t>624.135.462-00</t>
  </si>
  <si>
    <t>JOSE DE OLIVEIRA LIMA</t>
  </si>
  <si>
    <t>MARIA EDESIA LIMA</t>
  </si>
  <si>
    <t>RUA 07 Nº55</t>
  </si>
  <si>
    <t>biancamanaus@hotmail.com</t>
  </si>
  <si>
    <r>
      <rPr>
        <sz val="10"/>
        <color theme="1"/>
        <rFont val="Arial"/>
      </rPr>
      <t>CARLOS ALBERTO FREITAS</t>
    </r>
    <r>
      <rPr>
        <b/>
        <sz val="10"/>
        <color theme="1"/>
        <rFont val="Arial"/>
      </rPr>
      <t xml:space="preserve"> TUPINAMBA</t>
    </r>
  </si>
  <si>
    <t>TUPINAMBA</t>
  </si>
  <si>
    <t>148.885-6 B</t>
  </si>
  <si>
    <t>0030</t>
  </si>
  <si>
    <t>160.36792.87-21</t>
  </si>
  <si>
    <t>335.812.072-49</t>
  </si>
  <si>
    <t>UARACY SIQUEIRA TUPINAMBA</t>
  </si>
  <si>
    <t>MARIA FATIMA FREITAS TUPINAMBA</t>
  </si>
  <si>
    <t>SSP/DIOA</t>
  </si>
  <si>
    <t>A CONTAR DE 01/01/2024</t>
  </si>
  <si>
    <t>GESTÃO AMBIENTAL e PÓS- GRADUAÇÃO LATO SENSU EM SEGURANÇA CONTRA INCÊNDIO E PÂNICO</t>
  </si>
  <si>
    <t>RUA APUAU, Nº 94, JD ENCONTRO AGUAS</t>
  </si>
  <si>
    <t>captupinamba@yahoo.com.br</t>
  </si>
  <si>
    <t>01/01/1994 - BG 243/1993</t>
  </si>
  <si>
    <r>
      <rPr>
        <sz val="10"/>
        <color theme="1"/>
        <rFont val="Arial"/>
      </rPr>
      <t xml:space="preserve">CHARLIS </t>
    </r>
    <r>
      <rPr>
        <b/>
        <sz val="10"/>
        <color theme="1"/>
        <rFont val="Arial"/>
      </rPr>
      <t>BARROSO</t>
    </r>
    <r>
      <rPr>
        <sz val="10"/>
        <color theme="1"/>
        <rFont val="Arial"/>
      </rPr>
      <t xml:space="preserve"> DA ROCHA</t>
    </r>
  </si>
  <si>
    <t>BARROSO</t>
  </si>
  <si>
    <t>181.253-0 A</t>
  </si>
  <si>
    <t>0510</t>
  </si>
  <si>
    <t>160.36792.87-28</t>
  </si>
  <si>
    <t>566.025.702-00</t>
  </si>
  <si>
    <t>JOEDILSON DUARTE DA ROCHA</t>
  </si>
  <si>
    <t>LAURITA DE SOUZA BARROSO</t>
  </si>
  <si>
    <t>MUDANÇAS CLIMATICAS/PÓS- GRADUAÇÃO LATO SENSU EM PROTEÇÃO E DEFESA CIVIL</t>
  </si>
  <si>
    <t>RUA FREI CANECA Nº 87</t>
  </si>
  <si>
    <t>cbr.sgtbm@gmail.com</t>
  </si>
  <si>
    <t>BG 237/2024 - DOE nº 35.367, de 16/12/2024</t>
  </si>
  <si>
    <r>
      <rPr>
        <b/>
        <sz val="10"/>
        <color theme="1"/>
        <rFont val="Arial"/>
      </rPr>
      <t xml:space="preserve">CLEUDSON </t>
    </r>
    <r>
      <rPr>
        <sz val="10"/>
        <color theme="1"/>
        <rFont val="Arial"/>
      </rPr>
      <t>CASTRO DOS SANTOS</t>
    </r>
  </si>
  <si>
    <t>CLEUDSON</t>
  </si>
  <si>
    <t>178.053-0 C</t>
  </si>
  <si>
    <t>1636</t>
  </si>
  <si>
    <t>190.22497.48-0</t>
  </si>
  <si>
    <t>744.954.882-87</t>
  </si>
  <si>
    <t>CLEUCI CASTRO DOS SANTOS</t>
  </si>
  <si>
    <t>Rua RIO DIMITI</t>
  </si>
  <si>
    <t>QD 50 SAO JOSE OPERARIO</t>
  </si>
  <si>
    <t>cleudson.sanw@hotmail.com</t>
  </si>
  <si>
    <r>
      <rPr>
        <b/>
        <sz val="10"/>
        <color theme="1"/>
        <rFont val="Arial"/>
      </rPr>
      <t xml:space="preserve">CLEUTON </t>
    </r>
    <r>
      <rPr>
        <sz val="10"/>
        <color theme="1"/>
        <rFont val="Arial"/>
      </rPr>
      <t>OLIVEIRA SILVA</t>
    </r>
  </si>
  <si>
    <t>CLEUTON</t>
  </si>
  <si>
    <t>226.754-3 A</t>
  </si>
  <si>
    <t>1037</t>
  </si>
  <si>
    <t>124.92022.03-1</t>
  </si>
  <si>
    <t>602.855.242-91</t>
  </si>
  <si>
    <t>RAIMUNDO VIDAL PEREIRA DA SILVA</t>
  </si>
  <si>
    <t>FRANCISCA DA SILVA OLIVEIRA</t>
  </si>
  <si>
    <t>TRAV BELO HORIZONTE</t>
  </si>
  <si>
    <t>PROXIMO A PIZZARIA GOSTO GOSTOSO</t>
  </si>
  <si>
    <t>cleuton.3oliveira@gmail.com</t>
  </si>
  <si>
    <t>31/12/2023 - BG 153/2024 - DOE nº 35.282 de 08/08/2024</t>
  </si>
  <si>
    <r>
      <rPr>
        <b/>
        <sz val="10"/>
        <color theme="1"/>
        <rFont val="Arial"/>
      </rPr>
      <t>CLODOALDO</t>
    </r>
    <r>
      <rPr>
        <sz val="10"/>
        <color theme="1"/>
        <rFont val="Arial"/>
      </rPr>
      <t xml:space="preserve"> DA SILVA ALMEIDA</t>
    </r>
  </si>
  <si>
    <t>BG 083/2025</t>
  </si>
  <si>
    <t>CLODOALDO</t>
  </si>
  <si>
    <t>189.336-0 B</t>
  </si>
  <si>
    <t>190.17426.72-4</t>
  </si>
  <si>
    <t>283.413.502-97</t>
  </si>
  <si>
    <t>JOAO BENTES DE ALMEIDA</t>
  </si>
  <si>
    <t>MARIA LUCIA DA SILVA ALMEIDA</t>
  </si>
  <si>
    <t>A CONTAR DE 24/04/2025</t>
  </si>
  <si>
    <t>BG 077/2025 - DOE no 35.448, de 22/04/2025</t>
  </si>
  <si>
    <t>SAÚDE PÚBLICA - ENSINO PROFISSIONALIZANTE - GESTÃO EM SAÚDE - GEOGRAFIA DA SAÚDE</t>
  </si>
  <si>
    <t>ENFERMAGEM EM SAÚDE PÚBLICA/ ENFERMAGEM CONTEXTO DA SOCIEDADE AMAZONICA</t>
  </si>
  <si>
    <t>Rua DOM JACKSON RODRIGUES</t>
  </si>
  <si>
    <t>CD ESPAÇO VERDE, BL 5, AP 303 FLORES</t>
  </si>
  <si>
    <t>aldoalmeida72@gmail.com</t>
  </si>
  <si>
    <r>
      <rPr>
        <b/>
        <sz val="10"/>
        <color theme="1"/>
        <rFont val="Arial"/>
      </rPr>
      <t xml:space="preserve">CLOVIS </t>
    </r>
    <r>
      <rPr>
        <sz val="10"/>
        <color theme="1"/>
        <rFont val="Arial"/>
      </rPr>
      <t>ARAUJO PINTO JUNIOR</t>
    </r>
  </si>
  <si>
    <t>CLOVIS</t>
  </si>
  <si>
    <t>182.594-1 A</t>
  </si>
  <si>
    <t>0484</t>
  </si>
  <si>
    <t>181.94926.00-4</t>
  </si>
  <si>
    <t>796.625.524-72</t>
  </si>
  <si>
    <t>CLOVIS ARAUJO PINTO</t>
  </si>
  <si>
    <t>LILIAN GOMES PINTO</t>
  </si>
  <si>
    <t>TECNÓLOGO EM SEGURANÇA NO TRABALHO-</t>
  </si>
  <si>
    <t>SEGURANÇA PÚBLICA E PROTEÇÃO E DEFESA CIVIL</t>
  </si>
  <si>
    <t>RUA 03 NR 125</t>
  </si>
  <si>
    <t>clovisapjunior@hotmail.com</t>
  </si>
  <si>
    <r>
      <rPr>
        <sz val="10"/>
        <color theme="1"/>
        <rFont val="Arial"/>
      </rPr>
      <t xml:space="preserve">DAMIAO </t>
    </r>
    <r>
      <rPr>
        <b/>
        <sz val="10"/>
        <color theme="1"/>
        <rFont val="Arial"/>
      </rPr>
      <t>SABINO</t>
    </r>
    <r>
      <rPr>
        <sz val="10"/>
        <color theme="1"/>
        <rFont val="Arial"/>
      </rPr>
      <t xml:space="preserve"> DE OLIVEIRA</t>
    </r>
  </si>
  <si>
    <t>BG 192/2022</t>
  </si>
  <si>
    <t>SABINO</t>
  </si>
  <si>
    <t>138.454-6 B</t>
  </si>
  <si>
    <t>123.46174.80-9</t>
  </si>
  <si>
    <t>344.553.372-53</t>
  </si>
  <si>
    <t>RAIMUNDO BATISTA DE OLIVEIRA</t>
  </si>
  <si>
    <t>CREUZA SABINO DE OLIVEIRA</t>
  </si>
  <si>
    <t>AGREGADO/RR</t>
  </si>
  <si>
    <t>A CONTAR DE 14/10/2022</t>
  </si>
  <si>
    <t>POLÍTICAS DE GESTÃO DE SEGURANÇA PUBLICA</t>
  </si>
  <si>
    <t>RUA T-17, NR 107</t>
  </si>
  <si>
    <t>sabinotbt@gmail.com</t>
  </si>
  <si>
    <r>
      <rPr>
        <b/>
        <sz val="10"/>
        <color theme="1"/>
        <rFont val="Arial"/>
      </rPr>
      <t>DANIEL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AVILA</t>
    </r>
    <r>
      <rPr>
        <sz val="10"/>
        <color theme="1"/>
        <rFont val="Arial"/>
      </rPr>
      <t xml:space="preserve"> NEVES</t>
    </r>
  </si>
  <si>
    <t>DANIEL AVILA</t>
  </si>
  <si>
    <t>255.105-5 A</t>
  </si>
  <si>
    <t>1741</t>
  </si>
  <si>
    <t>127.07779.02-6</t>
  </si>
  <si>
    <t>517.903.862-68</t>
  </si>
  <si>
    <t>Clementeda Silva Neves</t>
  </si>
  <si>
    <t>Sandra Lucia Bacelar Avila</t>
  </si>
  <si>
    <t>Rua CANANORE, ALTOS</t>
  </si>
  <si>
    <t>DANIELLAVILA79@GMAIL.COM</t>
  </si>
  <si>
    <t>21/04/2024 - BG 107/2024 - DOE nº 35.236 de 04/06/2024</t>
  </si>
  <si>
    <r>
      <rPr>
        <b/>
        <sz val="10"/>
        <color theme="1"/>
        <rFont val="Arial"/>
      </rPr>
      <t>DANIEL</t>
    </r>
    <r>
      <rPr>
        <sz val="10"/>
        <color theme="1"/>
        <rFont val="Arial"/>
      </rPr>
      <t xml:space="preserve"> VIANA DA SILVA</t>
    </r>
  </si>
  <si>
    <t>DANIEL</t>
  </si>
  <si>
    <t>227.108-7 A</t>
  </si>
  <si>
    <t>127.12631.02-3</t>
  </si>
  <si>
    <t>704.328.642-53</t>
  </si>
  <si>
    <t>FRANCISCO CANIDE PASCOAL DA SILVA</t>
  </si>
  <si>
    <t>MARIA FRANCISCA VIANNA DA SILVA</t>
  </si>
  <si>
    <t>SEGURANÇA PÚBLICA E PRIVADA</t>
  </si>
  <si>
    <t>RUA JOAO ALFREDO</t>
  </si>
  <si>
    <t>BC CIPRESTE</t>
  </si>
  <si>
    <t>cristiany.silva@pmm.am.gov.br</t>
  </si>
  <si>
    <t>31/12/2023 - BG 089/2024 - DOE nº 35.460, de 12/05/2025</t>
  </si>
  <si>
    <r>
      <rPr>
        <b/>
        <sz val="10"/>
        <color theme="1"/>
        <rFont val="Arial"/>
      </rPr>
      <t>DANIELLE</t>
    </r>
    <r>
      <rPr>
        <sz val="10"/>
        <color theme="1"/>
        <rFont val="Arial"/>
      </rPr>
      <t xml:space="preserve"> FIGUEIREDO </t>
    </r>
    <r>
      <rPr>
        <b/>
        <sz val="10"/>
        <color theme="1"/>
        <rFont val="Arial"/>
      </rPr>
      <t>RODRIGUES</t>
    </r>
    <r>
      <rPr>
        <sz val="10"/>
        <color theme="1"/>
        <rFont val="Arial"/>
      </rPr>
      <t xml:space="preserve"> DOS SANTOS</t>
    </r>
  </si>
  <si>
    <t>DANIELLE RODRIGUES</t>
  </si>
  <si>
    <t>237.608-3 B</t>
  </si>
  <si>
    <t>190.30351.46-5</t>
  </si>
  <si>
    <t>715.564.602-44</t>
  </si>
  <si>
    <t>MODESTO RODRIGUES DOS SANTOS</t>
  </si>
  <si>
    <t>MARIA DE FATIMA FIGUEIREDO RODRIGUES DOS SANTOS</t>
  </si>
  <si>
    <t>A CONTAR DE 25/04/2025</t>
  </si>
  <si>
    <t>BG 103/2025 - DOE nº 35.471 de 27/5/2025</t>
  </si>
  <si>
    <t>MEDICINA DE FAMILIA E COMUNIDADE - ULTRASSONOGRAFIA</t>
  </si>
  <si>
    <t>URGÊNCIA E EMEGÊNCIA</t>
  </si>
  <si>
    <r>
      <rPr>
        <b/>
        <sz val="10"/>
        <color theme="1"/>
        <rFont val="Arial"/>
      </rPr>
      <t>DANIELLY</t>
    </r>
    <r>
      <rPr>
        <sz val="10"/>
        <color theme="1"/>
        <rFont val="Arial"/>
      </rPr>
      <t xml:space="preserve"> DA SILVA ALENCAR TAPAJOS</t>
    </r>
  </si>
  <si>
    <t>DANIELLY</t>
  </si>
  <si>
    <t>181.241-6 A</t>
  </si>
  <si>
    <t>0494</t>
  </si>
  <si>
    <t>190.34795.65-1</t>
  </si>
  <si>
    <t>800.214.092-34</t>
  </si>
  <si>
    <t>ANTONIO JUSCELINO KUBITSCHEC DE ALENCAR</t>
  </si>
  <si>
    <t>AMELIA MARIA DA SILVA A</t>
  </si>
  <si>
    <t>A CONTAR DE 14/07/2023</t>
  </si>
  <si>
    <t>DOE Nº 35.039, de 03/08/2023</t>
  </si>
  <si>
    <t>RUA PRUDENTE DE MORAES, 777</t>
  </si>
  <si>
    <t>danielly.alencar@gmail.com</t>
  </si>
  <si>
    <t>BG 062/2024-DOE nº 35.192 de 27/03/2024</t>
  </si>
  <si>
    <r>
      <rPr>
        <b/>
        <sz val="10"/>
        <color theme="1"/>
        <rFont val="Arial"/>
      </rPr>
      <t>DEYSE</t>
    </r>
    <r>
      <rPr>
        <sz val="10"/>
        <color theme="1"/>
        <rFont val="Arial"/>
      </rPr>
      <t xml:space="preserve"> NASCIMENTO GIFFONI</t>
    </r>
  </si>
  <si>
    <t>BG 020/2024</t>
  </si>
  <si>
    <t>DEYSE</t>
  </si>
  <si>
    <t>236.186-8 B</t>
  </si>
  <si>
    <t>140.03685.27-6</t>
  </si>
  <si>
    <t>879.636.982-53</t>
  </si>
  <si>
    <t>JORGE ANTONIO SANTANA GIFFONI</t>
  </si>
  <si>
    <t>CELIA MARIA FERREIRA DO NASCIMENTO</t>
  </si>
  <si>
    <t>A CONTAR DE 07/11/2024</t>
  </si>
  <si>
    <t>BG 191/2023- BG 020/2024-DECRETO DE 12 DE DEZEMBRO DE 2023-OFÍCIO Nº 525/2023-GABINETE/CMEAM+ BG 137/2025</t>
  </si>
  <si>
    <t>URGÊNCIA E EMERGÊNCIA/ SAUDE DO TRABALHO</t>
  </si>
  <si>
    <t>Rua SEN CUNHA MELO</t>
  </si>
  <si>
    <t>CONJ JARDIM BARES SAO JORGE</t>
  </si>
  <si>
    <t>DEYSEGIFFONI5@HOTMAIL.COM</t>
  </si>
  <si>
    <r>
      <rPr>
        <b/>
        <sz val="10"/>
        <color theme="1"/>
        <rFont val="Arial"/>
      </rPr>
      <t xml:space="preserve">EDILA VIEIRA </t>
    </r>
    <r>
      <rPr>
        <sz val="10"/>
        <color theme="1"/>
        <rFont val="Arial"/>
      </rPr>
      <t>DOS SANTOS</t>
    </r>
  </si>
  <si>
    <t>EDILA VIEIRA</t>
  </si>
  <si>
    <t>185.833-5 B</t>
  </si>
  <si>
    <t>1605</t>
  </si>
  <si>
    <t>190.20299.89-4</t>
  </si>
  <si>
    <t>714.872.632-87</t>
  </si>
  <si>
    <t>ELSON JOSE RODRIGUES DOS SANTOS</t>
  </si>
  <si>
    <t>EDNA PEREIRA VIEIRA</t>
  </si>
  <si>
    <t>ENG EM SEGURANÇA DO TRABALHO/PROTEÇAO E DEFESA CIVIL</t>
  </si>
  <si>
    <t>Rua 28 OSV FROTA</t>
  </si>
  <si>
    <t>dila_vieira@hotmail.com</t>
  </si>
  <si>
    <r>
      <rPr>
        <b/>
        <sz val="10"/>
        <color theme="1"/>
        <rFont val="Arial"/>
      </rPr>
      <t>EDINELZA PORTO</t>
    </r>
    <r>
      <rPr>
        <sz val="10"/>
        <color theme="1"/>
        <rFont val="Arial"/>
      </rPr>
      <t xml:space="preserve"> DIAS PERIN</t>
    </r>
  </si>
  <si>
    <t>EDINELZA PORTO</t>
  </si>
  <si>
    <t>156.631-8 D</t>
  </si>
  <si>
    <t>EDSON FERNANDES DIAS</t>
  </si>
  <si>
    <t>MARIA CONCEICAO PORTO DIAS</t>
  </si>
  <si>
    <r>
      <rPr>
        <b/>
        <sz val="10"/>
        <color theme="1"/>
        <rFont val="Arial"/>
      </rPr>
      <t>EDKLYCIA</t>
    </r>
    <r>
      <rPr>
        <sz val="10"/>
        <color theme="1"/>
        <rFont val="Arial"/>
      </rPr>
      <t xml:space="preserve"> CASANOVA OLIVEIRA ALVES</t>
    </r>
  </si>
  <si>
    <t>EDKLYCIA</t>
  </si>
  <si>
    <t>255.059-8 A</t>
  </si>
  <si>
    <t>1689</t>
  </si>
  <si>
    <t>135.21680.27-3</t>
  </si>
  <si>
    <t>962.284.402-25</t>
  </si>
  <si>
    <t>EDSON DOS SANTOS</t>
  </si>
  <si>
    <t>NISCILENE CASANOVA OLIVEIRA</t>
  </si>
  <si>
    <t>Rua NOSSA SENHORA DE FATIMA</t>
  </si>
  <si>
    <t>edklyciac.oliveira@gmail.com</t>
  </si>
  <si>
    <r>
      <rPr>
        <b/>
        <sz val="10"/>
        <color theme="1"/>
        <rFont val="Arial"/>
      </rPr>
      <t xml:space="preserve">EDNALDO LUCAS </t>
    </r>
    <r>
      <rPr>
        <sz val="10"/>
        <color theme="1"/>
        <rFont val="Arial"/>
      </rPr>
      <t>DE SOUZA SILVA</t>
    </r>
  </si>
  <si>
    <t>EDNALDO LUCAS</t>
  </si>
  <si>
    <t>270.091-3A</t>
  </si>
  <si>
    <t>2011791826-6</t>
  </si>
  <si>
    <t>727.758.152-00</t>
  </si>
  <si>
    <t xml:space="preserve">ZOMAR PESSOA DA SILVA </t>
  </si>
  <si>
    <t>RAIMUYNDA DE SOUZA SILVA</t>
  </si>
  <si>
    <t>DESQUITADO</t>
  </si>
  <si>
    <t>RUA DO CONTORNO CJ IPANEMA BL A</t>
  </si>
  <si>
    <t>69054-450</t>
  </si>
  <si>
    <t>ednaldolucas@hotmail.com</t>
  </si>
  <si>
    <r>
      <rPr>
        <b/>
        <sz val="10"/>
        <color theme="1"/>
        <rFont val="Arial"/>
      </rPr>
      <t>EDRIANI</t>
    </r>
    <r>
      <rPr>
        <sz val="10"/>
        <color theme="1"/>
        <rFont val="Arial"/>
      </rPr>
      <t xml:space="preserve"> MALCHER CASTELANO</t>
    </r>
  </si>
  <si>
    <t>EDRIANI</t>
  </si>
  <si>
    <t>240.538-5 B</t>
  </si>
  <si>
    <t>1613</t>
  </si>
  <si>
    <t>128.26911.02-5</t>
  </si>
  <si>
    <t>722.908.892-53</t>
  </si>
  <si>
    <t>ANDRE TAVARES DA SILVA</t>
  </si>
  <si>
    <t>SELMA MARIA MALCHER DA SILVA</t>
  </si>
  <si>
    <t>A CONTAR DE 23/03/2022</t>
  </si>
  <si>
    <t>Rua C. PLACIDO DE CASTRO</t>
  </si>
  <si>
    <t>APT 303, BL 16 COMPENSA</t>
  </si>
  <si>
    <t>edriane2005@hotmail.com</t>
  </si>
  <si>
    <r>
      <rPr>
        <b/>
        <sz val="10"/>
        <color theme="1"/>
        <rFont val="Arial"/>
      </rPr>
      <t xml:space="preserve">EDUARDO ALVES </t>
    </r>
    <r>
      <rPr>
        <sz val="10"/>
        <color theme="1"/>
        <rFont val="Arial"/>
      </rPr>
      <t>DA SILVA</t>
    </r>
  </si>
  <si>
    <t>EDUARDO ALVES</t>
  </si>
  <si>
    <t>255.141-1 A</t>
  </si>
  <si>
    <t>1609</t>
  </si>
  <si>
    <t>190.06443.23-1</t>
  </si>
  <si>
    <t>087.920.677-27</t>
  </si>
  <si>
    <t>JOSE RODRIGUES DA SILVA</t>
  </si>
  <si>
    <t>ANGELA DE FATIMA ALVES DA SILVA</t>
  </si>
  <si>
    <t>DOCENCIA NA EDUCAÇAO PROFISSIONAL DE NIVEL TECNICO/SAUDE MENTAL</t>
  </si>
  <si>
    <t>Rua RUA A</t>
  </si>
  <si>
    <t>PARQUE PALMEIRAS CASA 2 QD A PARQUE DAS LALANGEIRAS</t>
  </si>
  <si>
    <t>enfohemorio@gmail.com</t>
  </si>
  <si>
    <r>
      <rPr>
        <sz val="10"/>
        <color theme="1"/>
        <rFont val="Arial"/>
      </rPr>
      <t xml:space="preserve">EDUARDO </t>
    </r>
    <r>
      <rPr>
        <b/>
        <sz val="10"/>
        <color theme="1"/>
        <rFont val="Arial"/>
      </rPr>
      <t>HAYEK</t>
    </r>
    <r>
      <rPr>
        <sz val="10"/>
        <color theme="1"/>
        <rFont val="Arial"/>
      </rPr>
      <t xml:space="preserve"> RIBEIRO</t>
    </r>
  </si>
  <si>
    <t>BG 029/2024</t>
  </si>
  <si>
    <t>3º SGT/AL OF</t>
  </si>
  <si>
    <t>HAYEK</t>
  </si>
  <si>
    <t>227.110-9 A</t>
  </si>
  <si>
    <t>1022</t>
  </si>
  <si>
    <t>127.96766.02-2</t>
  </si>
  <si>
    <t>796.363.062-49</t>
  </si>
  <si>
    <t>JOAO DA CRUZ RIBEIRO</t>
  </si>
  <si>
    <t>MARIA EMILIA MUNIZ HAYEK RIBEIRO</t>
  </si>
  <si>
    <t>A CONTAR DE 15 DE DEZEMBRO</t>
  </si>
  <si>
    <t>RUA URUCARA</t>
  </si>
  <si>
    <t>PX ESCOLA ANCHIETA</t>
  </si>
  <si>
    <t>eduhayek2@gmail.com</t>
  </si>
  <si>
    <t>31/12/2023- BG 038/2024</t>
  </si>
  <si>
    <r>
      <rPr>
        <b/>
        <sz val="10"/>
        <color theme="1"/>
        <rFont val="Arial"/>
      </rPr>
      <t>ELEOMAR</t>
    </r>
    <r>
      <rPr>
        <sz val="10"/>
        <color theme="1"/>
        <rFont val="Arial"/>
      </rPr>
      <t xml:space="preserve"> COSTA DE SOUZA</t>
    </r>
  </si>
  <si>
    <t>TÉC. GESSO</t>
  </si>
  <si>
    <t>ELEOMAR</t>
  </si>
  <si>
    <t>160.205-5 C</t>
  </si>
  <si>
    <t>1797</t>
  </si>
  <si>
    <t>124.63810.10-8</t>
  </si>
  <si>
    <t>583.138.262-15</t>
  </si>
  <si>
    <t>RAIMUNDO PAIVA DE SOUZA</t>
  </si>
  <si>
    <t>SEBASTIANA COSTA DE SOUZA</t>
  </si>
  <si>
    <t>Avenida TEFE BC FLORENCIO N 228 petropolis</t>
  </si>
  <si>
    <t>eleomarcosta@gmail.com</t>
  </si>
  <si>
    <r>
      <rPr>
        <b/>
        <sz val="10"/>
        <color theme="1"/>
        <rFont val="Arial"/>
      </rPr>
      <t>ELI DOS ANJOS</t>
    </r>
    <r>
      <rPr>
        <sz val="10"/>
        <color theme="1"/>
        <rFont val="Arial"/>
      </rPr>
      <t xml:space="preserve"> ALMEIDA</t>
    </r>
  </si>
  <si>
    <t>ELI DOS ANJOS</t>
  </si>
  <si>
    <t>190.460-4 B</t>
  </si>
  <si>
    <t>1634</t>
  </si>
  <si>
    <t>127.61278.02-1</t>
  </si>
  <si>
    <t>669.669.732-20</t>
  </si>
  <si>
    <t>RANULFO LIRA DE ALMEIDA</t>
  </si>
  <si>
    <t>WANDERLUCIA DOS ANJOS ALMEIDA</t>
  </si>
  <si>
    <t>Rua professora evangelista browe</t>
  </si>
  <si>
    <t>C - 1 SANTO ANTONIO</t>
  </si>
  <si>
    <t>elianjos173@gmail.com</t>
  </si>
  <si>
    <r>
      <rPr>
        <b/>
        <sz val="10"/>
        <color theme="1"/>
        <rFont val="Arial"/>
      </rPr>
      <t>ELIAS</t>
    </r>
    <r>
      <rPr>
        <sz val="10"/>
        <color theme="1"/>
        <rFont val="Arial"/>
      </rPr>
      <t xml:space="preserve"> QUEIROZ DE </t>
    </r>
    <r>
      <rPr>
        <b/>
        <sz val="10"/>
        <color theme="1"/>
        <rFont val="Arial"/>
      </rPr>
      <t>CASTRO</t>
    </r>
  </si>
  <si>
    <t>ELIAS CASTRO</t>
  </si>
  <si>
    <t>226.847-7 A</t>
  </si>
  <si>
    <t>127.12654.02-3</t>
  </si>
  <si>
    <t>494.407.802-15</t>
  </si>
  <si>
    <t>JOAO CAVALCANTE DE CASTRO</t>
  </si>
  <si>
    <t>MARIA QUEIROZ DE CASTRO</t>
  </si>
  <si>
    <t>CICC</t>
  </si>
  <si>
    <t>A CONTAR DE 10/06/2014 - SSP/CICC-R - A CONTAR DE 02/01/2019</t>
  </si>
  <si>
    <t>DOE 33.922 PÁG 14/15</t>
  </si>
  <si>
    <t>PROCESSAMENTO DE DADOS</t>
  </si>
  <si>
    <t>GESTÃO EM SEGURANÇA PÚBLICA</t>
  </si>
  <si>
    <t>PROXIMO AO BANCO BRADESCO</t>
  </si>
  <si>
    <t>99263-7254</t>
  </si>
  <si>
    <t>seasge.sdeliascastro@gmail.com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</si>
  <si>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</si>
  <si>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ELIAS</t>
    </r>
    <r>
      <rPr>
        <sz val="10"/>
        <color theme="1"/>
        <rFont val="Arial"/>
      </rPr>
      <t xml:space="preserve"> SANTOS </t>
    </r>
    <r>
      <rPr>
        <b/>
        <sz val="10"/>
        <color theme="1"/>
        <rFont val="Arial"/>
      </rPr>
      <t>LOPES</t>
    </r>
  </si>
  <si>
    <t>ELIAS LOPES</t>
  </si>
  <si>
    <t>255.271-4 A</t>
  </si>
  <si>
    <t>1723</t>
  </si>
  <si>
    <t>134.31541.42-8</t>
  </si>
  <si>
    <t>687.911.942-53</t>
  </si>
  <si>
    <t>LEVY CAMPOS LOPES</t>
  </si>
  <si>
    <t>ROSANGELA CONCEICAO SANTOS</t>
  </si>
  <si>
    <t>A CONTAR DE 28/03/2025</t>
  </si>
  <si>
    <t>PROTEÇAO EM DEFESA CIVIL</t>
  </si>
  <si>
    <t>Rua WALDIR PEQUENO NETO</t>
  </si>
  <si>
    <t>QUADRA 5 CONJ. BELVEDERE</t>
  </si>
  <si>
    <t>lopeselias@yahoo.com.br</t>
  </si>
  <si>
    <r>
      <rPr>
        <sz val="10"/>
        <color theme="1"/>
        <rFont val="Arial"/>
      </rPr>
      <t xml:space="preserve">ELIELSON </t>
    </r>
    <r>
      <rPr>
        <b/>
        <sz val="10"/>
        <color theme="1"/>
        <rFont val="Arial"/>
      </rPr>
      <t>DANTAS</t>
    </r>
    <r>
      <rPr>
        <sz val="10"/>
        <color theme="1"/>
        <rFont val="Arial"/>
      </rPr>
      <t xml:space="preserve"> BERTINO</t>
    </r>
  </si>
  <si>
    <t>DANTAS</t>
  </si>
  <si>
    <t>226.830-2 A</t>
  </si>
  <si>
    <t>190.17504.15-6</t>
  </si>
  <si>
    <t>744.163.242-00</t>
  </si>
  <si>
    <t>JOSE NOGUEIRA BERTINO</t>
  </si>
  <si>
    <t>EDNA DANTAS BERTINO</t>
  </si>
  <si>
    <t>PREFEITURA MUNICIPAL DE RIO PRETO DA EVA</t>
  </si>
  <si>
    <t>A CONTAR DE 24/03/2025</t>
  </si>
  <si>
    <t>RUA VILA OPERARIA</t>
  </si>
  <si>
    <t>PROXIMA UEA SAUDE</t>
  </si>
  <si>
    <t>elielson.op@outlook.com</t>
  </si>
  <si>
    <t>31/12/2023 - BG 089/2025 - DOE nº 35.460, de 12/05/2025</t>
  </si>
  <si>
    <r>
      <rPr>
        <b/>
        <sz val="10"/>
        <color theme="1"/>
        <rFont val="Arial"/>
      </rPr>
      <t>ELISANGELA</t>
    </r>
    <r>
      <rPr>
        <sz val="10"/>
        <color theme="1"/>
        <rFont val="Arial"/>
      </rPr>
      <t xml:space="preserve"> FIALHO DE </t>
    </r>
    <r>
      <rPr>
        <b/>
        <sz val="10"/>
        <color theme="1"/>
        <rFont val="Arial"/>
      </rPr>
      <t>PINHO</t>
    </r>
  </si>
  <si>
    <t>ELISANGELA PINHO</t>
  </si>
  <si>
    <t>181.260-2 A</t>
  </si>
  <si>
    <t>0540</t>
  </si>
  <si>
    <t>190.32717.89-0</t>
  </si>
  <si>
    <t>789.256.302-49</t>
  </si>
  <si>
    <t>ERIVALDO ALBUQUERQUE FIALHO</t>
  </si>
  <si>
    <t>IZETE DOS SANTOS FIALHO</t>
  </si>
  <si>
    <t>BG 097/2021</t>
  </si>
  <si>
    <t>FISIOTERAPIA</t>
  </si>
  <si>
    <t>FISIOTERAPIA EM ORTOPEDIA E TRAUMATOLOGIA/ SEGURANÇA PUBLICA E CIDADANIA</t>
  </si>
  <si>
    <t>RUA JOAQUIM UCHOA</t>
  </si>
  <si>
    <t>1 0</t>
  </si>
  <si>
    <t>RESID. ESPANHA BL. BARCELONA, APT. 108</t>
  </si>
  <si>
    <t>ap_elisangelafisio@hotmail.com</t>
  </si>
  <si>
    <r>
      <rPr>
        <b/>
        <sz val="10"/>
        <color theme="1"/>
        <rFont val="Arial"/>
      </rPr>
      <t xml:space="preserve">ELISANGELA </t>
    </r>
    <r>
      <rPr>
        <sz val="10"/>
        <color theme="1"/>
        <rFont val="Arial"/>
      </rPr>
      <t>SILVA DE VASCONCELOS</t>
    </r>
  </si>
  <si>
    <t>ELISANGELA</t>
  </si>
  <si>
    <t>181.261-0 A</t>
  </si>
  <si>
    <t>0506</t>
  </si>
  <si>
    <t>190.34917.78-1</t>
  </si>
  <si>
    <t>659.867.092-68</t>
  </si>
  <si>
    <t>ANTONIO HELIO DA SILVA</t>
  </si>
  <si>
    <t>MAXIMINA GOES TRAVASSOS</t>
  </si>
  <si>
    <t xml:space="preserve">AGREGADO </t>
  </si>
  <si>
    <t>A CONTAR DE 03/11/2024</t>
  </si>
  <si>
    <t>AV MICHEL FOKINE N/01 - PRQ 10</t>
  </si>
  <si>
    <t>elistravassos@gmail.com</t>
  </si>
  <si>
    <t>BG 071/2024- DOE nº 35.202 de 12/04/2024</t>
  </si>
  <si>
    <r>
      <rPr>
        <b/>
        <sz val="10"/>
        <color theme="1"/>
        <rFont val="Arial"/>
      </rPr>
      <t>ERICK</t>
    </r>
    <r>
      <rPr>
        <sz val="10"/>
        <color theme="1"/>
        <rFont val="Arial"/>
      </rPr>
      <t xml:space="preserve"> DE MELO BARBOSA</t>
    </r>
  </si>
  <si>
    <t>BG 189/2021-BG 125/2022+BG 198/2024</t>
  </si>
  <si>
    <t>ERICK</t>
  </si>
  <si>
    <t>182.596-8 A</t>
  </si>
  <si>
    <t>0483</t>
  </si>
  <si>
    <t>182.21704.19-4</t>
  </si>
  <si>
    <t>574.869.052-72</t>
  </si>
  <si>
    <t>ROBERTO ALEXANDRE ALVES BARBOSA</t>
  </si>
  <si>
    <t>MARIA DE LOURDES MELO BARBOSA</t>
  </si>
  <si>
    <t>(AGREGAÇÃO - Ext. DOE n° 34.594, de 27 set 2021, Poder Executivo - Seção I, Pág. 7). BG 185/2021 - BG 189/2021+BG 198/2024</t>
  </si>
  <si>
    <t>GESTÃO DE RECURSOS HUMANOS E MEIO AMBIENTE/ GOVERNANÇA PUBLICA E GETÃO ADMINISTRATIVA</t>
  </si>
  <si>
    <t>9UA 16, Nº09, QUADRA 21 A, CONJ JARDIM VERSAILLES II</t>
  </si>
  <si>
    <t>erick.cbm@gmail.com</t>
  </si>
  <si>
    <r>
      <rPr>
        <sz val="10"/>
        <color theme="1"/>
        <rFont val="Arial"/>
      </rPr>
      <t>ERIKA</t>
    </r>
    <r>
      <rPr>
        <b/>
        <sz val="10"/>
        <color theme="1"/>
        <rFont val="Arial"/>
      </rPr>
      <t xml:space="preserve"> CAMPELO </t>
    </r>
    <r>
      <rPr>
        <sz val="10"/>
        <color theme="1"/>
        <rFont val="Arial"/>
      </rPr>
      <t>LOUREIRO</t>
    </r>
  </si>
  <si>
    <t>BG 095/2023- BG 107/2024+BG 051/2025</t>
  </si>
  <si>
    <t>MÉD. PED</t>
  </si>
  <si>
    <t>CAMPELO</t>
  </si>
  <si>
    <t>255.458-5 A</t>
  </si>
  <si>
    <t>116.72253.25-4</t>
  </si>
  <si>
    <t>509.641.942-87</t>
  </si>
  <si>
    <t>JOSE HAMILTON GOMES LOUREIRO</t>
  </si>
  <si>
    <t>NIZIA SOUZA CAMPELO</t>
  </si>
  <si>
    <t>A CONTAR DE 02/05/2025</t>
  </si>
  <si>
    <t>BG 107/2024 DECRETO DE 04/06/2024+BG 077/2025 - DOE no 35.448, de 22/04/2025</t>
  </si>
  <si>
    <t>PEDIATRIA, SUB ESPECIALIDADE EM NEONATOLOGIA</t>
  </si>
  <si>
    <t>Rua VILA AMAZONAS</t>
  </si>
  <si>
    <t>BL A APT 403 A NOSSA SENHORA DAS GRAÇAS</t>
  </si>
  <si>
    <t>e.loureiro@hotmail.com</t>
  </si>
  <si>
    <r>
      <rPr>
        <b/>
        <sz val="10"/>
        <color theme="1"/>
        <rFont val="Arial"/>
      </rPr>
      <t>ERIKA MOREIRA</t>
    </r>
    <r>
      <rPr>
        <sz val="10"/>
        <color theme="1"/>
        <rFont val="Arial"/>
      </rPr>
      <t xml:space="preserve"> ANTUNES</t>
    </r>
  </si>
  <si>
    <t>BG 138/2024</t>
  </si>
  <si>
    <t>ERIKA MOREIRA</t>
  </si>
  <si>
    <t>255.750-9 A</t>
  </si>
  <si>
    <t>1632</t>
  </si>
  <si>
    <t>126.67270.14-4</t>
  </si>
  <si>
    <t>279.854.558-76</t>
  </si>
  <si>
    <t>SILVIO MOREIRA DE OLIVEIRA</t>
  </si>
  <si>
    <t>MARIA APARECIDA ANTUNES DE OLIVEIRA</t>
  </si>
  <si>
    <t>Condominio RESIDENCIAL ORQUIDEA</t>
  </si>
  <si>
    <t>TORRE 08 TARUMA</t>
  </si>
  <si>
    <t>erimoan@hotmail.com</t>
  </si>
  <si>
    <r>
      <rPr>
        <sz val="10"/>
        <color theme="1"/>
        <rFont val="Arial"/>
      </rPr>
      <t xml:space="preserve">ERIVELTON </t>
    </r>
    <r>
      <rPr>
        <b/>
        <sz val="10"/>
        <color theme="1"/>
        <rFont val="Arial"/>
      </rPr>
      <t>GALVÃO</t>
    </r>
    <r>
      <rPr>
        <sz val="10"/>
        <color theme="1"/>
        <rFont val="Arial"/>
      </rPr>
      <t xml:space="preserve"> PINTO</t>
    </r>
  </si>
  <si>
    <t>GALVÃO</t>
  </si>
  <si>
    <t>202.539-6 C</t>
  </si>
  <si>
    <t>1654</t>
  </si>
  <si>
    <t>190.11562.41-3</t>
  </si>
  <si>
    <t>609.301.102-00</t>
  </si>
  <si>
    <t>SEBASTIAO PEREIRA PINTO</t>
  </si>
  <si>
    <t>MARIA EUNICE GALVAO PINTO</t>
  </si>
  <si>
    <t>Rua CRISPIM DO AMARAL</t>
  </si>
  <si>
    <t>APARTAMENTO 07 NOSSA SENHORA DAS GRAÇAS</t>
  </si>
  <si>
    <t>menezeseunicee@gmail.com</t>
  </si>
  <si>
    <t>ERIVELTON PARA GALVÃO</t>
  </si>
  <si>
    <r>
      <rPr>
        <b/>
        <sz val="10"/>
        <color theme="1"/>
        <rFont val="Arial"/>
      </rPr>
      <t>EVALDO</t>
    </r>
    <r>
      <rPr>
        <sz val="10"/>
        <color theme="1"/>
        <rFont val="Arial"/>
      </rPr>
      <t xml:space="preserve"> PEREIRA </t>
    </r>
    <r>
      <rPr>
        <b/>
        <sz val="10"/>
        <color theme="1"/>
        <rFont val="Arial"/>
      </rPr>
      <t>GAMA</t>
    </r>
  </si>
  <si>
    <t>EVALDO GAMA</t>
  </si>
  <si>
    <t>149.989-0 B</t>
  </si>
  <si>
    <t>0398</t>
  </si>
  <si>
    <t>124.52860.10-9</t>
  </si>
  <si>
    <t>384.781.452-49</t>
  </si>
  <si>
    <t>JOSE LARANGEIRA GAMA</t>
  </si>
  <si>
    <t>SEBASTIANA PEREIRA GAMA</t>
  </si>
  <si>
    <t>A CONTAR DE 22/07/2024 A PEDIDO</t>
  </si>
  <si>
    <t>RUA NOVA 289</t>
  </si>
  <si>
    <t>sci_eg@hotmail.com</t>
  </si>
  <si>
    <r>
      <rPr>
        <b/>
        <sz val="10"/>
        <color theme="1"/>
        <rFont val="Arial"/>
      </rPr>
      <t>EVELYN</t>
    </r>
    <r>
      <rPr>
        <sz val="10"/>
        <color theme="1"/>
        <rFont val="Arial"/>
      </rPr>
      <t xml:space="preserve"> SANTOS</t>
    </r>
    <r>
      <rPr>
        <b/>
        <sz val="10"/>
        <color theme="1"/>
        <rFont val="Arial"/>
      </rPr>
      <t xml:space="preserve"> DE PAULA</t>
    </r>
  </si>
  <si>
    <t>EVELYN DE PAULA</t>
  </si>
  <si>
    <t>249.165-6 B</t>
  </si>
  <si>
    <t>168.98649.09-5</t>
  </si>
  <si>
    <t>837.498.882-72</t>
  </si>
  <si>
    <t>ELSON SABINO DE PAULA</t>
  </si>
  <si>
    <t>WILCE MARIA SANTOS DE PAULA</t>
  </si>
  <si>
    <t>A CONTAR DE 14/04/2025</t>
  </si>
  <si>
    <t>NUTROLOGIA-MEDICINA DO TRABALHO</t>
  </si>
  <si>
    <t>AV SAO JORGE</t>
  </si>
  <si>
    <t>T 05, AP 201, LE BOULEVARD SAO JORGE</t>
  </si>
  <si>
    <t>eve_santos@hotmail.com</t>
  </si>
  <si>
    <r>
      <rPr>
        <sz val="10"/>
        <color theme="1"/>
        <rFont val="Arial"/>
      </rPr>
      <t xml:space="preserve">EWERTON </t>
    </r>
    <r>
      <rPr>
        <b/>
        <sz val="10"/>
        <color theme="1"/>
        <rFont val="Arial"/>
      </rPr>
      <t>AUGUSTO</t>
    </r>
    <r>
      <rPr>
        <sz val="10"/>
        <color theme="1"/>
        <rFont val="Arial"/>
      </rPr>
      <t xml:space="preserve"> SOUZA DA SILVA</t>
    </r>
  </si>
  <si>
    <t>AUGUSTO</t>
  </si>
  <si>
    <t>181.368-4 A</t>
  </si>
  <si>
    <t>0536</t>
  </si>
  <si>
    <t>125.22725.44-2</t>
  </si>
  <si>
    <t>588.944.462-04</t>
  </si>
  <si>
    <t>OSMAR BARBOSA DA SILVA</t>
  </si>
  <si>
    <t>JOANITA SOUZA DA SILVA</t>
  </si>
  <si>
    <t>TJAM</t>
  </si>
  <si>
    <t>A CONTAR DE 21/03/2025</t>
  </si>
  <si>
    <t>PÓS GRADUAÇÃO LATU SENSU EM ENGENHARIA DE SEGURANÇA CONTRA INCÊNDIO E</t>
  </si>
  <si>
    <t>RUA RHODES Nº 326 QD 228 CONJ NOVA CIDADE</t>
  </si>
  <si>
    <t>(92) 98169-5666</t>
  </si>
  <si>
    <t>eaugustobm@gmail.com</t>
  </si>
  <si>
    <r>
      <rPr>
        <b/>
        <sz val="10"/>
        <color theme="1"/>
        <rFont val="Arial"/>
      </rPr>
      <t>FABIA</t>
    </r>
    <r>
      <rPr>
        <sz val="10"/>
        <color theme="1"/>
        <rFont val="Arial"/>
      </rPr>
      <t xml:space="preserve"> SANT'ANA DOS SANTOS</t>
    </r>
  </si>
  <si>
    <t>FABIA</t>
  </si>
  <si>
    <t>255.655-3 A</t>
  </si>
  <si>
    <t>170.73124.11-1</t>
  </si>
  <si>
    <t>786.476.224-72</t>
  </si>
  <si>
    <t>JOSÉ GILEU DOS SANTOS</t>
  </si>
  <si>
    <t>MARIA JOSÉ SANT'ANA DOS SANTOS</t>
  </si>
  <si>
    <t>GESTAÕ EM POLITICA DE ASSIST.SOCIAL /CONTROLE SOCIAL/GESTÃO E CONTROLE NO SUS</t>
  </si>
  <si>
    <t>Rua SAO PEDRO</t>
  </si>
  <si>
    <t>stana.fabia@gmail.com</t>
  </si>
  <si>
    <r>
      <rPr>
        <b/>
        <sz val="10"/>
        <color theme="1"/>
        <rFont val="Arial"/>
      </rPr>
      <t xml:space="preserve">FABIANO </t>
    </r>
    <r>
      <rPr>
        <sz val="10"/>
        <color theme="1"/>
        <rFont val="Arial"/>
      </rPr>
      <t>BARBOSA</t>
    </r>
    <r>
      <rPr>
        <b/>
        <sz val="10"/>
        <color theme="1"/>
        <rFont val="Arial"/>
      </rPr>
      <t xml:space="preserve"> VIEIRA</t>
    </r>
  </si>
  <si>
    <t>FABIANO VIEIRA</t>
  </si>
  <si>
    <t>255.630-8 A</t>
  </si>
  <si>
    <t>129.17258.31-6</t>
  </si>
  <si>
    <t>899.569.741-53</t>
  </si>
  <si>
    <t>RIVALINO VIEIRA TAVARES</t>
  </si>
  <si>
    <t>MARIA DAS GRACAS BARBOSA VIEIRA</t>
  </si>
  <si>
    <t>Rua FLOR DE VELUDO</t>
  </si>
  <si>
    <t>DA PAZ DA PAZ</t>
  </si>
  <si>
    <t>fabianobarbosagoiania@gmail.com</t>
  </si>
  <si>
    <r>
      <rPr>
        <b/>
        <sz val="10"/>
        <color theme="1"/>
        <rFont val="Arial"/>
      </rPr>
      <t>F</t>
    </r>
    <r>
      <rPr>
        <sz val="10"/>
        <color theme="1"/>
        <rFont val="Arial"/>
      </rPr>
      <t xml:space="preserve">ABRICIO </t>
    </r>
    <r>
      <rPr>
        <b/>
        <sz val="10"/>
        <color theme="1"/>
        <rFont val="Arial"/>
      </rPr>
      <t xml:space="preserve">RAMOS </t>
    </r>
    <r>
      <rPr>
        <sz val="10"/>
        <color theme="1"/>
        <rFont val="Arial"/>
      </rPr>
      <t>ROZAS</t>
    </r>
  </si>
  <si>
    <t>RAMOS</t>
  </si>
  <si>
    <t>227.171-0 A</t>
  </si>
  <si>
    <t>170.56502.97-9</t>
  </si>
  <si>
    <t>588.137.052-04</t>
  </si>
  <si>
    <t>FRANCISCO ALEXANDRINO ROZAS</t>
  </si>
  <si>
    <t>MARIA DE NAZARE RAMOS ROZAS</t>
  </si>
  <si>
    <t>RUA 46 CONJ CASTELO BRANCO 2</t>
  </si>
  <si>
    <t>PROX CAMPO DO BURACAO</t>
  </si>
  <si>
    <t>fabricio_bac@hotmail.com</t>
  </si>
  <si>
    <t>31/12/2024 - BG BG 222/2024 - DOE nº 35.351, de 22/11/2024</t>
  </si>
  <si>
    <r>
      <rPr>
        <b/>
        <sz val="10"/>
        <color theme="1"/>
        <rFont val="Arial"/>
      </rPr>
      <t>FABRÍCIO</t>
    </r>
    <r>
      <rPr>
        <sz val="10"/>
        <color theme="1"/>
        <rFont val="Arial"/>
      </rPr>
      <t xml:space="preserve"> VAZ </t>
    </r>
    <r>
      <rPr>
        <b/>
        <sz val="10"/>
        <color theme="1"/>
        <rFont val="Arial"/>
      </rPr>
      <t>VILELA</t>
    </r>
  </si>
  <si>
    <t>FABRÍCIO VILELA</t>
  </si>
  <si>
    <t>265.804-6 A</t>
  </si>
  <si>
    <t>127.30848.38-1</t>
  </si>
  <si>
    <t>638.968.261-15</t>
  </si>
  <si>
    <t>SILVIO SOUSA VILELA</t>
  </si>
  <si>
    <t>FATIMA DAS GRACAS VAZ VILELA</t>
  </si>
  <si>
    <t>MATO GROSSO DO SUL</t>
  </si>
  <si>
    <t>A CONTAR DE 03/06/2024</t>
  </si>
  <si>
    <t>AV. AJURICABA</t>
  </si>
  <si>
    <t>69.065-110</t>
  </si>
  <si>
    <t>99202-3090</t>
  </si>
  <si>
    <t>fabriciovvilela@gmail.com</t>
  </si>
  <si>
    <r>
      <rPr>
        <b/>
        <sz val="10"/>
        <color theme="1"/>
        <rFont val="Arial"/>
      </rPr>
      <t>FLÁVIO</t>
    </r>
    <r>
      <rPr>
        <sz val="10"/>
        <color theme="1"/>
        <rFont val="Arial"/>
      </rPr>
      <t xml:space="preserve"> AUGUSTO OLIVA </t>
    </r>
    <r>
      <rPr>
        <b/>
        <sz val="10"/>
        <color theme="1"/>
        <rFont val="Arial"/>
      </rPr>
      <t>MELO</t>
    </r>
  </si>
  <si>
    <t>BG 063/2025</t>
  </si>
  <si>
    <t>FLÁVIO MELO</t>
  </si>
  <si>
    <t>170.707-8 E</t>
  </si>
  <si>
    <t>190.05145.82-2</t>
  </si>
  <si>
    <t>509.399.982-20</t>
  </si>
  <si>
    <t>FERNANDO MAGALHAES FRANCA DE MELO</t>
  </si>
  <si>
    <t>MARIA DE LOURDES OLIVA MELO</t>
  </si>
  <si>
    <t>A CONTAR DE 20/03/2025 - 12 MESES</t>
  </si>
  <si>
    <t>DOE n.° 34.948, Poder Executivo – Seção I, Pág 07/BG 063/2023, DOE nº 35.435, de 27/03/2025</t>
  </si>
  <si>
    <t>CIRURGIA GERAL/ URGENCIA MEDICA</t>
  </si>
  <si>
    <t>RUA ALASKA 751 CD VILLA LOBOS /PONTA NEGRA</t>
  </si>
  <si>
    <t>751 CD VILLA LOBOS</t>
  </si>
  <si>
    <t>fmelodr@hotmail.com</t>
  </si>
  <si>
    <r>
      <rPr>
        <b/>
        <sz val="10"/>
        <color theme="1"/>
        <rFont val="Arial"/>
      </rPr>
      <t>FRANCISCA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BRITO</t>
    </r>
    <r>
      <rPr>
        <sz val="10"/>
        <color theme="1"/>
        <rFont val="Arial"/>
      </rPr>
      <t xml:space="preserve"> BENTES</t>
    </r>
  </si>
  <si>
    <t>BG 061/2024</t>
  </si>
  <si>
    <t>FRANCISCA BRITO</t>
  </si>
  <si>
    <t>179.434-5 D</t>
  </si>
  <si>
    <t>1727</t>
  </si>
  <si>
    <t>120.53830.17-6</t>
  </si>
  <si>
    <t>224.493.532-91</t>
  </si>
  <si>
    <t>JOAO BENTES</t>
  </si>
  <si>
    <t>MARILDA BRITO BENTES</t>
  </si>
  <si>
    <t>A CONTAR DE 27/03/2024</t>
  </si>
  <si>
    <t>Avenida BRASIL</t>
  </si>
  <si>
    <t>COMPENSA II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</si>
  <si>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ASSUNCAO</t>
    </r>
    <r>
      <rPr>
        <sz val="10"/>
        <color theme="1"/>
        <rFont val="Arial"/>
      </rPr>
      <t xml:space="preserve"> BAIA DA SILVA</t>
    </r>
  </si>
  <si>
    <t>ASSUNCAO</t>
  </si>
  <si>
    <t>209.084-8 B</t>
  </si>
  <si>
    <t>1147</t>
  </si>
  <si>
    <t>190.04585.16-0</t>
  </si>
  <si>
    <t>719.804.402-63</t>
  </si>
  <si>
    <t>JOSE ALUISIO DA SILVA</t>
  </si>
  <si>
    <t>FRANCISCA BAIA DA SILVA</t>
  </si>
  <si>
    <t>A CONTAR DE 3/5/2025</t>
  </si>
  <si>
    <t>RUA 147 QUADRA 271</t>
  </si>
  <si>
    <t>ATRAS SUPERMERCADO DB</t>
  </si>
  <si>
    <t>franciscoassuncao25@gmail.com</t>
  </si>
  <si>
    <t>31/12/2023 -  BG 124/2025 - DOE nº 35.496 de 4/7/2025</t>
  </si>
  <si>
    <r>
      <rPr>
        <sz val="10"/>
        <color theme="1"/>
        <rFont val="Arial"/>
      </rPr>
      <t xml:space="preserve">FRANCISCO DE ASSIS </t>
    </r>
    <r>
      <rPr>
        <b/>
        <sz val="10"/>
        <color theme="1"/>
        <rFont val="Arial"/>
      </rPr>
      <t>BEZERRA</t>
    </r>
    <r>
      <rPr>
        <sz val="10"/>
        <color theme="1"/>
        <rFont val="Arial"/>
      </rPr>
      <t xml:space="preserve"> DE CARVALHO</t>
    </r>
  </si>
  <si>
    <t>BEZERRA</t>
  </si>
  <si>
    <t>226.829-9 A</t>
  </si>
  <si>
    <t>1210</t>
  </si>
  <si>
    <t>125.98858.02-8</t>
  </si>
  <si>
    <t>601.978.542-49</t>
  </si>
  <si>
    <t>FRANCISCO VALTER DE CARVALHO</t>
  </si>
  <si>
    <t>MARIA BEZERRA DE CARVALHO</t>
  </si>
  <si>
    <t>TECNOLOGIA EM LOGÍSTICA-LATO SENSO EM PROTEÇÃO E DEFESA CIVIL</t>
  </si>
  <si>
    <t>RUA JOSE FLORENCIO</t>
  </si>
  <si>
    <t>bigoabc@hotmail.com</t>
  </si>
  <si>
    <r>
      <rPr>
        <sz val="10"/>
        <color theme="1"/>
        <rFont val="Arial"/>
      </rPr>
      <t xml:space="preserve">FRANCISCO RONEI </t>
    </r>
    <r>
      <rPr>
        <b/>
        <sz val="10"/>
        <color theme="1"/>
        <rFont val="Arial"/>
      </rPr>
      <t>CISNE</t>
    </r>
    <r>
      <rPr>
        <sz val="10"/>
        <color theme="1"/>
        <rFont val="Arial"/>
      </rPr>
      <t xml:space="preserve"> MARQUES</t>
    </r>
  </si>
  <si>
    <t>CISNE</t>
  </si>
  <si>
    <t>227.648-8 A</t>
  </si>
  <si>
    <t>1005</t>
  </si>
  <si>
    <t>190.19295.01-5</t>
  </si>
  <si>
    <t>986.580.003-97</t>
  </si>
  <si>
    <t>JOSE AUGUSTO SOUZA MARQUES</t>
  </si>
  <si>
    <t>MARIA DE FATIMA CISNE MARQUES</t>
  </si>
  <si>
    <t>RUA AMAPA</t>
  </si>
  <si>
    <t>APTO 14</t>
  </si>
  <si>
    <t>roneicisne@hotmail.com</t>
  </si>
  <si>
    <t>31/12/2023-BG 057/2024 - DOE nº 35.188 de 21/03/2024</t>
  </si>
  <si>
    <r>
      <rPr>
        <b/>
        <sz val="10"/>
        <color theme="1"/>
        <rFont val="Arial"/>
      </rPr>
      <t>GIDEONE</t>
    </r>
    <r>
      <rPr>
        <sz val="10"/>
        <color theme="1"/>
        <rFont val="Arial"/>
      </rPr>
      <t xml:space="preserve"> LIMA PEREIRA</t>
    </r>
  </si>
  <si>
    <t>GIDEONE</t>
  </si>
  <si>
    <t>192.481-8 C</t>
  </si>
  <si>
    <t>126.77134.04-9</t>
  </si>
  <si>
    <t>034.158.954-32</t>
  </si>
  <si>
    <t>JOSE PEREIRA</t>
  </si>
  <si>
    <t>ERONISIA FREIRE DE LIMA PEREIRA</t>
  </si>
  <si>
    <t>BG 226/2022</t>
  </si>
  <si>
    <t>Rua 28, QD. 33</t>
  </si>
  <si>
    <t>VILA VERDE 02 SANTO AGOSTINHO</t>
  </si>
  <si>
    <t>gideone_lima1@hotmail.com</t>
  </si>
  <si>
    <r>
      <rPr>
        <b/>
        <sz val="10"/>
        <color theme="1"/>
        <rFont val="Arial"/>
      </rPr>
      <t>GILCIMAR</t>
    </r>
    <r>
      <rPr>
        <sz val="10"/>
        <color theme="1"/>
        <rFont val="Arial"/>
      </rPr>
      <t xml:space="preserve"> AMORIM DE OLIVEIRA</t>
    </r>
  </si>
  <si>
    <t>BG 121/2024</t>
  </si>
  <si>
    <t>GILCIMAR</t>
  </si>
  <si>
    <t>148.778-7 B</t>
  </si>
  <si>
    <t>0366</t>
  </si>
  <si>
    <t>124.52924.47-6</t>
  </si>
  <si>
    <t>310.436.822-87</t>
  </si>
  <si>
    <t>JOSE MONTEIRO DE OLIVEIRA</t>
  </si>
  <si>
    <t>FRANCISCA AMORIM DE OLIVEIRA</t>
  </si>
  <si>
    <t>A CONTAR DE 27/06/2024 A PEDIDO</t>
  </si>
  <si>
    <t>RUA: BALEARES Q.216 Nº60</t>
  </si>
  <si>
    <t>gilcimaramorim@hotmail.com</t>
  </si>
  <si>
    <t>1º/01/2023</t>
  </si>
  <si>
    <t>BG 023/2025</t>
  </si>
  <si>
    <r>
      <rPr>
        <b/>
        <sz val="10"/>
        <color theme="1"/>
        <rFont val="Arial"/>
      </rPr>
      <t>GILMARA</t>
    </r>
    <r>
      <rPr>
        <sz val="10"/>
        <color theme="1"/>
        <rFont val="Arial"/>
      </rPr>
      <t xml:space="preserve"> ANNE DA SILVA RESENDE</t>
    </r>
  </si>
  <si>
    <t>BG 024/2025</t>
  </si>
  <si>
    <t>GILMARA</t>
  </si>
  <si>
    <t>243.720-1 B</t>
  </si>
  <si>
    <t>126.06741.31-7</t>
  </si>
  <si>
    <t>662.392.222-91</t>
  </si>
  <si>
    <t>WILMAR FERREIRA RESENDE</t>
  </si>
  <si>
    <t>GEMMA MAGALI PEREIRA DA SILVA</t>
  </si>
  <si>
    <t>01/12/2024 A 01/12/2025</t>
  </si>
  <si>
    <t>DECRETO DE 24 DE JANEIRO DE 2024, DOE Nº 35.392</t>
  </si>
  <si>
    <t>RESIDÊNCIA MÉDICA EM CLÍNICA MÉDICA E RESIDÊNCIA MÉDICA EM ONCOLOGIA CLINICA</t>
  </si>
  <si>
    <t>AV EPHIGENIO SALLES</t>
  </si>
  <si>
    <t>CASA 248 ALEIXO</t>
  </si>
  <si>
    <t>gilmara_resende@yahoo.com.br</t>
  </si>
  <si>
    <r>
      <rPr>
        <i/>
        <sz val="10"/>
        <color theme="1"/>
        <rFont val="&quot;Times New Roman&quot;, serif"/>
      </rPr>
      <t>DOE nº 35.304, de 11/09/2024</t>
    </r>
  </si>
  <si>
    <r>
      <rPr>
        <b/>
        <sz val="10"/>
        <color theme="1"/>
        <rFont val="Arial"/>
      </rPr>
      <t>GISAH</t>
    </r>
    <r>
      <rPr>
        <sz val="10"/>
        <color theme="1"/>
        <rFont val="Arial"/>
      </rPr>
      <t xml:space="preserve"> PINHEIRO DA COSTA E SILVA</t>
    </r>
  </si>
  <si>
    <t>GISAH</t>
  </si>
  <si>
    <t>269.396-8 A</t>
  </si>
  <si>
    <t>144.13497.27-5</t>
  </si>
  <si>
    <t>015.373.082-03</t>
  </si>
  <si>
    <t>0354373522</t>
  </si>
  <si>
    <t>Rubens Pinheiro da Costa Junior</t>
  </si>
  <si>
    <t>Glaucia Celeste da Costa e Silva</t>
  </si>
  <si>
    <t>Engenharia da Producao e Lean Manufacturing</t>
  </si>
  <si>
    <t>Av Humberto Calderaro Filho</t>
  </si>
  <si>
    <t>gisahpi@gmail.com</t>
  </si>
  <si>
    <r>
      <rPr>
        <b/>
        <sz val="10"/>
        <color theme="1"/>
        <rFont val="Arial"/>
      </rPr>
      <t>GISELY</t>
    </r>
    <r>
      <rPr>
        <sz val="10"/>
        <color theme="1"/>
        <rFont val="Arial"/>
      </rPr>
      <t xml:space="preserve"> PEREIRA DE SOUZA</t>
    </r>
  </si>
  <si>
    <t>GISELY</t>
  </si>
  <si>
    <t>186.058-5 A</t>
  </si>
  <si>
    <t>0795</t>
  </si>
  <si>
    <t>127.90128.02-4</t>
  </si>
  <si>
    <t>705.019.472-72</t>
  </si>
  <si>
    <t>JORGE COELHO DE SOUZA</t>
  </si>
  <si>
    <t>EDILEUZA PEREIRA DE SOUZA</t>
  </si>
  <si>
    <t>GESTAO DA SEGURANÇA NA SOCIEDADE DEMOCRATICA</t>
  </si>
  <si>
    <t>R DANIEL SEVALHO 10</t>
  </si>
  <si>
    <t>gisely_am@hotmail.com</t>
  </si>
  <si>
    <r>
      <rPr>
        <b/>
        <sz val="10"/>
        <color theme="1"/>
        <rFont val="Arial"/>
      </rPr>
      <t xml:space="preserve">GLENDA </t>
    </r>
    <r>
      <rPr>
        <sz val="10"/>
        <color theme="1"/>
        <rFont val="Arial"/>
      </rPr>
      <t>JANE TORRES DA SILVA</t>
    </r>
  </si>
  <si>
    <t>GLENDA</t>
  </si>
  <si>
    <t>255.459-3 A</t>
  </si>
  <si>
    <t>1740</t>
  </si>
  <si>
    <t>129.42164.02-8</t>
  </si>
  <si>
    <t>664.122.932-72</t>
  </si>
  <si>
    <t>ROSIVALDO CARDOSO DA SILVA</t>
  </si>
  <si>
    <t>MARIA ALDEGONES TORRES DA SILVA</t>
  </si>
  <si>
    <t>225/2022</t>
  </si>
  <si>
    <t>Avenida MAX TEIXEIRA</t>
  </si>
  <si>
    <t>CONJ. OZIAS, BL. 02 CIDADE NOVA</t>
  </si>
  <si>
    <t>glendajane@bol.com.br</t>
  </si>
  <si>
    <r>
      <rPr>
        <b/>
        <sz val="10"/>
        <color theme="1"/>
        <rFont val="Arial"/>
      </rPr>
      <t>HELIDA</t>
    </r>
    <r>
      <rPr>
        <sz val="10"/>
        <color theme="1"/>
        <rFont val="Arial"/>
      </rPr>
      <t xml:space="preserve"> MARIA MAIA DA SILVA</t>
    </r>
  </si>
  <si>
    <t>HELIDA</t>
  </si>
  <si>
    <t>255.041-5 A</t>
  </si>
  <si>
    <t>1546</t>
  </si>
  <si>
    <t>190.28812.45-0</t>
  </si>
  <si>
    <t>829.423.072-34</t>
  </si>
  <si>
    <t>ADEMAR COELHO DA SILVA</t>
  </si>
  <si>
    <t>MARIA DAS DORES MAIA DA SILVA</t>
  </si>
  <si>
    <t>PROTEÇAO E DEFESA CIVIL</t>
  </si>
  <si>
    <t>Rua CURIO ,</t>
  </si>
  <si>
    <t>73 C2</t>
  </si>
  <si>
    <t>QUADRA 57 CIDADE NOVA</t>
  </si>
  <si>
    <t>helida570@gmail.com</t>
  </si>
  <si>
    <r>
      <rPr>
        <b/>
        <sz val="10"/>
        <color theme="1"/>
        <rFont val="Arial"/>
      </rPr>
      <t>HERNANDO</t>
    </r>
    <r>
      <rPr>
        <sz val="10"/>
        <color theme="1"/>
        <rFont val="Arial"/>
      </rPr>
      <t xml:space="preserve"> CLOVIS FERNANDES BATISTA</t>
    </r>
  </si>
  <si>
    <t>HERNANDO</t>
  </si>
  <si>
    <t>141.753-3 B</t>
  </si>
  <si>
    <t>0166</t>
  </si>
  <si>
    <t>180.87792.51-9</t>
  </si>
  <si>
    <t>407.321.422-53</t>
  </si>
  <si>
    <t>HERMENEGILDO FERNANDES BATISTA</t>
  </si>
  <si>
    <t>MARIA AUGUSTA DA SILVA BATISTA</t>
  </si>
  <si>
    <t>A CONTAR DE 09/09/2024</t>
  </si>
  <si>
    <t>BG 031/2025 - DOE nº 35.403, de 10/02/2025</t>
  </si>
  <si>
    <t>ENFERMAGEM GINECOLOGIA E OBSTETRICIA</t>
  </si>
  <si>
    <t>RUA BURITI CASA 15</t>
  </si>
  <si>
    <t>hcfbatista@hotmail.com</t>
  </si>
  <si>
    <t>BG 143/2024 - DOE nº 35.273 de 26/07/2024</t>
  </si>
  <si>
    <r>
      <rPr>
        <b/>
        <sz val="10"/>
        <color theme="1"/>
        <rFont val="Arial"/>
      </rPr>
      <t>HIRANA</t>
    </r>
    <r>
      <rPr>
        <sz val="10"/>
        <color theme="1"/>
        <rFont val="Arial"/>
      </rPr>
      <t xml:space="preserve"> SANTOS PALMEIRA DE ASSUNÇAO</t>
    </r>
  </si>
  <si>
    <t>HIRANA</t>
  </si>
  <si>
    <t>262.312-9 A</t>
  </si>
  <si>
    <t>129.92052.02-9</t>
  </si>
  <si>
    <t>858.321.972-91</t>
  </si>
  <si>
    <t>HIRAM PALMEIRA DE ASSUNCAO</t>
  </si>
  <si>
    <t>ROSINEIDE SOUZA DOS SANTOS</t>
  </si>
  <si>
    <t>RUA J CARLOS ANTONY</t>
  </si>
  <si>
    <t>69065-000</t>
  </si>
  <si>
    <t>98804-2473</t>
  </si>
  <si>
    <t>hirana.santos@gmail.com</t>
  </si>
  <si>
    <r>
      <rPr>
        <b/>
        <sz val="10"/>
        <color theme="1"/>
        <rFont val="Arial"/>
      </rPr>
      <t>ISABELLA</t>
    </r>
    <r>
      <rPr>
        <sz val="10"/>
        <color theme="1"/>
        <rFont val="Arial"/>
      </rPr>
      <t xml:space="preserve"> MIRANDA EREMITA DA SILVA DE LIRA BARBOSA</t>
    </r>
  </si>
  <si>
    <t>ISABELLA</t>
  </si>
  <si>
    <t>259.411-0 B</t>
  </si>
  <si>
    <t>831.039.022-04</t>
  </si>
  <si>
    <t>CEZAR AUGUSTO EREMITA DA SILVA</t>
  </si>
  <si>
    <t>HILDAMARIA DO PERPETUO SOCORRO NIRANDA EREMITA DA SILVA</t>
  </si>
  <si>
    <t>SEGURANCA PUBLICA - ENFERMAGEM DO TRABALHO-ENFERMAGEM NA SAÚDE PÚBLICA COM ÊNFASE EM VIGILÂNCIA EM SAÚDE-GETSÃO EM SAÚDE/ AUDITORIA EM SERVIÇOS DE SAÚDE</t>
  </si>
  <si>
    <t>RUA DRA YAMILE NOGUEIRA, COND ECO LIFE MINDU,AP 408</t>
  </si>
  <si>
    <t>COND ECO LIFE MINDU,AP 408,P10</t>
  </si>
  <si>
    <t>69054-390</t>
  </si>
  <si>
    <t>isabellamiranda3@hotmail.com</t>
  </si>
  <si>
    <r>
      <rPr>
        <b/>
        <sz val="10"/>
        <color theme="1"/>
        <rFont val="Arial"/>
      </rPr>
      <t>IZABELE</t>
    </r>
    <r>
      <rPr>
        <sz val="10"/>
        <color theme="1"/>
        <rFont val="Arial"/>
      </rPr>
      <t xml:space="preserve"> CRISTINI DIAS DE </t>
    </r>
    <r>
      <rPr>
        <b/>
        <sz val="10"/>
        <color theme="1"/>
        <rFont val="Arial"/>
      </rPr>
      <t>MATOS</t>
    </r>
  </si>
  <si>
    <t>IZABELE MATOS</t>
  </si>
  <si>
    <t>264.895-4 A</t>
  </si>
  <si>
    <t>IRINELSON CONÇEICÃO DE MATOS</t>
  </si>
  <si>
    <t>ELIZABETE DA SILVA DIAS</t>
  </si>
  <si>
    <t>ENFERMAGEM EM CARDIOLOGIA E HEMODINAMICA</t>
  </si>
  <si>
    <t>CONDOMINIO CONQUISTA TORQUATO,BL 36,APT 302</t>
  </si>
  <si>
    <t>69093-415</t>
  </si>
  <si>
    <t>izabelematoss@gmail.com</t>
  </si>
  <si>
    <r>
      <rPr>
        <sz val="10"/>
        <color theme="1"/>
        <rFont val="Arial"/>
      </rPr>
      <t xml:space="preserve">JAMERSON DE PAULA </t>
    </r>
    <r>
      <rPr>
        <b/>
        <sz val="10"/>
        <color theme="1"/>
        <rFont val="Arial"/>
      </rPr>
      <t>VELASCO</t>
    </r>
  </si>
  <si>
    <t>VELASCO</t>
  </si>
  <si>
    <t>181.288-2 A</t>
  </si>
  <si>
    <t>0597</t>
  </si>
  <si>
    <t>124.45156.33-7</t>
  </si>
  <si>
    <t>476.374.712-68</t>
  </si>
  <si>
    <t>TEPSON ADAMIR CORTEZ VELASCO</t>
  </si>
  <si>
    <t>MARIA NECY DE PAULA VELASCO</t>
  </si>
  <si>
    <t>A CONTAR DE 05/11/2024 - A PEDIDO</t>
  </si>
  <si>
    <r>
      <rPr>
        <b/>
        <sz val="10"/>
        <color theme="1"/>
        <rFont val="Arial"/>
      </rPr>
      <t>JHENNIFER DIAS</t>
    </r>
    <r>
      <rPr>
        <sz val="10"/>
        <color theme="1"/>
        <rFont val="Arial"/>
      </rPr>
      <t xml:space="preserve"> DOS SANTOS FERREIRA</t>
    </r>
  </si>
  <si>
    <t>JHENNIFER DIAS</t>
  </si>
  <si>
    <t>255.016-4 A</t>
  </si>
  <si>
    <t>1779</t>
  </si>
  <si>
    <t>132.75592.42-3</t>
  </si>
  <si>
    <t>889262732-53</t>
  </si>
  <si>
    <t>JAIME DOS SANTOS FERREIRA</t>
  </si>
  <si>
    <t>MINEIA GENTIL DIAS</t>
  </si>
  <si>
    <t>RUA SOFONIAS</t>
  </si>
  <si>
    <t>CASA A/ COLONIA TERRA NOVA</t>
  </si>
  <si>
    <t>69093-513</t>
  </si>
  <si>
    <t>(92)99247-3220</t>
  </si>
  <si>
    <t>jhenniferdsf@gmail.com</t>
  </si>
  <si>
    <r>
      <rPr>
        <b/>
        <sz val="10"/>
        <color theme="1"/>
        <rFont val="Arial"/>
      </rPr>
      <t>JOANNA</t>
    </r>
    <r>
      <rPr>
        <sz val="10"/>
        <color theme="1"/>
        <rFont val="Arial"/>
      </rPr>
      <t xml:space="preserve"> ARAÚJO </t>
    </r>
    <r>
      <rPr>
        <b/>
        <sz val="10"/>
        <color theme="1"/>
        <rFont val="Arial"/>
      </rPr>
      <t>SIMÕES</t>
    </r>
  </si>
  <si>
    <t>BG 053/2025</t>
  </si>
  <si>
    <t>JOANNA SIMÕES</t>
  </si>
  <si>
    <t>255.095-4 A</t>
  </si>
  <si>
    <t>168.81841.17-6</t>
  </si>
  <si>
    <t>799.521.862-15</t>
  </si>
  <si>
    <t>CLEMENTE ABDALA SIMOES</t>
  </si>
  <si>
    <t>REGINA MARIA JANSEN PEREIRA DE ARAUJO SIMOES</t>
  </si>
  <si>
    <t>A CONTAR DE 12/03/2025- 12 MESES</t>
  </si>
  <si>
    <t>DOE nº 35.422, de 12/03/2025</t>
  </si>
  <si>
    <t>PEDIATRIA, SUB ESPECIALIDADE EM ALERGIA E IMUNOLOGIA</t>
  </si>
  <si>
    <t>CIÊNCIAS DA SAÚDE NA ÁREA DE INVESTIGAÇÃO CLÍNICA</t>
  </si>
  <si>
    <t>Condominio TARSILA DO AMARAL</t>
  </si>
  <si>
    <t>BETA N.S. DAS GRAÇAS</t>
  </si>
  <si>
    <t>JOANNAARAUJOSIMOES@HOTMAIL.COM</t>
  </si>
  <si>
    <r>
      <rPr>
        <sz val="10"/>
        <color theme="1"/>
        <rFont val="Arial"/>
      </rPr>
      <t xml:space="preserve">JOÃO BOSCO </t>
    </r>
    <r>
      <rPr>
        <b/>
        <sz val="10"/>
        <color theme="1"/>
        <rFont val="Arial"/>
      </rPr>
      <t>SANTIAGO</t>
    </r>
    <r>
      <rPr>
        <sz val="10"/>
        <color theme="1"/>
        <rFont val="Arial"/>
      </rPr>
      <t xml:space="preserve"> GONCALVES JUNIOR</t>
    </r>
  </si>
  <si>
    <t>BG 074/2023</t>
  </si>
  <si>
    <t>SANTIAGO</t>
  </si>
  <si>
    <t>226.932-A 5</t>
  </si>
  <si>
    <t>1250</t>
  </si>
  <si>
    <t>190.49896.88-2</t>
  </si>
  <si>
    <t>638.007.212-87</t>
  </si>
  <si>
    <t>JOAO BOSCO SANTIAGO GONCALVES</t>
  </si>
  <si>
    <t>MARIA FELICIA DE SOUZA GONCALV</t>
  </si>
  <si>
    <t>AGREGADO/AR</t>
  </si>
  <si>
    <t>DE 25/01 A 23/02/2024 - 30 DIAS</t>
  </si>
  <si>
    <t>BG 074/2023 DOE 34.993 DE 26/05/2023-BG 181/2023 LTS 60 DIAS- BG 018/2024 LTS 30 DIAS</t>
  </si>
  <si>
    <t>RUA VISCONDE DE PORTO ALEGRE</t>
  </si>
  <si>
    <t>PROXIMO TRT</t>
  </si>
  <si>
    <t>joaoboscocbmam@gmail.com</t>
  </si>
  <si>
    <r>
      <rPr>
        <sz val="10"/>
        <color theme="1"/>
        <rFont val="Arial"/>
      </rPr>
      <t xml:space="preserve">JOAO </t>
    </r>
    <r>
      <rPr>
        <b/>
        <sz val="10"/>
        <color theme="1"/>
        <rFont val="Arial"/>
      </rPr>
      <t>CARLOS</t>
    </r>
    <r>
      <rPr>
        <sz val="10"/>
        <color theme="1"/>
        <rFont val="Arial"/>
      </rPr>
      <t xml:space="preserve"> DOS SANTOS</t>
    </r>
  </si>
  <si>
    <t>204.416-1 B</t>
  </si>
  <si>
    <t>190.26809.06-1</t>
  </si>
  <si>
    <t>571.755.515-68</t>
  </si>
  <si>
    <t>LEODATO CARLOS DOS SANTOS</t>
  </si>
  <si>
    <t>ROSALIA CELESTINA DOS SANTOS</t>
  </si>
  <si>
    <t>A CONTAR DE 04/03/2025</t>
  </si>
  <si>
    <t>BG 075/2024-DOE nº 35.199 de 09/04/2024-DECRETO DE 09 DE ABRIL DE 2024-01.01.011101.001972/2024-38/ Portaria bg 083/2024+BG 077/2025 - DOE no 35.448, de 22/04/2025</t>
  </si>
  <si>
    <t>GINECOLOGISTA-OBSTETRA/ULTRASSONAGRAFIA</t>
  </si>
  <si>
    <t>AV DR THEOMARIO PINTO DA COSTA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</si>
  <si>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OAO FARIAS DE </t>
    </r>
    <r>
      <rPr>
        <b/>
        <sz val="10"/>
        <color theme="1"/>
        <rFont val="Arial"/>
      </rPr>
      <t>AZEVEDO</t>
    </r>
    <r>
      <rPr>
        <sz val="10"/>
        <color theme="1"/>
        <rFont val="Arial"/>
      </rPr>
      <t xml:space="preserve"> JUNIOR</t>
    </r>
  </si>
  <si>
    <t>BG 070</t>
  </si>
  <si>
    <t>J AZEVEDO</t>
  </si>
  <si>
    <t>226.755-1 A</t>
  </si>
  <si>
    <t>1208</t>
  </si>
  <si>
    <t>129.40249.02-6</t>
  </si>
  <si>
    <t>924.462.482-68</t>
  </si>
  <si>
    <t>JOAO FARIAS DE AZEVEDO</t>
  </si>
  <si>
    <t>ROSA ELIANA OLIVEIRA JACAUNA</t>
  </si>
  <si>
    <t>A CONTAR DE 08/04/2025</t>
  </si>
  <si>
    <t>BG 070/2025</t>
  </si>
  <si>
    <t>BECO JURUA</t>
  </si>
  <si>
    <t>POR TRAS DA IGREJA RESTAURACAO</t>
  </si>
  <si>
    <t>99180-5198</t>
  </si>
  <si>
    <t>jfarias1900@hotmail.com</t>
  </si>
  <si>
    <t>31/12/2023 - BG 114/2024 - DOE nº 35.244 de 14/06/2024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</si>
  <si>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OAO RAIMUNDO </t>
    </r>
    <r>
      <rPr>
        <b/>
        <sz val="10"/>
        <color theme="1"/>
        <rFont val="Arial"/>
      </rPr>
      <t>COELHO</t>
    </r>
    <r>
      <rPr>
        <sz val="10"/>
        <color theme="1"/>
        <rFont val="Arial"/>
      </rPr>
      <t xml:space="preserve"> DA SILVA</t>
    </r>
  </si>
  <si>
    <t>BG 176/2017</t>
  </si>
  <si>
    <t>J COELHO</t>
  </si>
  <si>
    <t>184.401-6 B</t>
  </si>
  <si>
    <t>0674</t>
  </si>
  <si>
    <t>190.12488.59-4</t>
  </si>
  <si>
    <t>699.108.632-00</t>
  </si>
  <si>
    <t>RAIMUNDO JOSE DA SILVA</t>
  </si>
  <si>
    <t>LINDALVA COELHO DA SILVA</t>
  </si>
  <si>
    <t>A CONTAR DE 21/09/2017</t>
  </si>
  <si>
    <t>CEDIDO NO BG Nº 176/2017 - Ofício nº 1.468/2017-GS/SSP</t>
  </si>
  <si>
    <t>juaocoelhu@gmail.com</t>
  </si>
  <si>
    <t>BG 181/2023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</si>
  <si>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OAQUIM DE </t>
    </r>
    <r>
      <rPr>
        <b/>
        <sz val="10"/>
        <color theme="1"/>
        <rFont val="Arial"/>
      </rPr>
      <t>SOUZA</t>
    </r>
    <r>
      <rPr>
        <sz val="10"/>
        <color theme="1"/>
        <rFont val="Arial"/>
      </rPr>
      <t xml:space="preserve"> LIMA</t>
    </r>
  </si>
  <si>
    <t>J SOUZA</t>
  </si>
  <si>
    <t>169.920-2 B</t>
  </si>
  <si>
    <t>0512</t>
  </si>
  <si>
    <t>170.55360.13-5</t>
  </si>
  <si>
    <t>417.055.642-91</t>
  </si>
  <si>
    <t>MANOEL TOMAZ DE LIMA</t>
  </si>
  <si>
    <t>ALDENORA DE SOUZA LIMA</t>
  </si>
  <si>
    <t>A CONTAR DE 13/02/2025</t>
  </si>
  <si>
    <t>URGENCIA E EMERGENCIA PRE HOSPITALAR</t>
  </si>
  <si>
    <r>
      <rPr>
        <b/>
        <sz val="10"/>
        <color theme="1"/>
        <rFont val="Arial"/>
      </rPr>
      <t>JOEL</t>
    </r>
    <r>
      <rPr>
        <sz val="10"/>
        <color theme="1"/>
        <rFont val="Arial"/>
      </rPr>
      <t xml:space="preserve"> SILVA DA CONCEICAO</t>
    </r>
  </si>
  <si>
    <t>BG 166/2024</t>
  </si>
  <si>
    <t>JOEL</t>
  </si>
  <si>
    <t>226.852-3 A</t>
  </si>
  <si>
    <t>190.22479.10-5</t>
  </si>
  <si>
    <t>940.911.293-15</t>
  </si>
  <si>
    <t>JOSEMAR PEREIRA DA CONCEICAO</t>
  </si>
  <si>
    <t>TOMAZIA DE JESUS SILVA</t>
  </si>
  <si>
    <t>A CONTAR DE 18/09/2025</t>
  </si>
  <si>
    <t>RUA DAS LAJES</t>
  </si>
  <si>
    <t>PROXIMA COMERCIAL AMARAL</t>
  </si>
  <si>
    <t>joelbm1984@gmail.com</t>
  </si>
  <si>
    <r>
      <rPr>
        <b/>
        <sz val="10"/>
        <color theme="1"/>
        <rFont val="Arial"/>
      </rPr>
      <t>JORDANA</t>
    </r>
    <r>
      <rPr>
        <sz val="10"/>
        <color theme="1"/>
        <rFont val="Arial"/>
      </rPr>
      <t xml:space="preserve"> PEREIRA GONZAGA</t>
    </r>
  </si>
  <si>
    <t>JORDANA</t>
  </si>
  <si>
    <t>231.544-0 C</t>
  </si>
  <si>
    <t>128.23867.02-5</t>
  </si>
  <si>
    <t>828.815.532-49</t>
  </si>
  <si>
    <t>GERALDO PEREIRA GONZAGA</t>
  </si>
  <si>
    <t>GERUZA PEREIRA GONZAGA</t>
  </si>
  <si>
    <t>URGÊNCIA E EMERGÊNCIA/ ENFERMAGEM DO TRABALHO</t>
  </si>
  <si>
    <t>SAÚDE COLETIVA</t>
  </si>
  <si>
    <t>BAIRRO DA PAZ</t>
  </si>
  <si>
    <t>jjordda@yahoo.com.br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</si>
  <si>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ORGE ANTONIO </t>
    </r>
    <r>
      <rPr>
        <b/>
        <sz val="10"/>
        <color theme="1"/>
        <rFont val="Arial"/>
      </rPr>
      <t xml:space="preserve">EVANGELISTA </t>
    </r>
    <r>
      <rPr>
        <sz val="10"/>
        <color theme="1"/>
        <rFont val="Arial"/>
      </rPr>
      <t>DE OLIVEIRA</t>
    </r>
  </si>
  <si>
    <t>J EVANGELISTA</t>
  </si>
  <si>
    <t>152.136-5 B</t>
  </si>
  <si>
    <t>1794</t>
  </si>
  <si>
    <t>170.58456.54-0</t>
  </si>
  <si>
    <t>444.723.902-72</t>
  </si>
  <si>
    <t>JORGE MONTEIRO DE OLIVEIRA</t>
  </si>
  <si>
    <t>FRANCISCA MARIA EVANGELISTA DE OLIVEIRA</t>
  </si>
  <si>
    <t>Rua DAVI TADROS</t>
  </si>
  <si>
    <t>EVANGELISTAJORGEANTONIOBC@GMAIL.COM</t>
  </si>
  <si>
    <r>
      <rPr>
        <b/>
        <sz val="10"/>
        <color theme="1"/>
        <rFont val="Arial"/>
      </rPr>
      <t>JOSAFA</t>
    </r>
    <r>
      <rPr>
        <sz val="10"/>
        <color theme="1"/>
        <rFont val="Arial"/>
      </rPr>
      <t xml:space="preserve"> SOUZA DE ARAUJO</t>
    </r>
  </si>
  <si>
    <t>JOSAFA</t>
  </si>
  <si>
    <t>255.138-1 A</t>
  </si>
  <si>
    <t>1643</t>
  </si>
  <si>
    <t>128.81339.02-8</t>
  </si>
  <si>
    <t>821.634.482-15</t>
  </si>
  <si>
    <t>ANTONIO BEZERRA DE ARAUJO</t>
  </si>
  <si>
    <t>MARIA AUXILIADORA SOUZA DE ARAUJO</t>
  </si>
  <si>
    <t>21/04/2024 - BG 196/2024 -DOE nº 35.324 de 09/10/2024</t>
  </si>
  <si>
    <r>
      <rPr>
        <sz val="10"/>
        <color theme="1"/>
        <rFont val="Arial"/>
      </rPr>
      <t xml:space="preserve">JOSE CARLOS </t>
    </r>
    <r>
      <rPr>
        <b/>
        <sz val="10"/>
        <color theme="1"/>
        <rFont val="Arial"/>
      </rPr>
      <t>PORTO</t>
    </r>
    <r>
      <rPr>
        <sz val="10"/>
        <color theme="1"/>
        <rFont val="Arial"/>
      </rPr>
      <t xml:space="preserve"> DA SILVA</t>
    </r>
  </si>
  <si>
    <t>BG 058/2025</t>
  </si>
  <si>
    <t>PORTO</t>
  </si>
  <si>
    <t>154.975-8 B</t>
  </si>
  <si>
    <t>0408</t>
  </si>
  <si>
    <t>120.24878.66-2</t>
  </si>
  <si>
    <t>234.112.792-49</t>
  </si>
  <si>
    <t>JOSE BENTO DA SILVA</t>
  </si>
  <si>
    <t>RAIMUNDA PORTO DA SILVA</t>
  </si>
  <si>
    <t>A CONTAR DE 27/03/2025</t>
  </si>
  <si>
    <t>RUA PANAMá N182 QD27</t>
  </si>
  <si>
    <t>(92) 99237-4740</t>
  </si>
  <si>
    <t>josercarlos@hotmail.com</t>
  </si>
  <si>
    <t>30/06/2006 - BG 120/2006 (INTEGRADO)</t>
  </si>
  <si>
    <t>31/12/2019-BG 122/2022</t>
  </si>
  <si>
    <r>
      <rPr>
        <sz val="10"/>
        <color theme="1"/>
        <rFont val="Arial"/>
      </rPr>
      <t xml:space="preserve">JOSEMAR DE SOUZA </t>
    </r>
    <r>
      <rPr>
        <b/>
        <sz val="10"/>
        <color theme="1"/>
        <rFont val="Arial"/>
      </rPr>
      <t>SANTOS</t>
    </r>
  </si>
  <si>
    <t>SANTOS</t>
  </si>
  <si>
    <t>137.542-3 B</t>
  </si>
  <si>
    <t>0025</t>
  </si>
  <si>
    <t>180.87487.74-0</t>
  </si>
  <si>
    <t>007.620.557-66</t>
  </si>
  <si>
    <t>JOSE DE SOUZA SANTOS</t>
  </si>
  <si>
    <t>MARIA NONATO DE SOUZA SANTOS</t>
  </si>
  <si>
    <t>A CONTAR DE 07/12/2022</t>
  </si>
  <si>
    <t>DOE n.° 34.880, de 07/12/20222, Poder Executivo – Seção I, Pág 09/BG 020/2023</t>
  </si>
  <si>
    <t>POLICIA E BOMBEIRO MILITAR- CSPBM 2012, COM EFASE EM GESTÇAO ESTRATEGICA EM DEFESA SOCIAL</t>
  </si>
  <si>
    <t>RUA 22/CASA Nº 22/QUAD. A-29/CONJ. JARDIM VERSALLES -</t>
  </si>
  <si>
    <t>PLANALTO</t>
  </si>
  <si>
    <t>josemarsantosbm@hotmail.com</t>
  </si>
  <si>
    <t>01/03/1992 - BG 053/1992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</si>
  <si>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ULIANA </t>
    </r>
    <r>
      <rPr>
        <b/>
        <sz val="10"/>
        <color theme="1"/>
        <rFont val="Arial"/>
      </rPr>
      <t>ANDRADE</t>
    </r>
    <r>
      <rPr>
        <sz val="10"/>
        <color theme="1"/>
        <rFont val="Arial"/>
      </rPr>
      <t xml:space="preserve"> DE SOUSA</t>
    </r>
  </si>
  <si>
    <t>BG 091/2025</t>
  </si>
  <si>
    <t>J ANDRADE</t>
  </si>
  <si>
    <t>255.426-7 A</t>
  </si>
  <si>
    <t>127.04786.60-9</t>
  </si>
  <si>
    <t>261.587.198-62</t>
  </si>
  <si>
    <t>MANOEL JOSE BORGES DE SOUSA</t>
  </si>
  <si>
    <t>DALVA ANDRADE DE SOUZA</t>
  </si>
  <si>
    <t>A CONTAR DE 4/05/2025</t>
  </si>
  <si>
    <r>
      <rPr>
        <sz val="10"/>
        <color theme="1"/>
        <rFont val="Arial"/>
      </rPr>
      <t xml:space="preserve">JULIO CEZAR ALVES </t>
    </r>
    <r>
      <rPr>
        <b/>
        <sz val="10"/>
        <color theme="1"/>
        <rFont val="Arial"/>
      </rPr>
      <t>BRASIL</t>
    </r>
    <r>
      <rPr>
        <sz val="10"/>
        <color theme="1"/>
        <rFont val="Arial"/>
      </rPr>
      <t xml:space="preserve"> FILHO</t>
    </r>
  </si>
  <si>
    <t>BRASIL</t>
  </si>
  <si>
    <t>186.094-1 A</t>
  </si>
  <si>
    <t>0773</t>
  </si>
  <si>
    <t>126.63399.02-9</t>
  </si>
  <si>
    <t>621.079.762-87</t>
  </si>
  <si>
    <t>JULIO CEZAR ALVES BRASIL</t>
  </si>
  <si>
    <t>MARIA ELZA CARVALHO BRASIL</t>
  </si>
  <si>
    <t>DOE 35.162-BG 033/2024-Decreto de 09 de fevereiro de 2024- MEMO Nº 060/2024-DRH ATIVO/CBMAM</t>
  </si>
  <si>
    <t>RUA SEVERIANO NUNES Nº 300</t>
  </si>
  <si>
    <t>jcabfmi@gmail.com</t>
  </si>
  <si>
    <r>
      <rPr>
        <b/>
        <sz val="10"/>
        <color theme="1"/>
        <rFont val="Arial"/>
      </rPr>
      <t>KAIENA</t>
    </r>
    <r>
      <rPr>
        <sz val="10"/>
        <color theme="1"/>
        <rFont val="Arial"/>
      </rPr>
      <t xml:space="preserve"> BONET AZEVEDO</t>
    </r>
  </si>
  <si>
    <t>KAIENA</t>
  </si>
  <si>
    <t>226.809-4 A</t>
  </si>
  <si>
    <t>1035</t>
  </si>
  <si>
    <t>201.72670.33-5</t>
  </si>
  <si>
    <t>948.543.272-00</t>
  </si>
  <si>
    <t>RAIMUNDO DE OLIVEIRA AZEVEDO</t>
  </si>
  <si>
    <t>ROCICLE CORDEIRO BONET</t>
  </si>
  <si>
    <t>RUA E 18</t>
  </si>
  <si>
    <t>PROXIMO A E E MARIA DE LOURDES</t>
  </si>
  <si>
    <t>kah.bonnetcbmam@gmail.com</t>
  </si>
  <si>
    <r>
      <rPr>
        <b/>
        <sz val="10"/>
        <color theme="1"/>
        <rFont val="Arial"/>
      </rPr>
      <t>KLINGER</t>
    </r>
    <r>
      <rPr>
        <sz val="10"/>
        <color theme="1"/>
        <rFont val="Arial"/>
      </rPr>
      <t xml:space="preserve"> CORREA </t>
    </r>
    <r>
      <rPr>
        <b/>
        <sz val="10"/>
        <color theme="1"/>
        <rFont val="Arial"/>
      </rPr>
      <t>RIBEIRO</t>
    </r>
  </si>
  <si>
    <t>KLINGER RIBEIRO</t>
  </si>
  <si>
    <t>261.943-1 A</t>
  </si>
  <si>
    <t>133.98649.54-7</t>
  </si>
  <si>
    <t>935.771.332-87</t>
  </si>
  <si>
    <t>KLEBER DOS REIS RIBEIRO</t>
  </si>
  <si>
    <t>MARLETE LOPES CORREA</t>
  </si>
  <si>
    <t>TERAPIA INTENSIVA</t>
  </si>
  <si>
    <t>RUA 101,NÚCLEO 12,QD 12</t>
  </si>
  <si>
    <t>69-096230</t>
  </si>
  <si>
    <t>99914-7139</t>
  </si>
  <si>
    <t>klimaconstrucao@gmail.com</t>
  </si>
  <si>
    <r>
      <rPr>
        <b/>
        <sz val="10"/>
        <color theme="1"/>
        <rFont val="Arial"/>
      </rPr>
      <t>LANDES</t>
    </r>
    <r>
      <rPr>
        <sz val="10"/>
        <color theme="1"/>
        <rFont val="Arial"/>
      </rPr>
      <t xml:space="preserve"> SANTOS DE ABREU</t>
    </r>
  </si>
  <si>
    <t>LANDES</t>
  </si>
  <si>
    <t>256.485-8 A</t>
  </si>
  <si>
    <t>1771</t>
  </si>
  <si>
    <t>126.16380.02-3</t>
  </si>
  <si>
    <t>560.786.922-91</t>
  </si>
  <si>
    <t>LUIZ JOSE DE ABREU</t>
  </si>
  <si>
    <t>CLARINDA SANTOS DE ABREU</t>
  </si>
  <si>
    <t>BG 084/2023- BG 150/2023</t>
  </si>
  <si>
    <t>Rua ROSA VERMELHA</t>
  </si>
  <si>
    <t>LIRIO DO VALE 2</t>
  </si>
  <si>
    <t>LANDESSANTOS@HOTMAIL.COM</t>
  </si>
  <si>
    <r>
      <rPr>
        <b/>
        <sz val="10"/>
        <color theme="1"/>
        <rFont val="Arial"/>
      </rPr>
      <t>LANIA</t>
    </r>
    <r>
      <rPr>
        <sz val="10"/>
        <color theme="1"/>
        <rFont val="Arial"/>
      </rPr>
      <t xml:space="preserve"> COUTINHO DOS SANTOS</t>
    </r>
  </si>
  <si>
    <t>LANIA</t>
  </si>
  <si>
    <t>181.356-0 A</t>
  </si>
  <si>
    <t>126.30259.65-1</t>
  </si>
  <si>
    <t>607.931.392-87</t>
  </si>
  <si>
    <t>CLAUDIO FERREIRA DOS SANTOS</t>
  </si>
  <si>
    <t>MARIA DO ROSARIO COUTINHO DE OLIVEIRA</t>
  </si>
  <si>
    <t>A CONTAR DE 08/07/2024</t>
  </si>
  <si>
    <t>laniacoutinho@gmail.com</t>
  </si>
  <si>
    <r>
      <rPr>
        <b/>
        <sz val="10"/>
        <color theme="1"/>
        <rFont val="Arial"/>
      </rPr>
      <t>LIVEA</t>
    </r>
    <r>
      <rPr>
        <sz val="10"/>
        <color theme="1"/>
        <rFont val="Arial"/>
      </rPr>
      <t xml:space="preserve"> NANCY </t>
    </r>
    <r>
      <rPr>
        <b/>
        <sz val="10"/>
        <color theme="1"/>
        <rFont val="Arial"/>
      </rPr>
      <t>BULCAO</t>
    </r>
    <r>
      <rPr>
        <sz val="10"/>
        <color theme="1"/>
        <rFont val="Arial"/>
      </rPr>
      <t xml:space="preserve"> DA SILVA SATO </t>
    </r>
  </si>
  <si>
    <t>LIVEA BULCAO</t>
  </si>
  <si>
    <t>255.660-0 A</t>
  </si>
  <si>
    <t>190.45516.05-8</t>
  </si>
  <si>
    <t>860.922.192-04</t>
  </si>
  <si>
    <t>EVANDRO BULCAO DA COSTA</t>
  </si>
  <si>
    <t>JANETE BASTOS DA SILVA COSTA</t>
  </si>
  <si>
    <t>DE 12/10/2024 A 10/12/2024 - 60 DIAS</t>
  </si>
  <si>
    <t>BG 038/2024+ BG 072/2024 + BG 112/2024(BG 114/2024-DOE nº 35.179 de 08/03/2024 - DISPOSIÇÂO) + BG 154/2024 + BG 196/2024</t>
  </si>
  <si>
    <t>SÁUDE SOCIEDADE ENDEMIAS NA AMAZÔNIA</t>
  </si>
  <si>
    <t>Rua y1</t>
  </si>
  <si>
    <t>COND AMAZON BOULEVARD GARDEN A FLORES</t>
  </si>
  <si>
    <t>livea_nancy@hotmail.com</t>
  </si>
  <si>
    <r>
      <rPr>
        <b/>
        <sz val="10"/>
        <color theme="1"/>
        <rFont val="Arial"/>
      </rPr>
      <t>LIVIO</t>
    </r>
    <r>
      <rPr>
        <sz val="10"/>
        <color theme="1"/>
        <rFont val="Arial"/>
      </rPr>
      <t xml:space="preserve"> PINTO PEREIRA DA SILVA</t>
    </r>
  </si>
  <si>
    <t>BG 028/2020</t>
  </si>
  <si>
    <t>LIVIO</t>
  </si>
  <si>
    <t>181.321-8 A</t>
  </si>
  <si>
    <t>0545</t>
  </si>
  <si>
    <t>190.37956.64-8</t>
  </si>
  <si>
    <t>810.919.742-68</t>
  </si>
  <si>
    <t>HIRDES PEREIRA DA SILVA JUNIOR</t>
  </si>
  <si>
    <t>ADELIA PINTO DA SILVA</t>
  </si>
  <si>
    <t>A CONTAR DE 31/01/2020</t>
  </si>
  <si>
    <t>BG 028/2020-Ofício nº 25-Cmt CMM, datado de 03 de setembro de 2019</t>
  </si>
  <si>
    <t>RUA SILVA RAMOS, 1010</t>
  </si>
  <si>
    <t>liviorixi@hotmail.com</t>
  </si>
  <si>
    <r>
      <rPr>
        <b/>
        <sz val="10"/>
        <color theme="1"/>
        <rFont val="Arial"/>
      </rPr>
      <t>LIZY</t>
    </r>
    <r>
      <rPr>
        <sz val="10"/>
        <color theme="1"/>
        <rFont val="Arial"/>
      </rPr>
      <t xml:space="preserve"> CONTANCIA </t>
    </r>
    <r>
      <rPr>
        <b/>
        <sz val="10"/>
        <color theme="1"/>
        <rFont val="Arial"/>
      </rPr>
      <t>URTIGA</t>
    </r>
    <r>
      <rPr>
        <sz val="10"/>
        <color theme="1"/>
        <rFont val="Arial"/>
      </rPr>
      <t xml:space="preserve"> DE SOUSA</t>
    </r>
  </si>
  <si>
    <t>LIZY URTIGA</t>
  </si>
  <si>
    <t>254.712-0 A</t>
  </si>
  <si>
    <t>143.72656.27-7</t>
  </si>
  <si>
    <t>797.496.402-25</t>
  </si>
  <si>
    <t>CARLOS ALBERTO URTIGA</t>
  </si>
  <si>
    <t>MARIA LIZIMAR DA CUNHA URTIGA</t>
  </si>
  <si>
    <t>ASSEMBLÉIA LEGISLATIVA</t>
  </si>
  <si>
    <t>A CONTAR DE 1º/10/2024</t>
  </si>
  <si>
    <t>DOE 35.331 DE 18/10/2024-BG 207/2024 + BG 136/2024 (LTS)</t>
  </si>
  <si>
    <t>PEDIATRA/ ENDOCRINOLOGIA PEDIATRICA</t>
  </si>
  <si>
    <t>Avenida EPHIGENIO SALLES</t>
  </si>
  <si>
    <t>lizy_urtiga@hotmail.com</t>
  </si>
  <si>
    <r>
      <rPr>
        <b/>
        <sz val="10"/>
        <color theme="1"/>
        <rFont val="Arial"/>
      </rPr>
      <t>LUCIANO</t>
    </r>
    <r>
      <rPr>
        <sz val="10"/>
        <color theme="1"/>
        <rFont val="Arial"/>
      </rPr>
      <t xml:space="preserve"> SOUZA DE MACEDO</t>
    </r>
  </si>
  <si>
    <t>LUCIANO</t>
  </si>
  <si>
    <t>265.233-1 A</t>
  </si>
  <si>
    <t>715.279.742-00</t>
  </si>
  <si>
    <t>ALZAIR JESUS OTERO DE MACEDO</t>
  </si>
  <si>
    <t>MARIA LUCIA SOUZA DE MACEDO</t>
  </si>
  <si>
    <t>ORTODONTIA/SAÚDE PÚBLICA/IMPLANTODONTIA</t>
  </si>
  <si>
    <t>CONJUNTO NOVA REPÚBLICA</t>
  </si>
  <si>
    <t>69078-761</t>
  </si>
  <si>
    <t>99607-0302</t>
  </si>
  <si>
    <t>drlucianomacedo@yahoo.com.br</t>
  </si>
  <si>
    <r>
      <rPr>
        <sz val="10"/>
        <color theme="1"/>
        <rFont val="Arial"/>
      </rPr>
      <t xml:space="preserve">LUIZ </t>
    </r>
    <r>
      <rPr>
        <b/>
        <sz val="10"/>
        <color theme="1"/>
        <rFont val="Arial"/>
      </rPr>
      <t>C</t>
    </r>
    <r>
      <rPr>
        <sz val="10"/>
        <color theme="1"/>
        <rFont val="Arial"/>
      </rPr>
      <t xml:space="preserve">ARLOS DOS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SILVA</t>
    </r>
  </si>
  <si>
    <t>BG 128/2024</t>
  </si>
  <si>
    <t>C SANTOS</t>
  </si>
  <si>
    <t>148.852-0 B</t>
  </si>
  <si>
    <t>0361</t>
  </si>
  <si>
    <t>123.17422.79-4</t>
  </si>
  <si>
    <t>314.460.192-68</t>
  </si>
  <si>
    <t>LUIZ DOMINGOS GADELHA DA SILVA</t>
  </si>
  <si>
    <t>AMELIA FIGUEIREDO DOS SANTOS</t>
  </si>
  <si>
    <t>A CONTAR 10/07/2024 - A PEDIDO</t>
  </si>
  <si>
    <t>RUA DR LUZARDO FERREIRA DE MELO 3133</t>
  </si>
  <si>
    <t>yasmincarolinefs19@yahoo.com.br</t>
  </si>
  <si>
    <t>03/05/1994 - BG 84/1994</t>
  </si>
  <si>
    <t>25/03/2004 - BG 56/2004</t>
  </si>
  <si>
    <t>14/04/2010 - BG 83/2010</t>
  </si>
  <si>
    <r>
      <rPr>
        <sz val="10"/>
        <color theme="1"/>
        <rFont val="Arial"/>
      </rPr>
      <t xml:space="preserve">LUIZ CESAR REBELO </t>
    </r>
    <r>
      <rPr>
        <b/>
        <sz val="10"/>
        <color theme="1"/>
        <rFont val="Arial"/>
      </rPr>
      <t>CLOS</t>
    </r>
  </si>
  <si>
    <t>OS BG 211/2024</t>
  </si>
  <si>
    <t>CLOS</t>
  </si>
  <si>
    <t>198.627-9 B</t>
  </si>
  <si>
    <t>1331</t>
  </si>
  <si>
    <t>170.45068.05-9</t>
  </si>
  <si>
    <t>428.203.672-91</t>
  </si>
  <si>
    <t>LUIZ CARLOS SILVA CLOS</t>
  </si>
  <si>
    <t>MARILEUZA REBELO CLOS</t>
  </si>
  <si>
    <t>A CONTAR DE 18/07/2025</t>
  </si>
  <si>
    <t>BG 140/2025</t>
  </si>
  <si>
    <t>CARDIOLOGIA/AUD EM SERV DE SAÚDE/PERÍCIAS MÉDICAS/DIREITO MILITAR/PERÍCIA JUDICIAL/DIREITO PREVIDÊNCIARIO/SEGURANÇA PUBLICA</t>
  </si>
  <si>
    <t>Rua Barão de indaiá, 639 casa-35</t>
  </si>
  <si>
    <t>luclos2003@yahoo.com.br</t>
  </si>
  <si>
    <t>22/03/2019 - DOE 22/03/2019, PAG 7</t>
  </si>
  <si>
    <t>BG 228/2021 DE 10 DEZEMBRO</t>
  </si>
  <si>
    <r>
      <rPr>
        <b/>
        <sz val="10"/>
        <color theme="1"/>
        <rFont val="Arial"/>
      </rPr>
      <t>LUIZ EDUARDO</t>
    </r>
    <r>
      <rPr>
        <sz val="10"/>
        <color theme="1"/>
        <rFont val="Arial"/>
      </rPr>
      <t xml:space="preserve"> DE CARVALHO MAGALHAES</t>
    </r>
  </si>
  <si>
    <t>LUIZ EDUARDO</t>
  </si>
  <si>
    <t>181.355-2 B</t>
  </si>
  <si>
    <t>190.39452.75-2</t>
  </si>
  <si>
    <t>685.300.212-15</t>
  </si>
  <si>
    <t>LUIZ GONZAGA SILVEIRA MAGALHAES</t>
  </si>
  <si>
    <t>VALCIMAR MAGALHAES DE CARVALHO</t>
  </si>
  <si>
    <t>A CONTAR DE 25/07/2025</t>
  </si>
  <si>
    <t>BG 227/2022- BG 019/2024</t>
  </si>
  <si>
    <t>ANALISES CLINICAS</t>
  </si>
  <si>
    <t>Avenida COMENDADOR JOSE CRUZ</t>
  </si>
  <si>
    <t>CD RES HARMONIA, T 10, AP 207 LAGO AZUL</t>
  </si>
  <si>
    <t>farm.edumaga@hotmail.com</t>
  </si>
  <si>
    <r>
      <rPr>
        <b/>
        <sz val="10"/>
        <color theme="1"/>
        <rFont val="Arial"/>
      </rPr>
      <t>LUIZ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RICARDO</t>
    </r>
    <r>
      <rPr>
        <sz val="10"/>
        <color theme="1"/>
        <rFont val="Arial"/>
      </rPr>
      <t xml:space="preserve"> BASTOS QUEIROZ</t>
    </r>
  </si>
  <si>
    <t>LUIZ RICARDO</t>
  </si>
  <si>
    <t>226.874-4 A</t>
  </si>
  <si>
    <t>126.31584.02-5</t>
  </si>
  <si>
    <t>588.276.092-53</t>
  </si>
  <si>
    <t>LUIZ RODRIGUES DE QUEIROZ</t>
  </si>
  <si>
    <t>JACY BASTOS MOURA</t>
  </si>
  <si>
    <t>A CONTAR DE 16/01/2019 - SEAGI/SSP</t>
  </si>
  <si>
    <t>BG 038/19 - (PRORROGAÇÃO EM 16/02/2019)</t>
  </si>
  <si>
    <t>RUA ALMIR PEDREIRA, PETRÓPOLIS</t>
  </si>
  <si>
    <t>73 B</t>
  </si>
  <si>
    <t>CASA B PROXIMO AO SUPER MERCADO SACOLAO</t>
  </si>
  <si>
    <t>98115-4650</t>
  </si>
  <si>
    <t>luizricardo_76@yahoo.com.br</t>
  </si>
  <si>
    <r>
      <rPr>
        <sz val="10"/>
        <color rgb="FF000000"/>
        <rFont val="Arial"/>
      </rPr>
      <t xml:space="preserve">31/12/2023 - BG 165/2024 - </t>
    </r>
    <r>
      <rPr>
        <sz val="10"/>
        <color rgb="FF000000"/>
        <rFont val="Arial"/>
      </rPr>
      <t>DOE nº 35.294 de 26/08/2024</t>
    </r>
  </si>
  <si>
    <r>
      <rPr>
        <b/>
        <sz val="10"/>
        <color theme="1"/>
        <rFont val="Arial"/>
      </rPr>
      <t>MAGNO</t>
    </r>
    <r>
      <rPr>
        <sz val="10"/>
        <color theme="1"/>
        <rFont val="Arial"/>
      </rPr>
      <t xml:space="preserve"> DA CUNHA NASCIMENTO</t>
    </r>
  </si>
  <si>
    <t>MAGNO</t>
  </si>
  <si>
    <t>184.694-9 B</t>
  </si>
  <si>
    <t>1732</t>
  </si>
  <si>
    <t>181.94818.63-5</t>
  </si>
  <si>
    <t>463.990.032-53</t>
  </si>
  <si>
    <t>RAIMUNDO ALVES NASCIMENTO</t>
  </si>
  <si>
    <t>MARGARIDA DA CUNHA NASCIMENTO</t>
  </si>
  <si>
    <t>BG 171/2022</t>
  </si>
  <si>
    <t>MESTRADO EM CIENCIA E ENG DE MATERIAS</t>
  </si>
  <si>
    <r>
      <rPr>
        <sz val="10"/>
        <color theme="1"/>
        <rFont val="Arial"/>
      </rPr>
      <t xml:space="preserve">MARCUS </t>
    </r>
    <r>
      <rPr>
        <b/>
        <sz val="10"/>
        <color theme="1"/>
        <rFont val="Arial"/>
      </rPr>
      <t>VINICIUS</t>
    </r>
    <r>
      <rPr>
        <sz val="10"/>
        <color theme="1"/>
        <rFont val="Arial"/>
      </rPr>
      <t xml:space="preserve"> CHAVES DE FREITAS</t>
    </r>
  </si>
  <si>
    <t>VINICIUS</t>
  </si>
  <si>
    <t>226.901-5 A</t>
  </si>
  <si>
    <t>135.03013.27-9</t>
  </si>
  <si>
    <t>905.555.112-00</t>
  </si>
  <si>
    <t>MARLY VASCONCELOS CHAVES</t>
  </si>
  <si>
    <t>A CONTAR DE 14/03/2025</t>
  </si>
  <si>
    <t>BG 058/2024-OFÍCIO N°10262/2023/GAB-SENASP/SENASP/MJ/MEMO Nº 097/2024-DRH ATIVO/CBMAM+BG 012/2025</t>
  </si>
  <si>
    <t>RUA CIPO ALHO</t>
  </si>
  <si>
    <t>MVCF2@YAHOO.COM.BR</t>
  </si>
  <si>
    <r>
      <rPr>
        <b/>
        <sz val="10"/>
        <color theme="1"/>
        <rFont val="Arial"/>
      </rPr>
      <t xml:space="preserve">MARIO SERGIO </t>
    </r>
    <r>
      <rPr>
        <sz val="10"/>
        <color theme="1"/>
        <rFont val="Arial"/>
      </rPr>
      <t>SANTOS SILVA</t>
    </r>
  </si>
  <si>
    <t xml:space="preserve">MARIO SERGIO </t>
  </si>
  <si>
    <t>226.934-1 A</t>
  </si>
  <si>
    <t>1142</t>
  </si>
  <si>
    <t>127.94081.02-2</t>
  </si>
  <si>
    <t>792.863.132-68</t>
  </si>
  <si>
    <t>ELIZABETH SANTOS SILVA</t>
  </si>
  <si>
    <t>A CONTAR DE 17/08/2022</t>
  </si>
  <si>
    <t>BG 161/2022/SIGED PROCESSO Nº 01.01.022104.002560/2022-40</t>
  </si>
  <si>
    <t>RUA AFONSO BRAS</t>
  </si>
  <si>
    <t>sdbmmariosergio@hotmail.com</t>
  </si>
  <si>
    <r>
      <rPr>
        <sz val="10"/>
        <color theme="1"/>
        <rFont val="Arial"/>
      </rPr>
      <t>MARLA</t>
    </r>
    <r>
      <rPr>
        <b/>
        <sz val="10"/>
        <color theme="1"/>
        <rFont val="Arial"/>
      </rPr>
      <t xml:space="preserve"> CRISTINA</t>
    </r>
    <r>
      <rPr>
        <sz val="10"/>
        <color theme="1"/>
        <rFont val="Arial"/>
      </rPr>
      <t xml:space="preserve"> BARBOSA SANTOS</t>
    </r>
  </si>
  <si>
    <t>CRISTINA</t>
  </si>
  <si>
    <t>255.877-7 A</t>
  </si>
  <si>
    <t>190.12085.82-1</t>
  </si>
  <si>
    <t>839.020.661-72</t>
  </si>
  <si>
    <t>JOSEFA MARIA DOS SANTOS BARBOSA</t>
  </si>
  <si>
    <t>A CONTAR DE 07/06/2024 (12 MESES)BG</t>
  </si>
  <si>
    <t>BG 165/2022-BG 022/2023 BG 107/2023-BG 146/2023+ BG 221/2023+ 223/2023+BG 038/2024+BG 061/2024 + BG 25/2025 DOE nº 35.397, de 31/01/2025+BG 066/2025</t>
  </si>
  <si>
    <t>Rua IPIXUNA</t>
  </si>
  <si>
    <t>MARLA.SANTOS@IFTO.EDU.BR</t>
  </si>
  <si>
    <r>
      <rPr>
        <sz val="10"/>
        <color theme="1"/>
        <rFont val="Arial"/>
      </rPr>
      <t>DE</t>
    </r>
    <r>
      <rPr>
        <b/>
        <sz val="10"/>
        <color theme="1"/>
        <rFont val="Arial"/>
      </rPr>
      <t xml:space="preserve"> MARLA CRISTINA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CRISTINA</t>
    </r>
  </si>
  <si>
    <r>
      <rPr>
        <b/>
        <sz val="10"/>
        <color theme="1"/>
        <rFont val="Arial"/>
      </rPr>
      <t>MEIRELANE</t>
    </r>
    <r>
      <rPr>
        <sz val="10"/>
        <color theme="1"/>
        <rFont val="Arial"/>
      </rPr>
      <t xml:space="preserve"> NOGUEIRA MACHADO</t>
    </r>
  </si>
  <si>
    <t>MEIRELANE</t>
  </si>
  <si>
    <t>226.805-1 A</t>
  </si>
  <si>
    <t>1007</t>
  </si>
  <si>
    <t>130.57762.02-5</t>
  </si>
  <si>
    <t>776.163.162-04</t>
  </si>
  <si>
    <t>XAVIER CORREA MACHADO</t>
  </si>
  <si>
    <t>AV NHAMUNDA</t>
  </si>
  <si>
    <t>meiremamuri@yahoo.com.br</t>
  </si>
  <si>
    <t>31/12/2023 - BG 150/2024 - DOE nº 35.278 de 02/08/2024</t>
  </si>
  <si>
    <r>
      <rPr>
        <b/>
        <sz val="10"/>
        <color theme="1"/>
        <rFont val="Arial"/>
      </rPr>
      <t>MILCA</t>
    </r>
    <r>
      <rPr>
        <sz val="10"/>
        <color theme="1"/>
        <rFont val="Arial"/>
      </rPr>
      <t xml:space="preserve"> TELLES DOS SANTOS</t>
    </r>
  </si>
  <si>
    <t>MILCA</t>
  </si>
  <si>
    <t>245.578-1 A</t>
  </si>
  <si>
    <t>1324</t>
  </si>
  <si>
    <t>131.03081.02-1</t>
  </si>
  <si>
    <t>836.498.592-20</t>
  </si>
  <si>
    <t>ANTONIO JOSE COSTA DOS SANTOS</t>
  </si>
  <si>
    <t>MARIA DE NAZARE TELLES DOS SANTOS</t>
  </si>
  <si>
    <t>BG 040/2025- Decreto de 13 de maio de 2024, publicado no DOE nº 35.222</t>
  </si>
  <si>
    <t>PROTESE</t>
  </si>
  <si>
    <t>Avenida LEOPOLDO PERES</t>
  </si>
  <si>
    <t>mtelles_07@hotmail.com</t>
  </si>
  <si>
    <t>A CONTAR DE 25/08/2023</t>
  </si>
  <si>
    <t>BG 228/2024 - DOE nº 35.359, de 04/12//2024</t>
  </si>
  <si>
    <r>
      <rPr>
        <b/>
        <sz val="10"/>
        <color theme="1"/>
        <rFont val="Arial"/>
      </rPr>
      <t>NAIANY</t>
    </r>
    <r>
      <rPr>
        <sz val="10"/>
        <color theme="1"/>
        <rFont val="Arial"/>
      </rPr>
      <t xml:space="preserve"> CUNHA SOUZA BARROSO</t>
    </r>
  </si>
  <si>
    <t>NAIANY</t>
  </si>
  <si>
    <t>226.831-0 A</t>
  </si>
  <si>
    <t>1194</t>
  </si>
  <si>
    <t>190.49890.65-5</t>
  </si>
  <si>
    <t>530.665.532-72</t>
  </si>
  <si>
    <t>JOSE RIBAMAR SANTOS SOUZA</t>
  </si>
  <si>
    <t>IGUACY SILVA DA CUNHA</t>
  </si>
  <si>
    <t>A CONTAR DE 03/01/2022</t>
  </si>
  <si>
    <t>BG 013/2023- BG 019/2024 DOE 35149 23/01/2024</t>
  </si>
  <si>
    <t>RUA DONA OTILIA</t>
  </si>
  <si>
    <t>BL 26 AP 204 COND CIDADE PARADISO GIRASSOL</t>
  </si>
  <si>
    <t>naiany.csouza@hotmail.com</t>
  </si>
  <si>
    <r>
      <rPr>
        <b/>
        <sz val="10"/>
        <color theme="1"/>
        <rFont val="Arial"/>
      </rPr>
      <t>NARA</t>
    </r>
    <r>
      <rPr>
        <sz val="10"/>
        <color theme="1"/>
        <rFont val="Arial"/>
      </rPr>
      <t xml:space="preserve"> ADRIANA ANDRADE FIGUEIREDO DA SILVA</t>
    </r>
  </si>
  <si>
    <t>NARA</t>
  </si>
  <si>
    <t>238.324-1 B</t>
  </si>
  <si>
    <t>1573</t>
  </si>
  <si>
    <t>190.23653.95-8</t>
  </si>
  <si>
    <t>741.499.702-20</t>
  </si>
  <si>
    <t>IVAM DE SOUZA FIGUEIREDO</t>
  </si>
  <si>
    <t>NARIENE DE ANDRADE</t>
  </si>
  <si>
    <t>ENFERMAGEM EM UTI/ SEGURANÇA PUBLICA</t>
  </si>
  <si>
    <t>RUA 17 RIVER PARK</t>
  </si>
  <si>
    <t>69000-000</t>
  </si>
  <si>
    <t>98137-7639</t>
  </si>
  <si>
    <t>nara@gmail.com</t>
  </si>
  <si>
    <r>
      <rPr>
        <b/>
        <sz val="10"/>
        <color theme="1"/>
        <rFont val="Arial"/>
      </rPr>
      <t>NEIMAR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BRAGA</t>
    </r>
    <r>
      <rPr>
        <sz val="10"/>
        <color theme="1"/>
        <rFont val="Arial"/>
      </rPr>
      <t xml:space="preserve"> DE OLIVEIRA</t>
    </r>
  </si>
  <si>
    <t>BG 054/2025</t>
  </si>
  <si>
    <t>NEIMAR BRAGA</t>
  </si>
  <si>
    <t>255.038-5 A</t>
  </si>
  <si>
    <t>1799</t>
  </si>
  <si>
    <t>190.17453.77-2</t>
  </si>
  <si>
    <t>806.536.692-91</t>
  </si>
  <si>
    <t>NILSOMAR DE OLIVEIRA MAGALHAES</t>
  </si>
  <si>
    <t>ANTONIA BRAGA GOMES FILHA DE OLIVEIRA</t>
  </si>
  <si>
    <t>A CONTAR DE 14/06/2024</t>
  </si>
  <si>
    <t>BG 008/2024- BG 074/2024+BG 054/2025</t>
  </si>
  <si>
    <t>CURSO ESPECIAL DE TRIPULANTE DE EMBARCAÇÕES (PROCESSO Nº 01.01.017103.000577/2022-32</t>
  </si>
  <si>
    <t>Rua PANDORA</t>
  </si>
  <si>
    <r>
      <rPr>
        <b/>
        <sz val="10"/>
        <color theme="1"/>
        <rFont val="Arial"/>
      </rPr>
      <t>NEIRES</t>
    </r>
    <r>
      <rPr>
        <sz val="10"/>
        <color theme="1"/>
        <rFont val="Arial"/>
      </rPr>
      <t xml:space="preserve"> CRISTINA DE JESUS PEREIRA</t>
    </r>
  </si>
  <si>
    <t>NEIRES</t>
  </si>
  <si>
    <t>255.060-1 A</t>
  </si>
  <si>
    <t>1798</t>
  </si>
  <si>
    <t>202.06073.26-1</t>
  </si>
  <si>
    <t>893.000.252-87</t>
  </si>
  <si>
    <t>HELOISA AUXILIADORA DE JESUS COSTA</t>
  </si>
  <si>
    <t>GESTÃO DE RECURSOS HUMANOS</t>
  </si>
  <si>
    <t>Rua MERIOS</t>
  </si>
  <si>
    <t>SAO LAZARO</t>
  </si>
  <si>
    <t>neirescosta@gmail.com</t>
  </si>
  <si>
    <r>
      <rPr>
        <b/>
        <sz val="10"/>
        <color theme="1"/>
        <rFont val="Arial"/>
      </rPr>
      <t>NEIVANA</t>
    </r>
    <r>
      <rPr>
        <sz val="10"/>
        <color theme="1"/>
        <rFont val="Arial"/>
      </rPr>
      <t xml:space="preserve"> MAR DOS SANTOS FONTES</t>
    </r>
  </si>
  <si>
    <t>NEIVANA</t>
  </si>
  <si>
    <t>110.012-2 D</t>
  </si>
  <si>
    <t>122.16133.99-1</t>
  </si>
  <si>
    <t>201.026.152-68</t>
  </si>
  <si>
    <t>WALDIR DOS SANTOS FONTES</t>
  </si>
  <si>
    <t>EDILSA MAR DOS SANTOS FONTES</t>
  </si>
  <si>
    <t>A CONTAR DE 26/07/2024</t>
  </si>
  <si>
    <t>GINECOLOGIA-OBSTETRICIA/ PSIQUIATRIA</t>
  </si>
  <si>
    <t>Rua G QD 20</t>
  </si>
  <si>
    <t>CONJ PONTA NEGRA II PONTA NEGRA</t>
  </si>
  <si>
    <r>
      <rPr>
        <b/>
        <sz val="10"/>
        <color theme="1"/>
        <rFont val="Arial"/>
      </rPr>
      <t>OSVANILDO</t>
    </r>
    <r>
      <rPr>
        <sz val="10"/>
        <color theme="1"/>
        <rFont val="Arial"/>
      </rPr>
      <t xml:space="preserve"> MIRANDA DA SILVA</t>
    </r>
  </si>
  <si>
    <t>OSVANILDO</t>
  </si>
  <si>
    <t>227.119-2 A</t>
  </si>
  <si>
    <t>1138</t>
  </si>
  <si>
    <t>130.33611.02-7</t>
  </si>
  <si>
    <t>766.627.482-34</t>
  </si>
  <si>
    <t>OSVALDINO DA SILVA</t>
  </si>
  <si>
    <t>MARIA SILVIA MIRANDA DA SILVA</t>
  </si>
  <si>
    <t>RUA 87 QUADRA 7</t>
  </si>
  <si>
    <t>ATRAS DO 27 DIP</t>
  </si>
  <si>
    <r>
      <rPr>
        <b/>
        <sz val="10"/>
        <color theme="1"/>
        <rFont val="Arial"/>
      </rPr>
      <t>OZIEL</t>
    </r>
    <r>
      <rPr>
        <sz val="10"/>
        <color theme="1"/>
        <rFont val="Arial"/>
      </rPr>
      <t xml:space="preserve"> DE SOUSA E SOUSA</t>
    </r>
  </si>
  <si>
    <t>OZIEL</t>
  </si>
  <si>
    <t>177.687-8 B</t>
  </si>
  <si>
    <t>125.99074.02-0</t>
  </si>
  <si>
    <t>615.929.942-53</t>
  </si>
  <si>
    <t>NORIVALDO TEIXEIRA DE SOUZA</t>
  </si>
  <si>
    <t>MARIA LUIZA DE SOUZA E SOUZA</t>
  </si>
  <si>
    <t>SES-AM</t>
  </si>
  <si>
    <t>A CONTAR DE 24/02/2025</t>
  </si>
  <si>
    <t>BG 038/2025 - DOE nº 35.411, de 20/02/2025+BG 042/2025</t>
  </si>
  <si>
    <t>CARDIOLOGISTA</t>
  </si>
  <si>
    <t>Rua JONATHAS PEDROSA</t>
  </si>
  <si>
    <t>ozielpin@illoud.com</t>
  </si>
  <si>
    <r>
      <rPr>
        <b/>
        <sz val="10"/>
        <color theme="1"/>
        <rFont val="Arial"/>
      </rPr>
      <t>P</t>
    </r>
    <r>
      <rPr>
        <sz val="10"/>
        <color theme="1"/>
        <rFont val="Arial"/>
      </rPr>
      <t xml:space="preserve">ATRICIA DO SOCORRO DOS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NOVAIS</t>
    </r>
  </si>
  <si>
    <t>P SANTOS</t>
  </si>
  <si>
    <t>255.385-6 A</t>
  </si>
  <si>
    <t>1745</t>
  </si>
  <si>
    <t>190.05504.33-4</t>
  </si>
  <si>
    <t>596.881.492-68</t>
  </si>
  <si>
    <t>PAULO ROBERTO DA CRUZ NOVAIS</t>
  </si>
  <si>
    <t>NAZARE DOS SANTOS NOVAIS</t>
  </si>
  <si>
    <t>A CONTAR DE 19/09/2024+ LTS DE 07/07/2025 A 4/09/2025 - 60 DIAS</t>
  </si>
  <si>
    <t>BG 122/2025</t>
  </si>
  <si>
    <t>Rua RUA SECUNDARIA, CASA 16</t>
  </si>
  <si>
    <t>QUADRA 349 CIDADE NOVA</t>
  </si>
  <si>
    <t>trycya92@gmail.com</t>
  </si>
  <si>
    <r>
      <rPr>
        <sz val="10"/>
        <color theme="1"/>
        <rFont val="Arial"/>
      </rPr>
      <t>DE ''</t>
    </r>
    <r>
      <rPr>
        <b/>
        <sz val="10"/>
        <color theme="1"/>
        <rFont val="Arial"/>
      </rPr>
      <t>PATRICIA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NOVAIS</t>
    </r>
    <r>
      <rPr>
        <sz val="10"/>
        <color theme="1"/>
        <rFont val="Arial"/>
      </rPr>
      <t>'' PARA ''</t>
    </r>
    <r>
      <rPr>
        <b/>
        <sz val="10"/>
        <color theme="1"/>
        <rFont val="Arial"/>
      </rPr>
      <t>P.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>''</t>
    </r>
  </si>
  <si>
    <t>BG 168/2021</t>
  </si>
  <si>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MAURICIO SANTOS DE </t>
    </r>
    <r>
      <rPr>
        <b/>
        <sz val="10"/>
        <color theme="1"/>
        <rFont val="Arial"/>
      </rPr>
      <t>BRITO</t>
    </r>
  </si>
  <si>
    <t>PAULO BRITO</t>
  </si>
  <si>
    <t>226.797-7 A</t>
  </si>
  <si>
    <t>1016</t>
  </si>
  <si>
    <t>128.54103.02-7</t>
  </si>
  <si>
    <t>619.018.142-20</t>
  </si>
  <si>
    <t>CARLITO MACHADO DE BRITO</t>
  </si>
  <si>
    <t>MARIA DO SOCORRO SANTOS DE BRITO</t>
  </si>
  <si>
    <t>GESTÃO EM SEGURANÇA PÚBLICA E PRIVADA</t>
  </si>
  <si>
    <t>RUA MARIA DE MENTONI, Nº 189, CJ. ATILIO ANDREAZZA-JAPIIM II</t>
  </si>
  <si>
    <t>PRÓXIMO DA ULBRA</t>
  </si>
  <si>
    <t>(92) 982181110</t>
  </si>
  <si>
    <t>paulomauricios16@gmail.com</t>
  </si>
  <si>
    <t>BG 224/2024 - BG 222/2024 - DOE nº 35.351, de 22/11/2024</t>
  </si>
  <si>
    <r>
      <rPr>
        <sz val="10"/>
        <color theme="1"/>
        <rFont val="Arial"/>
      </rPr>
      <t>PAULO</t>
    </r>
    <r>
      <rPr>
        <b/>
        <sz val="10"/>
        <color theme="1"/>
        <rFont val="Arial"/>
      </rPr>
      <t xml:space="preserve"> MICAEL</t>
    </r>
    <r>
      <rPr>
        <sz val="10"/>
        <color theme="1"/>
        <rFont val="Arial"/>
      </rPr>
      <t xml:space="preserve"> FERREIRA DOS ANJOS</t>
    </r>
  </si>
  <si>
    <t>MICAEL</t>
  </si>
  <si>
    <t>181.277-7 A</t>
  </si>
  <si>
    <t>0497</t>
  </si>
  <si>
    <t>160.36792.87-8</t>
  </si>
  <si>
    <t>511.934.692-87</t>
  </si>
  <si>
    <t>RAIMUNDA FERREIRA DOS ANJOS</t>
  </si>
  <si>
    <t>mikael_anjos@hotmail.com</t>
  </si>
  <si>
    <t>BG 056/2024-DOE nº 35.185 de 18/03/2024</t>
  </si>
  <si>
    <r>
      <rPr>
        <sz val="10"/>
        <color theme="1"/>
        <rFont val="Arial"/>
      </rPr>
      <t xml:space="preserve">PAULO VICTOR </t>
    </r>
    <r>
      <rPr>
        <b/>
        <sz val="10"/>
        <color theme="1"/>
        <rFont val="Arial"/>
      </rPr>
      <t>POLARI</t>
    </r>
    <r>
      <rPr>
        <sz val="10"/>
        <color theme="1"/>
        <rFont val="Arial"/>
      </rPr>
      <t xml:space="preserve"> MONTEIRO</t>
    </r>
  </si>
  <si>
    <t>POLARI</t>
  </si>
  <si>
    <t>181.276-9 A</t>
  </si>
  <si>
    <t>0528</t>
  </si>
  <si>
    <t>127.50042.02-1</t>
  </si>
  <si>
    <t>735.684.732-91</t>
  </si>
  <si>
    <t>JOSE ALFREDO PAULA DE SA MONTEIRO</t>
  </si>
  <si>
    <t>ANA FATIMA POLARI MONTEIRO</t>
  </si>
  <si>
    <t>A CONTAR DE 03/04/2025</t>
  </si>
  <si>
    <t>Rua professor caldas lins, bloco i, apto 404</t>
  </si>
  <si>
    <t>paulovpm@hotmail.com</t>
  </si>
  <si>
    <r>
      <rPr>
        <sz val="10"/>
        <color theme="1"/>
        <rFont val="Arial"/>
      </rPr>
      <t xml:space="preserve">PAULY </t>
    </r>
    <r>
      <rPr>
        <b/>
        <sz val="10"/>
        <color theme="1"/>
        <rFont val="Arial"/>
      </rPr>
      <t>TOURINHO</t>
    </r>
    <r>
      <rPr>
        <sz val="10"/>
        <color theme="1"/>
        <rFont val="Arial"/>
      </rPr>
      <t xml:space="preserve"> DA COSTA</t>
    </r>
  </si>
  <si>
    <t>TOURINHO</t>
  </si>
  <si>
    <t>226.840-0 A</t>
  </si>
  <si>
    <t>129.86094.02-5</t>
  </si>
  <si>
    <t>924.279.012-53</t>
  </si>
  <si>
    <t>PAULO TOURINHO DE SOUZA</t>
  </si>
  <si>
    <t>VILMA ANTONIA DA COSTA DE SOUZA</t>
  </si>
  <si>
    <t>BG 028/2023</t>
  </si>
  <si>
    <t>RUA I</t>
  </si>
  <si>
    <t>Q 30</t>
  </si>
  <si>
    <t>kbsaluno@bol.com.br</t>
  </si>
  <si>
    <t>31/12/2023 - BG 101/2024 - DOE nº 35.231 de 24/05/2024</t>
  </si>
  <si>
    <r>
      <rPr>
        <sz val="10"/>
        <color theme="1"/>
        <rFont val="Arial"/>
      </rPr>
      <t xml:space="preserve">RAIMUNDO JULIO </t>
    </r>
    <r>
      <rPr>
        <b/>
        <sz val="10"/>
        <color theme="1"/>
        <rFont val="Arial"/>
      </rPr>
      <t>SANTANA</t>
    </r>
    <r>
      <rPr>
        <sz val="10"/>
        <color theme="1"/>
        <rFont val="Arial"/>
      </rPr>
      <t xml:space="preserve"> DA SILVA</t>
    </r>
  </si>
  <si>
    <t>150.074-0 B</t>
  </si>
  <si>
    <t>0381</t>
  </si>
  <si>
    <t>180.87279.40-4</t>
  </si>
  <si>
    <t>337.145.252-20</t>
  </si>
  <si>
    <t>ENRIQUES BARBOSA DA SILVA</t>
  </si>
  <si>
    <t>ESMERALDA SANTANA DA SILVA</t>
  </si>
  <si>
    <t>A CONTAR DE 18/08/2023 A PEDIDO</t>
  </si>
  <si>
    <t>RUA SAO PEDRO, 48</t>
  </si>
  <si>
    <t>crizolitaessucy@hotmail.com</t>
  </si>
  <si>
    <t>BG 057/2025 - DOE nº 35.428, de 21/03/2025</t>
  </si>
  <si>
    <r>
      <rPr>
        <b/>
        <sz val="10"/>
        <color theme="1"/>
        <rFont val="Arial"/>
      </rPr>
      <t>RANIERE</t>
    </r>
    <r>
      <rPr>
        <sz val="10"/>
        <color theme="1"/>
        <rFont val="Arial"/>
      </rPr>
      <t xml:space="preserve"> PEREIRA PIRES</t>
    </r>
  </si>
  <si>
    <t>BG 071/2023 + BG 110/2024</t>
  </si>
  <si>
    <t>RANIERE</t>
  </si>
  <si>
    <t>227.112-5 A</t>
  </si>
  <si>
    <t>126.49071.44-5</t>
  </si>
  <si>
    <t>025.830.284-48</t>
  </si>
  <si>
    <t>GENIVAL PIRES DE ALMEIDA</t>
  </si>
  <si>
    <t>ZITA PEREIRA PIRES</t>
  </si>
  <si>
    <t>A CONTAR DE 4/07/2025</t>
  </si>
  <si>
    <t>BG 121/2025-BG 128/2025</t>
  </si>
  <si>
    <t>RUA RIO ITAPUA</t>
  </si>
  <si>
    <t>69089-245</t>
  </si>
  <si>
    <t>8121-8218</t>
  </si>
  <si>
    <t>raniere_am@hotmail.com</t>
  </si>
  <si>
    <r>
      <rPr>
        <b/>
        <sz val="10"/>
        <color theme="1"/>
        <rFont val="Arial"/>
      </rPr>
      <t>REGINALDO</t>
    </r>
    <r>
      <rPr>
        <sz val="10"/>
        <color theme="1"/>
        <rFont val="Arial"/>
      </rPr>
      <t xml:space="preserve"> FERREIRA RODRIGUES </t>
    </r>
    <r>
      <rPr>
        <b/>
        <sz val="10"/>
        <color theme="1"/>
        <rFont val="Arial"/>
      </rPr>
      <t>JUNIOR</t>
    </r>
  </si>
  <si>
    <t>BG 002/2022</t>
  </si>
  <si>
    <t>REGINALDO JUNIOR</t>
  </si>
  <si>
    <t>210.985-9 B</t>
  </si>
  <si>
    <t>131.11149.02-0</t>
  </si>
  <si>
    <t>792.580.262-68</t>
  </si>
  <si>
    <t>REGINALDO FERREIRA RODRIGUES</t>
  </si>
  <si>
    <t>ISABEL ARRAIA RODRIGUES</t>
  </si>
  <si>
    <t>IML/SSP</t>
  </si>
  <si>
    <t>A CONTAR DE 09/12/2021</t>
  </si>
  <si>
    <t>BG 002/2022-Ofício nº 2.505-2021-GS/SSP-Processo nº 01.01.022101.024451/2021-22</t>
  </si>
  <si>
    <t>Rua CASTANHAL</t>
  </si>
  <si>
    <t>CJ DEBORAH DOM PEDRO</t>
  </si>
  <si>
    <t>regi_junior_19@hotmail.com</t>
  </si>
  <si>
    <r>
      <rPr>
        <b/>
        <sz val="10"/>
        <color theme="1"/>
        <rFont val="Arial"/>
      </rPr>
      <t>RENATA</t>
    </r>
    <r>
      <rPr>
        <sz val="10"/>
        <color theme="1"/>
        <rFont val="Arial"/>
      </rPr>
      <t xml:space="preserve"> BRANDAO </t>
    </r>
    <r>
      <rPr>
        <b/>
        <sz val="10"/>
        <color theme="1"/>
        <rFont val="Arial"/>
      </rPr>
      <t>BESSA</t>
    </r>
  </si>
  <si>
    <t>RENATA BESSA</t>
  </si>
  <si>
    <t>246.687-2 A</t>
  </si>
  <si>
    <t>1326</t>
  </si>
  <si>
    <t>190.38366.01-1</t>
  </si>
  <si>
    <t>688.885.112-53</t>
  </si>
  <si>
    <t>AIRTON LIMA PEREIRA</t>
  </si>
  <si>
    <t>FRANCISCA SHIRLETTY BRANDAO PEREIRA</t>
  </si>
  <si>
    <t>13/09/2024 A 13/09/2025</t>
  </si>
  <si>
    <t>DECRETO DE 04 DE NOVEMBRO DE 2024</t>
  </si>
  <si>
    <t>PERIODONTIA/CIRURGIA ORAL MENOR</t>
  </si>
  <si>
    <t>Avenida EFIGENIO SALES</t>
  </si>
  <si>
    <t>RES. BOSQUE IMPERIAL</t>
  </si>
  <si>
    <t>renabrandao@mc.com</t>
  </si>
  <si>
    <t>15/10/2018 - DOE 15/10/2018, PAG 4</t>
  </si>
  <si>
    <t>BG 186/2023</t>
  </si>
  <si>
    <t>BG 231/2024-DOE nº 35.361, de 06/12//2024</t>
  </si>
  <si>
    <r>
      <rPr>
        <b/>
        <sz val="10"/>
        <color theme="1"/>
        <rFont val="Arial"/>
      </rPr>
      <t>RENE</t>
    </r>
    <r>
      <rPr>
        <sz val="10"/>
        <color theme="1"/>
        <rFont val="Arial"/>
      </rPr>
      <t xml:space="preserve"> GONCALVES DA SILVA</t>
    </r>
  </si>
  <si>
    <t>RENE</t>
  </si>
  <si>
    <t>150.029-5 B</t>
  </si>
  <si>
    <t>0388</t>
  </si>
  <si>
    <t>122.95658.08-1</t>
  </si>
  <si>
    <t>317.666.092-87</t>
  </si>
  <si>
    <t>RAIMUNDO DA SILVA</t>
  </si>
  <si>
    <t>FIRMINA GONCALVES DA SILVA</t>
  </si>
  <si>
    <t>A CONTAR DE 08/04/2025 A PEDIDO</t>
  </si>
  <si>
    <t>BG 06/6/2025</t>
  </si>
  <si>
    <t>REABILITAÇÃO EM ORTOPEDIA E TRAUMATOLOGIA COM ENFASE EM TERAPIA MANUAL</t>
  </si>
  <si>
    <t>RUA INDIO AJURICABA N 84</t>
  </si>
  <si>
    <t>renefisio18@yahoo.com.br</t>
  </si>
  <si>
    <t>01/04/2023 - BG 182/2024 - DOE nº 35.309, de 18/09/2024</t>
  </si>
  <si>
    <r>
      <rPr>
        <b/>
        <sz val="10"/>
        <color theme="1"/>
        <rFont val="Arial"/>
      </rPr>
      <t xml:space="preserve">RITA MARCIA </t>
    </r>
    <r>
      <rPr>
        <sz val="10"/>
        <color theme="1"/>
        <rFont val="Arial"/>
      </rPr>
      <t>GOMES DA SILVA PESSOA</t>
    </r>
  </si>
  <si>
    <t>RITA MARCIA</t>
  </si>
  <si>
    <t>159.081-2 C</t>
  </si>
  <si>
    <t>1553</t>
  </si>
  <si>
    <t>190.15001.78-5</t>
  </si>
  <si>
    <t>569.153.652-49</t>
  </si>
  <si>
    <t>RITA GOMES DA SILVA</t>
  </si>
  <si>
    <t>A CONTAR DE 10/01/2025</t>
  </si>
  <si>
    <t>BG 010/2025 + BG 014/2025+BG 051/2025</t>
  </si>
  <si>
    <t>VILA DA PRATA</t>
  </si>
  <si>
    <t>69030-570</t>
  </si>
  <si>
    <t>99164-7566</t>
  </si>
  <si>
    <t>ritamarcia.pessoa@gmail.com</t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</si>
  <si>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OBERVAL </t>
    </r>
    <r>
      <rPr>
        <b/>
        <sz val="10"/>
        <color theme="1"/>
        <rFont val="Arial"/>
      </rPr>
      <t>PEREIRA</t>
    </r>
    <r>
      <rPr>
        <sz val="10"/>
        <color theme="1"/>
        <rFont val="Arial"/>
      </rPr>
      <t xml:space="preserve"> DE SOUZA</t>
    </r>
  </si>
  <si>
    <t>R PEREIRA</t>
  </si>
  <si>
    <t>181.220-3 A</t>
  </si>
  <si>
    <t>0582</t>
  </si>
  <si>
    <t>182.21304.41-2</t>
  </si>
  <si>
    <t>510.885.332-72</t>
  </si>
  <si>
    <t>RAIMUNDO MEDEIROS DE SOUZA</t>
  </si>
  <si>
    <t>ESTHER PEREIRA GONCALVES</t>
  </si>
  <si>
    <t>MINISTERIO PUBLICO</t>
  </si>
  <si>
    <t>A CONTAR DE 10/07/2025</t>
  </si>
  <si>
    <t>TECNOLOGIA EM LOGÍSTICA</t>
  </si>
  <si>
    <t>GESTÃO DA SEGURANÇA PUBLICA</t>
  </si>
  <si>
    <t>RUA 4 - Nº 46</t>
  </si>
  <si>
    <t>jmaura03u@gmail.com</t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</si>
  <si>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>ODRIGO DE SOUSA</t>
    </r>
    <r>
      <rPr>
        <b/>
        <sz val="10"/>
        <color theme="1"/>
        <rFont val="Arial"/>
      </rPr>
      <t xml:space="preserve"> MARQUES</t>
    </r>
  </si>
  <si>
    <t>R MARQUES</t>
  </si>
  <si>
    <t>231.598-0 B</t>
  </si>
  <si>
    <t>1759</t>
  </si>
  <si>
    <t>190.31694.70-6</t>
  </si>
  <si>
    <t>000.221.902-60</t>
  </si>
  <si>
    <t>PAULO JORGE AMAZONAS MARQUES</t>
  </si>
  <si>
    <t>MARIA VERONICA DE SOUSA MARQUES</t>
  </si>
  <si>
    <t>BG 043/2023</t>
  </si>
  <si>
    <t>AV. FERNANDO PESSOA</t>
  </si>
  <si>
    <t>TERREO PENETRAÇÃO 1 APTO 05 JAPIIM</t>
  </si>
  <si>
    <t>rodrigomarques_stm@hotmail.com</t>
  </si>
  <si>
    <r>
      <rPr>
        <sz val="10"/>
        <color theme="1"/>
        <rFont val="Arial"/>
      </rPr>
      <t xml:space="preserve">ROOSEMBERG </t>
    </r>
    <r>
      <rPr>
        <b/>
        <sz val="10"/>
        <color theme="1"/>
        <rFont val="Arial"/>
      </rPr>
      <t>LAMEIRA</t>
    </r>
    <r>
      <rPr>
        <sz val="10"/>
        <color theme="1"/>
        <rFont val="Arial"/>
      </rPr>
      <t xml:space="preserve"> DE SOUZA</t>
    </r>
  </si>
  <si>
    <t>LAMEIRA</t>
  </si>
  <si>
    <t>235.802-6 B</t>
  </si>
  <si>
    <t>1748</t>
  </si>
  <si>
    <t>132.56109.42-9</t>
  </si>
  <si>
    <t>761.197.182-49</t>
  </si>
  <si>
    <t>ANTONIO DOURADO DE SOUZA</t>
  </si>
  <si>
    <t>RAIMUNDA LUCIA DOS SANTOS LAMEIRA</t>
  </si>
  <si>
    <t>Rua SIND TECELOES</t>
  </si>
  <si>
    <t>C-01 FLORES</t>
  </si>
  <si>
    <t>roosemberg35@gmail.com</t>
  </si>
  <si>
    <r>
      <rPr>
        <b/>
        <sz val="10"/>
        <color theme="1"/>
        <rFont val="Arial"/>
      </rPr>
      <t>ROSANE</t>
    </r>
    <r>
      <rPr>
        <sz val="10"/>
        <color theme="1"/>
        <rFont val="Arial"/>
      </rPr>
      <t xml:space="preserve"> GOMES DOS SANTOS</t>
    </r>
  </si>
  <si>
    <t>ROSANE</t>
  </si>
  <si>
    <t>189.039-5 B</t>
  </si>
  <si>
    <t>SEBASTIAO LOPES DOS SANTOS</t>
  </si>
  <si>
    <t>AMBROZINA SOUSA DOS SANTOS</t>
  </si>
  <si>
    <t>RUA DONA OTILIA,COND JARDIM PARADISO GIRASSOL,BL 03,APTO 402</t>
  </si>
  <si>
    <t>TARUMA</t>
  </si>
  <si>
    <t>69021-005</t>
  </si>
  <si>
    <r>
      <rPr>
        <b/>
        <sz val="10"/>
        <color theme="1"/>
        <rFont val="Arial"/>
      </rPr>
      <t>ROZIANA</t>
    </r>
    <r>
      <rPr>
        <sz val="10"/>
        <color theme="1"/>
        <rFont val="Arial"/>
      </rPr>
      <t xml:space="preserve"> DOS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DA SILVA</t>
    </r>
  </si>
  <si>
    <t>ROZIANA SANTOS</t>
  </si>
  <si>
    <t>255.732-0 A</t>
  </si>
  <si>
    <t>1758</t>
  </si>
  <si>
    <t>128.69674.23-8</t>
  </si>
  <si>
    <t>875.397.562-68</t>
  </si>
  <si>
    <t>FRANCISCO FAUSTINO DA SILVA</t>
  </si>
  <si>
    <t>RAIMUNDA DOS SANTOS LEITAO</t>
  </si>
  <si>
    <t>Avenida ALMIR CARDOSO</t>
  </si>
  <si>
    <t>TRANCREDO NEVES</t>
  </si>
  <si>
    <t>rosiana.silva@pmm.am.gov.br</t>
  </si>
  <si>
    <r>
      <rPr>
        <sz val="10"/>
        <color theme="1"/>
        <rFont val="Arial"/>
      </rPr>
      <t xml:space="preserve">RUI MOREIRA </t>
    </r>
    <r>
      <rPr>
        <b/>
        <sz val="10"/>
        <color theme="1"/>
        <rFont val="Arial"/>
      </rPr>
      <t>FELIX</t>
    </r>
  </si>
  <si>
    <t>BG 201/2018</t>
  </si>
  <si>
    <t>FELIX</t>
  </si>
  <si>
    <t>186.112-3 A</t>
  </si>
  <si>
    <t>0751</t>
  </si>
  <si>
    <t>182.21371.74-8</t>
  </si>
  <si>
    <t>588.449.372-04</t>
  </si>
  <si>
    <t>RUI CAVALCANTE FELIX</t>
  </si>
  <si>
    <t>SEBASTIANA DA SILVA MOREIRA</t>
  </si>
  <si>
    <t>SSP</t>
  </si>
  <si>
    <t>A CONTAR DE 02/12/2018</t>
  </si>
  <si>
    <t>BG 104/2018 (a disposção e adido), BG 201/2018(prorrogação a contar de 02/12/2018 (180 dias)</t>
  </si>
  <si>
    <t>RUA ANDRIO, NR 020,</t>
  </si>
  <si>
    <t>rui.felix_bm@hotmail.com</t>
  </si>
  <si>
    <t>21/04/2023 - BG 25/2025</t>
  </si>
  <si>
    <r>
      <rPr>
        <b/>
        <sz val="10"/>
        <color theme="1"/>
        <rFont val="Arial"/>
      </rPr>
      <t>SAMUEL</t>
    </r>
    <r>
      <rPr>
        <sz val="10"/>
        <color theme="1"/>
        <rFont val="Arial"/>
      </rPr>
      <t xml:space="preserve"> SOUZA DA SILVA</t>
    </r>
  </si>
  <si>
    <t>SAMUEL</t>
  </si>
  <si>
    <t>186.119-0 A</t>
  </si>
  <si>
    <t>0743</t>
  </si>
  <si>
    <t>128.12200.02-4</t>
  </si>
  <si>
    <t>516.208.802-10</t>
  </si>
  <si>
    <t>ABIMAEL BEZERRA DA SILVA</t>
  </si>
  <si>
    <t>LUZIA SILVA SOUZA</t>
  </si>
  <si>
    <t>A CONTAR DE 15/02/2025</t>
  </si>
  <si>
    <t>BG 175/2019+BG 058/2024/OFÍCIO N°10262/2023/GAB-SENASP/SENASP/MJ/MEMO Nº 097/2024-DRH ATIVO/CBMAM+BG 229/2024</t>
  </si>
  <si>
    <t>DIREITO PENAL E PROCESSUAL PENAL</t>
  </si>
  <si>
    <t>RUA 21 175 AMAZONINO MENDES</t>
  </si>
  <si>
    <t>samueldireito2014@hotmail.com</t>
  </si>
  <si>
    <t>21/04/2023 - BG 150/2024 - DOE nº 35.278 de 02/08/2024</t>
  </si>
  <si>
    <r>
      <rPr>
        <b/>
        <sz val="10"/>
        <color theme="1"/>
        <rFont val="Arial"/>
      </rPr>
      <t>SANMYA</t>
    </r>
    <r>
      <rPr>
        <sz val="10"/>
        <color theme="1"/>
        <rFont val="Arial"/>
      </rPr>
      <t xml:space="preserve"> BEATRIZ TIRADENTES LEITE</t>
    </r>
  </si>
  <si>
    <t>BG 24/2022</t>
  </si>
  <si>
    <t>SANMYA</t>
  </si>
  <si>
    <t>200.367-8 C</t>
  </si>
  <si>
    <t>138.50252.27-1</t>
  </si>
  <si>
    <t>769.358.842-68</t>
  </si>
  <si>
    <t>RONALDO LAZARO TIRADENTES</t>
  </si>
  <si>
    <t>MARIA JOSE DA SILVA PEREIRA TIRADENTES</t>
  </si>
  <si>
    <t>IML POLÍCIA CIVIL-AM</t>
  </si>
  <si>
    <t>A CONTAR DE 27/01/2022</t>
  </si>
  <si>
    <t>DOE n° 34.672 de 27/01/2022, Poder Executivo – Seção I, Pág. 3.</t>
  </si>
  <si>
    <t>ODONTOLOGIA DO TRABALHO/ ODONTOLOGIA LEGAL</t>
  </si>
  <si>
    <t>Avenida EPHIGENIO SALES</t>
  </si>
  <si>
    <t>CASA 07 ALEIXO</t>
  </si>
  <si>
    <t>sanmya_beatriz@hotmail.com</t>
  </si>
  <si>
    <r>
      <rPr>
        <b/>
        <sz val="10"/>
        <color theme="1"/>
        <rFont val="Arial"/>
      </rPr>
      <t>SAYMON</t>
    </r>
    <r>
      <rPr>
        <sz val="10"/>
        <color theme="1"/>
        <rFont val="Arial"/>
      </rPr>
      <t xml:space="preserve"> ARTHUR PEREIRA DA SILVA</t>
    </r>
  </si>
  <si>
    <t>SAYMON</t>
  </si>
  <si>
    <t>186.116-6 A</t>
  </si>
  <si>
    <t>0809</t>
  </si>
  <si>
    <t>204.29716.67-7</t>
  </si>
  <si>
    <t>889.125.072-49</t>
  </si>
  <si>
    <t>PEDRO RAIMUNDO DE SENA SILVA</t>
  </si>
  <si>
    <t>MARIA AUXILIADORA PEREIRA DA SILVA</t>
  </si>
  <si>
    <t>fn25saymon@gmail.com</t>
  </si>
  <si>
    <t>BG 089/2024 - DOE nº 35.218 de 07/05/2024</t>
  </si>
  <si>
    <r>
      <rPr>
        <sz val="10"/>
        <color theme="1"/>
        <rFont val="Arial"/>
      </rPr>
      <t xml:space="preserve">SHANNON FERREIRA DA </t>
    </r>
    <r>
      <rPr>
        <b/>
        <sz val="10"/>
        <color theme="1"/>
        <rFont val="Arial"/>
      </rPr>
      <t>ENCARNAÇAO</t>
    </r>
  </si>
  <si>
    <t>ENCARNAÇAO</t>
  </si>
  <si>
    <t>186.114-0 A</t>
  </si>
  <si>
    <t>0744</t>
  </si>
  <si>
    <t>664.043.552-72</t>
  </si>
  <si>
    <t>RAIMUNDO BARBOSA DA ENCARNACAO</t>
  </si>
  <si>
    <t>MARIA HELENA FERREIRA DA ENCARNACAO</t>
  </si>
  <si>
    <t>DOE 34.063 de 13/08/2019, pág.11-BG 162/2019/ BG 026/2024-DOE 35.162-BG 033/2024/Decreto de 09 de fevereiro de 2024-MEMO Nº 060/2024-DRH ATIVO/CBMAM</t>
  </si>
  <si>
    <t>SEGRANÇA PUBLICA</t>
  </si>
  <si>
    <t>ALAMEDA COSME FERREIRA</t>
  </si>
  <si>
    <t>shannon_fe@hotmail.com</t>
  </si>
  <si>
    <r>
      <rPr>
        <sz val="10"/>
        <color theme="1"/>
        <rFont val="Arial"/>
      </rPr>
      <t xml:space="preserve">SILVANA FREITAS </t>
    </r>
    <r>
      <rPr>
        <b/>
        <sz val="10"/>
        <color theme="1"/>
        <rFont val="Arial"/>
      </rPr>
      <t>SPINOLA</t>
    </r>
  </si>
  <si>
    <t>BG 202/2024</t>
  </si>
  <si>
    <t>SPINOLA</t>
  </si>
  <si>
    <t>191.256-9 C</t>
  </si>
  <si>
    <t>130.17259.19-5</t>
  </si>
  <si>
    <t>899.075.823-87</t>
  </si>
  <si>
    <t>UBIRATAN CALADO SPINOLA</t>
  </si>
  <si>
    <t>MARIA LIRETE FREITAS SPINOLA</t>
  </si>
  <si>
    <t xml:space="preserve">NÃO </t>
  </si>
  <si>
    <t>DE 06/08/2025 A 04/09/2025</t>
  </si>
  <si>
    <t>BG 096/2021/-BG 027/22023(APTO)+BG 044/2025+BG 148/2025</t>
  </si>
  <si>
    <t>ADMINISTRAÇÃO E PLANEJAMENTO EM PROJETOS SOCIAIS</t>
  </si>
  <si>
    <t>Avenida JACIRA REIS</t>
  </si>
  <si>
    <t>BL-01 APTO-1405 ESPLENDORE CON SAO JORGE</t>
  </si>
  <si>
    <r>
      <rPr>
        <b/>
        <sz val="10"/>
        <color theme="1"/>
        <rFont val="Arial"/>
      </rPr>
      <t>SIUHELEM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ROCHA</t>
    </r>
    <r>
      <rPr>
        <sz val="10"/>
        <color theme="1"/>
        <rFont val="Arial"/>
      </rPr>
      <t xml:space="preserve"> DA SILVA</t>
    </r>
  </si>
  <si>
    <t>SIUHELEM ROCHA</t>
  </si>
  <si>
    <t>240.044-8 C</t>
  </si>
  <si>
    <t>FRANCISCO SILVIO ALVES DA SILVA</t>
  </si>
  <si>
    <t>MARIA DE FATIMA ROCHA ANUNCIAÇÃO</t>
  </si>
  <si>
    <t>BIOMEDICINA</t>
  </si>
  <si>
    <t>RUA IGUATEMI</t>
  </si>
  <si>
    <t>69099-200</t>
  </si>
  <si>
    <t>siu.enf@gmail.com</t>
  </si>
  <si>
    <r>
      <rPr>
        <b/>
        <sz val="10"/>
        <color theme="1"/>
        <rFont val="Arial"/>
      </rPr>
      <t>SULEMAR</t>
    </r>
    <r>
      <rPr>
        <sz val="10"/>
        <color theme="1"/>
        <rFont val="Arial"/>
      </rPr>
      <t xml:space="preserve"> DO NASCIMENTO BARROSO</t>
    </r>
  </si>
  <si>
    <t>BG 098/2023</t>
  </si>
  <si>
    <t>SULEMAR</t>
  </si>
  <si>
    <t>184.478-4 A</t>
  </si>
  <si>
    <t>0492</t>
  </si>
  <si>
    <t>181.94968.17-3</t>
  </si>
  <si>
    <t>417.041.262-15</t>
  </si>
  <si>
    <t>SULENIR BARROSO</t>
  </si>
  <si>
    <t>A CONTAR DE 1º DE MAIO DE 2023</t>
  </si>
  <si>
    <t>BG 098/2023 DOE 34. 983</t>
  </si>
  <si>
    <t>CURSO DE BOMEBIRO PARA OFICIAL</t>
  </si>
  <si>
    <t>RUA PROJETADA 5 TRAV 3 CASA 22</t>
  </si>
  <si>
    <t>sulemarbm@uol.com.br</t>
  </si>
  <si>
    <t>24/04/2004 - DOE 25/04/2004 - PAG1</t>
  </si>
  <si>
    <r>
      <rPr>
        <b/>
        <sz val="10"/>
        <color theme="1"/>
        <rFont val="Arial"/>
      </rPr>
      <t>THAIZE</t>
    </r>
    <r>
      <rPr>
        <sz val="10"/>
        <color theme="1"/>
        <rFont val="Arial"/>
      </rPr>
      <t xml:space="preserve"> ALVES DA SILVA</t>
    </r>
  </si>
  <si>
    <t>THAIZE</t>
  </si>
  <si>
    <t>240.404-4 B</t>
  </si>
  <si>
    <t>1766</t>
  </si>
  <si>
    <t>133.47069.27-6</t>
  </si>
  <si>
    <t>981.036.792-91</t>
  </si>
  <si>
    <t>ESTELITO SANTOS DA SILVA</t>
  </si>
  <si>
    <t>MARIA ALCIENE ALVES DOS SANTOS</t>
  </si>
  <si>
    <t>Rua PE RAMIM</t>
  </si>
  <si>
    <t>ZUMBI DOS PLMARES 2</t>
  </si>
  <si>
    <t>thaisepdasilva@gmail.com</t>
  </si>
  <si>
    <r>
      <rPr>
        <b/>
        <sz val="10"/>
        <color theme="1"/>
        <rFont val="Arial"/>
      </rPr>
      <t>TIAGO BRAGA</t>
    </r>
    <r>
      <rPr>
        <sz val="10"/>
        <color theme="1"/>
        <rFont val="Arial"/>
      </rPr>
      <t xml:space="preserve"> DA SILVA</t>
    </r>
  </si>
  <si>
    <t>TIAGO BRAGA</t>
  </si>
  <si>
    <t>181.229-7 A</t>
  </si>
  <si>
    <t>0507</t>
  </si>
  <si>
    <t>160.36792.87-19</t>
  </si>
  <si>
    <t>741.411.392-20</t>
  </si>
  <si>
    <t>FRANCISCO DE ASSIS FERREIRA DA SILVA</t>
  </si>
  <si>
    <t>FATIMA MARILDA BRAGA DA SILVA</t>
  </si>
  <si>
    <t>CEDIDO NO BG Nº 176/2017</t>
  </si>
  <si>
    <t>TECNOLOGIA EM GESTAO FINANCEIRA</t>
  </si>
  <si>
    <t>Rua Professor isaias filho n/1b</t>
  </si>
  <si>
    <t>tbs.bm@hotmail.com</t>
  </si>
  <si>
    <r>
      <rPr>
        <b/>
        <sz val="10"/>
        <color theme="1"/>
        <rFont val="Arial"/>
      </rPr>
      <t>TIERRE</t>
    </r>
    <r>
      <rPr>
        <sz val="10"/>
        <color theme="1"/>
        <rFont val="Arial"/>
      </rPr>
      <t xml:space="preserve"> DE ALMEIDA DOS SANTOS</t>
    </r>
  </si>
  <si>
    <t>TIERRE</t>
  </si>
  <si>
    <t>226.853-1 A</t>
  </si>
  <si>
    <t>1215</t>
  </si>
  <si>
    <t>165.60782.91-4</t>
  </si>
  <si>
    <t>927.954.122-68</t>
  </si>
  <si>
    <t>SILVAR AZEVEDO DOS SANTOS</t>
  </si>
  <si>
    <t>ZENIL DE ALMEIDA DOS SANTOS</t>
  </si>
  <si>
    <t>GESTAO ESTRATEGICA DE PESSOAS</t>
  </si>
  <si>
    <t>RUA 01</t>
  </si>
  <si>
    <t>CJ FLORES CASA 3 QD C PROXIMO A AMBEV</t>
  </si>
  <si>
    <t>tierre.santos@hotmail.com</t>
  </si>
  <si>
    <r>
      <rPr>
        <b/>
        <sz val="10"/>
        <color theme="1"/>
        <rFont val="Arial"/>
      </rPr>
      <t>ULISSES</t>
    </r>
    <r>
      <rPr>
        <sz val="10"/>
        <color theme="1"/>
        <rFont val="Arial"/>
      </rPr>
      <t xml:space="preserve"> BEZERRA DIAS</t>
    </r>
  </si>
  <si>
    <t>ULISSES</t>
  </si>
  <si>
    <t>186.030-5 A</t>
  </si>
  <si>
    <t>0713</t>
  </si>
  <si>
    <t>128.45287.02-1</t>
  </si>
  <si>
    <t>765.424.242-53</t>
  </si>
  <si>
    <t>JOSE FERREIRA DIAS</t>
  </si>
  <si>
    <t>MARIA BEZERRA DIAS</t>
  </si>
  <si>
    <t>A CONTAR DE 01/02/2019</t>
  </si>
  <si>
    <t>DECRETO DE 13 DE JUNHO DE 2019 - PROCESSO Nº 01.011101.00001673.2019</t>
  </si>
  <si>
    <t>RUA GUANABARA, 23. LÍRIO DO VALE I</t>
  </si>
  <si>
    <t>ESCOLA ANTÔNIO ENCARNAÇÃO FILHO</t>
  </si>
  <si>
    <t>99166-1630</t>
  </si>
  <si>
    <t>ubddias@hotmail.com</t>
  </si>
  <si>
    <t>21/04/2023 - BG 125/2024 -DOE nº 35.252 de 26/06/2024</t>
  </si>
  <si>
    <r>
      <rPr>
        <b/>
        <sz val="10"/>
        <color theme="1"/>
        <rFont val="Arial"/>
      </rPr>
      <t>VALDOMIRO</t>
    </r>
    <r>
      <rPr>
        <sz val="10"/>
        <color theme="1"/>
        <rFont val="Arial"/>
      </rPr>
      <t xml:space="preserve"> FARIAS DA SILVA JUNIOR</t>
    </r>
  </si>
  <si>
    <t>VALDOMIRO</t>
  </si>
  <si>
    <t>263.061-3 A</t>
  </si>
  <si>
    <t>182.21165.58-7</t>
  </si>
  <si>
    <t>819.316.384-20</t>
  </si>
  <si>
    <t>VALDOMIRO FARIAS DA SILVA</t>
  </si>
  <si>
    <t>MARIA DO CARMO DE OLIVEIRA SILVA</t>
  </si>
  <si>
    <t>RUA 10 DE JULHO, SL 05</t>
  </si>
  <si>
    <t>69010-060</t>
  </si>
  <si>
    <t>98886-8163</t>
  </si>
  <si>
    <t>ANJOBRANCOVJR@GMAIL.COM</t>
  </si>
  <si>
    <r>
      <rPr>
        <b/>
        <sz val="10"/>
        <color theme="1"/>
        <rFont val="Arial"/>
      </rPr>
      <t>VICENOR</t>
    </r>
    <r>
      <rPr>
        <sz val="10"/>
        <color theme="1"/>
        <rFont val="Arial"/>
      </rPr>
      <t xml:space="preserve"> ASSUNCAO DA SILVA</t>
    </r>
  </si>
  <si>
    <t>VICENOR</t>
  </si>
  <si>
    <t>186.045-3 A</t>
  </si>
  <si>
    <t>0780</t>
  </si>
  <si>
    <t>190.39470.21-1</t>
  </si>
  <si>
    <t>822.274.112-87</t>
  </si>
  <si>
    <t>PERCILIANO LIMA DA SILVA</t>
  </si>
  <si>
    <t>MARIA DA CONCEICAO ASSUNCAO DA SILVA</t>
  </si>
  <si>
    <t>CURSO DE PÓS- GRADUAÇÃO LATO SENSU EM PROTEÇÃO E DEFESA CIVIL</t>
  </si>
  <si>
    <t>vicenor@yahoo.com.br</t>
  </si>
  <si>
    <r>
      <rPr>
        <b/>
        <sz val="10"/>
        <color theme="1"/>
        <rFont val="Arial"/>
      </rPr>
      <t>VICTOR BRAULE</t>
    </r>
    <r>
      <rPr>
        <sz val="10"/>
        <color theme="1"/>
        <rFont val="Arial"/>
      </rPr>
      <t xml:space="preserve"> PINTO MARQUES</t>
    </r>
  </si>
  <si>
    <t>VICTOR BRAULE</t>
  </si>
  <si>
    <t>215.259-2</t>
  </si>
  <si>
    <t>190.32422.78-5</t>
  </si>
  <si>
    <t>768.163.972-15</t>
  </si>
  <si>
    <t>ANTONIO MANUEL NUNES MARQUES</t>
  </si>
  <si>
    <t>TAMARA MARIA BRAULE PINTO MARQUES</t>
  </si>
  <si>
    <t>DOE nº 35.432, de 26/03/2025</t>
  </si>
  <si>
    <t>BIOQUIMICA DOS ALIMENTOS/ FARMACIA CLINICA/ PRESCRIÇÃO FARMACÊUTICA</t>
  </si>
  <si>
    <t>Rua THOME DE SOUZA</t>
  </si>
  <si>
    <t>CJ DOM PEDRO I D.PEDRO I</t>
  </si>
  <si>
    <r>
      <rPr>
        <sz val="10"/>
        <color theme="1"/>
        <rFont val="Arial"/>
      </rPr>
      <t>VIVIANE DOS SANTOS</t>
    </r>
    <r>
      <rPr>
        <b/>
        <sz val="10"/>
        <color theme="1"/>
        <rFont val="Arial"/>
      </rPr>
      <t xml:space="preserve"> BENES</t>
    </r>
  </si>
  <si>
    <t>BENES</t>
  </si>
  <si>
    <t>241.619-0 B</t>
  </si>
  <si>
    <t>MANOEL DE SOUZA BENES</t>
  </si>
  <si>
    <t>MARA RÚBIA DOS SANTOS BENES</t>
  </si>
  <si>
    <t>A CONTA DE 26/03/2025</t>
  </si>
  <si>
    <t>BG 122/2023-BG 148/2023- BG 216/2023 - BG 003/2024- BG043/2024-BG 084/2024+ BG 103/2024 + BG 128/2024 + BG 145/2024-BG 061/2025 DOE nº 35.432, de 26/03/2025</t>
  </si>
  <si>
    <t>38 anos</t>
  </si>
  <si>
    <t>BC YOLANDA D´URSO</t>
  </si>
  <si>
    <t>69028-382</t>
  </si>
  <si>
    <t>9298268-2100</t>
  </si>
  <si>
    <t>vivianebenes@gmail.com</t>
  </si>
  <si>
    <r>
      <rPr>
        <b/>
        <sz val="10"/>
        <color theme="1"/>
        <rFont val="Arial"/>
      </rPr>
      <t>WALAX</t>
    </r>
    <r>
      <rPr>
        <sz val="10"/>
        <color theme="1"/>
        <rFont val="Arial"/>
      </rPr>
      <t xml:space="preserve"> SOUZA LEITE</t>
    </r>
  </si>
  <si>
    <t>WALAX</t>
  </si>
  <si>
    <t>226.897-3 A</t>
  </si>
  <si>
    <t>129.80548.02-4</t>
  </si>
  <si>
    <t>913.136.432-20</t>
  </si>
  <si>
    <t>RAIMUNDO ANTONIO LEITE DE OLIVEIRA</t>
  </si>
  <si>
    <t>MARIA DO SOCORRO GONCALVES DE SOUZA</t>
  </si>
  <si>
    <t>PREFEITURA MINICIPAL DE MAUÉS</t>
  </si>
  <si>
    <t>Av Constantino Nery n. 2484</t>
  </si>
  <si>
    <t>Em frente à Ambev</t>
  </si>
  <si>
    <t>WALAX.LEITE@GMAIL.COM</t>
  </si>
  <si>
    <r>
      <rPr>
        <b/>
        <sz val="10"/>
        <color theme="1"/>
        <rFont val="Arial"/>
      </rPr>
      <t>WANDERSON</t>
    </r>
    <r>
      <rPr>
        <sz val="10"/>
        <color theme="1"/>
        <rFont val="Arial"/>
      </rPr>
      <t xml:space="preserve"> INACIO RAMALHO</t>
    </r>
  </si>
  <si>
    <t>WANDERSON</t>
  </si>
  <si>
    <t>255.457-7 A</t>
  </si>
  <si>
    <t>1589</t>
  </si>
  <si>
    <t>126.25012.37-6</t>
  </si>
  <si>
    <t>600.019.922-87</t>
  </si>
  <si>
    <t>MANOEL DAS MERCES RAMALHO</t>
  </si>
  <si>
    <t>EVA INACIO RAMALHO</t>
  </si>
  <si>
    <t>RUA NOVE,QD23</t>
  </si>
  <si>
    <t>4A</t>
  </si>
  <si>
    <t>BAIRRO BURITIS, MUNICIPIO DE TUCURUI</t>
  </si>
  <si>
    <t>PA</t>
  </si>
  <si>
    <t>68459-877</t>
  </si>
  <si>
    <t>99184-0110</t>
  </si>
  <si>
    <t>WANDERSONRAMALHO@HOTMAIL.COM</t>
  </si>
  <si>
    <r>
      <rPr>
        <sz val="10"/>
        <color theme="1"/>
        <rFont val="Arial"/>
      </rPr>
      <t xml:space="preserve">WILSON MOREIRA </t>
    </r>
    <r>
      <rPr>
        <b/>
        <sz val="10"/>
        <color theme="1"/>
        <rFont val="Arial"/>
      </rPr>
      <t>FERNANDES JUNIOR</t>
    </r>
  </si>
  <si>
    <t>FERNANDES JUNIOR</t>
  </si>
  <si>
    <t>176.378-4 D</t>
  </si>
  <si>
    <t>1749</t>
  </si>
  <si>
    <t>126.04906.02-5</t>
  </si>
  <si>
    <t>598.603.912-20</t>
  </si>
  <si>
    <t>WILSON MMOREIRA FERNANDES</t>
  </si>
  <si>
    <t>ANA MARIA MARQUES FERNANDES</t>
  </si>
  <si>
    <t>AGREGADO/LTS</t>
  </si>
  <si>
    <t>A CONTAR DE 9/6/2025</t>
  </si>
  <si>
    <t>BG021/2023 -LTS BG-043/2023 + BG 112/2024+BG 166/2024 + BG 196/2024+BG 093/2025+BG 134/2025 DE AGREG</t>
  </si>
  <si>
    <t>DIREITO MILITAR/PROTEÇAO E DEFESA CIVIL</t>
  </si>
  <si>
    <t>AVENIDA ITACOATIARA</t>
  </si>
  <si>
    <t>69065-090</t>
  </si>
  <si>
    <t>99170-9650</t>
  </si>
  <si>
    <t>wilsonenf@bol.com.br</t>
  </si>
  <si>
    <r>
      <rPr>
        <b/>
        <sz val="10"/>
        <color theme="1"/>
        <rFont val="Arial"/>
      </rPr>
      <t>WILSON PIRES</t>
    </r>
    <r>
      <rPr>
        <sz val="10"/>
        <color theme="1"/>
        <rFont val="Arial"/>
      </rPr>
      <t xml:space="preserve"> LOPES</t>
    </r>
  </si>
  <si>
    <t>BG 052/2025</t>
  </si>
  <si>
    <t>WILSON PIRES</t>
  </si>
  <si>
    <t>255.104-7 A</t>
  </si>
  <si>
    <t>124.63883.99-7</t>
  </si>
  <si>
    <t>437.200.052-91</t>
  </si>
  <si>
    <t>ROGERIO COELHO LOPES</t>
  </si>
  <si>
    <t>MARIA DE FATIMA PIRES LOPES</t>
  </si>
  <si>
    <t>CASA CIVIL</t>
  </si>
  <si>
    <t>A CONTAR DE 1º DE 2022</t>
  </si>
  <si>
    <t>BG 139/2023-DECRETO DE 20 DE JULHO DE 2023- PROCESSO Nº 01.01.011101.005678/2023-14 + BG 144/2024+BG 150/2024 + BG 183/2024+ BG 207/2024(LTS)+BG 229/2024 LTS+BG 017/2025</t>
  </si>
  <si>
    <t>GERONTOLOGIA</t>
  </si>
  <si>
    <t>Rua PROF. SAMUEL BENCHIMOL</t>
  </si>
  <si>
    <t>CD MAIS PASSEIO DO MINDU, T 02 PARQUE 10 DE NOVEMBRO</t>
  </si>
  <si>
    <t>lopes.wilson@excite.com</t>
  </si>
  <si>
    <r>
      <rPr>
        <b/>
        <sz val="10"/>
        <color theme="1"/>
        <rFont val="Arial"/>
      </rPr>
      <t>YACOV</t>
    </r>
    <r>
      <rPr>
        <sz val="10"/>
        <color theme="1"/>
        <rFont val="Arial"/>
      </rPr>
      <t xml:space="preserve"> MACHADO COSTA FERREIRA</t>
    </r>
  </si>
  <si>
    <t>MED. ORTOP</t>
  </si>
  <si>
    <t>YACOV</t>
  </si>
  <si>
    <t>197.523-4 C</t>
  </si>
  <si>
    <t>190.27381.45-6</t>
  </si>
  <si>
    <t>030.400.424-32</t>
  </si>
  <si>
    <t>JAIRO DE LIMA FERREIRA</t>
  </si>
  <si>
    <t>TANIA MARIA COSTA FERREIRA</t>
  </si>
  <si>
    <t>A CONTAR DE 10/7/2025</t>
  </si>
  <si>
    <t>ORTOPEDIA, SUBESPECIALIDADE EM CIRURGIA DE JOELHO</t>
  </si>
  <si>
    <t>QC CASA 5 ALEIXO</t>
  </si>
  <si>
    <t>yacovf@yahoo.com.br</t>
  </si>
  <si>
    <r>
      <rPr>
        <sz val="10"/>
        <color theme="1"/>
        <rFont val="Arial"/>
      </rPr>
      <t xml:space="preserve">ADRIANO MOTA </t>
    </r>
    <r>
      <rPr>
        <b/>
        <sz val="10"/>
        <color theme="1"/>
        <rFont val="Arial"/>
      </rPr>
      <t>MICHILES</t>
    </r>
  </si>
  <si>
    <t xml:space="preserve">DRH </t>
  </si>
  <si>
    <t>MICHILES</t>
  </si>
  <si>
    <t>181.304-8 A</t>
  </si>
  <si>
    <t>0616</t>
  </si>
  <si>
    <t>190.39385.27-3</t>
  </si>
  <si>
    <t>736.254.262-34</t>
  </si>
  <si>
    <t>JOSINO BERNANDO MICHILES</t>
  </si>
  <si>
    <t>MARINELLA MOTA MICHILES</t>
  </si>
  <si>
    <t>CURSO SUPERIOR DE TECNÓLOGO EM EMPREENDEDORISMO</t>
  </si>
  <si>
    <t>PROTEÇÃO E DEFESA CIVIL</t>
  </si>
  <si>
    <t>Rua fortaleza</t>
  </si>
  <si>
    <t>michilesfireman@gmail.com</t>
  </si>
  <si>
    <t>BG 161/2023</t>
  </si>
  <si>
    <r>
      <rPr>
        <b/>
        <sz val="10"/>
        <color theme="1"/>
        <rFont val="Arial"/>
      </rPr>
      <t>ALDECI</t>
    </r>
    <r>
      <rPr>
        <sz val="10"/>
        <color theme="1"/>
        <rFont val="Arial"/>
      </rPr>
      <t xml:space="preserve"> GOMES DOS </t>
    </r>
    <r>
      <rPr>
        <b/>
        <sz val="10"/>
        <color theme="1"/>
        <rFont val="Arial"/>
      </rPr>
      <t>REIS</t>
    </r>
  </si>
  <si>
    <t>ALDECI REIS</t>
  </si>
  <si>
    <t>199.309-7 C</t>
  </si>
  <si>
    <t>1742</t>
  </si>
  <si>
    <t>160.36792.87-6</t>
  </si>
  <si>
    <t>617.910.672-04</t>
  </si>
  <si>
    <t>JUCUNDINO NUNES DOS REIS</t>
  </si>
  <si>
    <t>IDALINA GOMES DOS REIS</t>
  </si>
  <si>
    <t>Rua THOMAS EDSON</t>
  </si>
  <si>
    <t>aldecireis@hotmail.com</t>
  </si>
  <si>
    <r>
      <rPr>
        <b/>
        <sz val="10"/>
        <color theme="1"/>
        <rFont val="Arial"/>
      </rPr>
      <t>ALDIMAR</t>
    </r>
    <r>
      <rPr>
        <sz val="10"/>
        <color theme="1"/>
        <rFont val="Arial"/>
      </rPr>
      <t xml:space="preserve"> DA SILVA TEIXEIRA</t>
    </r>
  </si>
  <si>
    <t>ALDIMAR</t>
  </si>
  <si>
    <t>181.303-0 A</t>
  </si>
  <si>
    <t>170.69854.22-4</t>
  </si>
  <si>
    <t>615.990.262-87</t>
  </si>
  <si>
    <t>SEBASTIAO DE ALMEIDA TEIXEIRA</t>
  </si>
  <si>
    <t>MARIA DO SOCORRO DA SILVA TEIXEIRA</t>
  </si>
  <si>
    <t>GESTÃO EM SEGURANÇA DO TRABALHO</t>
  </si>
  <si>
    <t>RUA DO ROSQRIO 55</t>
  </si>
  <si>
    <t>astbm@hotmail.com</t>
  </si>
  <si>
    <t>BG 074/2024 - DOE nº 35.203 de 15/04/2024</t>
  </si>
  <si>
    <r>
      <rPr>
        <b/>
        <sz val="10"/>
        <color theme="1"/>
        <rFont val="Arial"/>
      </rPr>
      <t>ALTAIR</t>
    </r>
    <r>
      <rPr>
        <sz val="10"/>
        <color theme="1"/>
        <rFont val="Arial"/>
      </rPr>
      <t xml:space="preserve"> ARAÚJO DA CRUZ</t>
    </r>
  </si>
  <si>
    <t>ALTAIR</t>
  </si>
  <si>
    <t>264.879-2 A</t>
  </si>
  <si>
    <t>MANOEL MATIAS DA CRUZ</t>
  </si>
  <si>
    <t>MARIA DADINA ARAÚJO DA CRUZ</t>
  </si>
  <si>
    <t>ENFERMAGEM DE URGENCIA E EMERGENCIA</t>
  </si>
  <si>
    <t>RUA SAO JERONIMO C 5</t>
  </si>
  <si>
    <t>BETANIA</t>
  </si>
  <si>
    <t>69073-320</t>
  </si>
  <si>
    <t>(95)991610830</t>
  </si>
  <si>
    <r>
      <rPr>
        <sz val="10"/>
        <color theme="1"/>
        <rFont val="Arial"/>
      </rPr>
      <t xml:space="preserve">ANA CAROLINE </t>
    </r>
    <r>
      <rPr>
        <b/>
        <sz val="10"/>
        <color theme="1"/>
        <rFont val="Arial"/>
      </rPr>
      <t>PADILHA</t>
    </r>
    <r>
      <rPr>
        <sz val="10"/>
        <color theme="1"/>
        <rFont val="Arial"/>
      </rPr>
      <t xml:space="preserve"> DE OLIVEIRA</t>
    </r>
  </si>
  <si>
    <t>PADILHA</t>
  </si>
  <si>
    <t>240.945-3 B</t>
  </si>
  <si>
    <t>1623</t>
  </si>
  <si>
    <t>MARIO COUTINHO DE OLIVEIRA</t>
  </si>
  <si>
    <t>MARILENE PADILHA DE OLIVEIRA</t>
  </si>
  <si>
    <t>Rua LEONORA ARMOSTRONG</t>
  </si>
  <si>
    <t>c 7 ZUMBI DOS PALMARES</t>
  </si>
  <si>
    <t>acarol.oliveira@gmail.com</t>
  </si>
  <si>
    <r>
      <rPr>
        <b/>
        <sz val="10"/>
        <color theme="1"/>
        <rFont val="Arial"/>
      </rPr>
      <t>ADRIANA PRADO</t>
    </r>
    <r>
      <rPr>
        <sz val="10"/>
        <color theme="1"/>
        <rFont val="Arial"/>
      </rPr>
      <t xml:space="preserve"> DA SILVA DO NASCIMENTO</t>
    </r>
  </si>
  <si>
    <t>DS</t>
  </si>
  <si>
    <t>ADRIANA PRADO</t>
  </si>
  <si>
    <t>189.220-7 B</t>
  </si>
  <si>
    <t>1593</t>
  </si>
  <si>
    <t>124.67063.94-3</t>
  </si>
  <si>
    <t>034.485.547-31</t>
  </si>
  <si>
    <t>ELIANDRE DA SILVA NARCIZO</t>
  </si>
  <si>
    <t>REABILITAÇAO EM ORTOPEDIA E TRAUMATOLOGIA COM ENFASE EM TERAPIA MANUAL</t>
  </si>
  <si>
    <t>Residencial VIVER MELHOR III</t>
  </si>
  <si>
    <t>BLOCO 16 - APTO 103 CIDADE DE DEUS</t>
  </si>
  <si>
    <t>drica_1141@hotmail.com</t>
  </si>
  <si>
    <r>
      <rPr>
        <sz val="10"/>
        <color theme="1"/>
        <rFont val="Arial"/>
      </rPr>
      <t xml:space="preserve">ALEXANDRA DA CUNHA </t>
    </r>
    <r>
      <rPr>
        <b/>
        <sz val="10"/>
        <color theme="1"/>
        <rFont val="Arial"/>
      </rPr>
      <t>LORCA</t>
    </r>
  </si>
  <si>
    <t>BG 093/2025</t>
  </si>
  <si>
    <t>LORCA</t>
  </si>
  <si>
    <t>255.174-8 A</t>
  </si>
  <si>
    <t>1772</t>
  </si>
  <si>
    <t>160.36792.87-20</t>
  </si>
  <si>
    <t>633.030.002-04</t>
  </si>
  <si>
    <t>FLORINDO ALVES DA CUNHA LORCA</t>
  </si>
  <si>
    <t>RITA MARQUES DE MOURA</t>
  </si>
  <si>
    <t>DOE nº 35.226 de 17/05/2024 + BG 103/2024</t>
  </si>
  <si>
    <t>RUA C</t>
  </si>
  <si>
    <t>CJ VILA AJURICABA SAO LAZARO</t>
  </si>
  <si>
    <t>lorcaalexandra@gmail.com/jodalu@gmail.com</t>
  </si>
  <si>
    <r>
      <rPr>
        <b/>
        <sz val="10"/>
        <color rgb="FF000000"/>
        <rFont val="Arial"/>
      </rPr>
      <t>AMERICO</t>
    </r>
    <r>
      <rPr>
        <sz val="10"/>
        <color rgb="FF000000"/>
        <rFont val="Arial"/>
      </rPr>
      <t xml:space="preserve"> DE CASTRO BATISTA NETO</t>
    </r>
  </si>
  <si>
    <t>BG 046/2025</t>
  </si>
  <si>
    <t>AMERICO</t>
  </si>
  <si>
    <t>169.609-2 B</t>
  </si>
  <si>
    <t>0645</t>
  </si>
  <si>
    <t>190.34385.42-9</t>
  </si>
  <si>
    <t>600.754.652-72</t>
  </si>
  <si>
    <t>AMERICO FILHO DE CASTRO BATISTA</t>
  </si>
  <si>
    <t>EMILIA MOURA BATISTA</t>
  </si>
  <si>
    <t>BG 146/2021 - BG 118/2021 + BG 109/2024</t>
  </si>
  <si>
    <t>MBA EXECUTIVO DE GESTÃO PUBLICA/ EMGENHARIA DE SEGURANÇA CONTRA INCENDIO E PANICO</t>
  </si>
  <si>
    <t>RUA SACIARA N 1</t>
  </si>
  <si>
    <t>americo1655@hotmail.com</t>
  </si>
  <si>
    <r>
      <rPr>
        <sz val="10"/>
        <color theme="1"/>
        <rFont val="Arial"/>
      </rPr>
      <t xml:space="preserve">ANDERSON GUEDES </t>
    </r>
    <r>
      <rPr>
        <b/>
        <sz val="10"/>
        <color theme="1"/>
        <rFont val="Arial"/>
      </rPr>
      <t>SENA</t>
    </r>
  </si>
  <si>
    <t>SENA</t>
  </si>
  <si>
    <t>242.263-8 B</t>
  </si>
  <si>
    <t>190.36435.64-4</t>
  </si>
  <si>
    <t>744.414.502-49</t>
  </si>
  <si>
    <t>ADALMIR ALMEIDA SENA JUNIOR</t>
  </si>
  <si>
    <t>LAZARA JOSE DA ROCHA GUEDES</t>
  </si>
  <si>
    <t>A CONTAR DE 06/02/2023</t>
  </si>
  <si>
    <t>OFÍCIO Nº 0227/2023-GS/SSP</t>
  </si>
  <si>
    <t>PEDIATRIA, SUB ESPECIALIDADE EM URGENCIA E EMERGENCIA PEDIATRICA</t>
  </si>
  <si>
    <t>Rua CONSTITUICAO</t>
  </si>
  <si>
    <t>CONJUNTO DOS ADVOGADOS PONTA NEGRA</t>
  </si>
  <si>
    <t>anderson.sena@gmail.com</t>
  </si>
  <si>
    <r>
      <rPr>
        <b/>
        <sz val="10"/>
        <color theme="1"/>
        <rFont val="Arial"/>
      </rPr>
      <t>ANDREA ROSSANA</t>
    </r>
    <r>
      <rPr>
        <sz val="10"/>
        <color theme="1"/>
        <rFont val="Arial"/>
      </rPr>
      <t xml:space="preserve"> BERNARDINO DE SOUZA</t>
    </r>
  </si>
  <si>
    <t>ANDREA ROSSANA</t>
  </si>
  <si>
    <t>158.672-6 B</t>
  </si>
  <si>
    <t>000.00000.00-1</t>
  </si>
  <si>
    <t>464.461.502-10</t>
  </si>
  <si>
    <t>ADELIZ BERNADINO DE SOUZA</t>
  </si>
  <si>
    <t>Avenida EPHIGÊNIO SALLES</t>
  </si>
  <si>
    <t>BL CRETA AP 121 ALEIXO</t>
  </si>
  <si>
    <r>
      <rPr>
        <b/>
        <sz val="10"/>
        <color theme="1"/>
        <rFont val="Arial"/>
      </rPr>
      <t>ANTONIO</t>
    </r>
    <r>
      <rPr>
        <sz val="10"/>
        <color theme="1"/>
        <rFont val="Arial"/>
      </rPr>
      <t xml:space="preserve"> FERREIRA DE OLIVEIRA</t>
    </r>
    <r>
      <rPr>
        <b/>
        <sz val="10"/>
        <color theme="1"/>
        <rFont val="Arial"/>
      </rPr>
      <t xml:space="preserve"> JUNIOR</t>
    </r>
  </si>
  <si>
    <t>ANTONIO JUNIOR</t>
  </si>
  <si>
    <t>156.640-7 E</t>
  </si>
  <si>
    <t>125.30183.41-6</t>
  </si>
  <si>
    <t>580.090.432-49</t>
  </si>
  <si>
    <t>ANTONIO FERREIRA DE OLIVEIRA</t>
  </si>
  <si>
    <t>MARIA DAS GRACAS MOTTA DE OLIVEIRA</t>
  </si>
  <si>
    <t>BG 095/2025 - DOE nº 35.464 de 16/05/2025</t>
  </si>
  <si>
    <t>ADMINISTRAÇÃO HOSPITALAR</t>
  </si>
  <si>
    <t>CD FOREST HILL, R 10, Nº 224 COLONIA TERRA NOVA</t>
  </si>
  <si>
    <t>antonio_jr_am@hotmail.com</t>
  </si>
  <si>
    <r>
      <rPr>
        <b/>
        <sz val="10"/>
        <color theme="1"/>
        <rFont val="Arial"/>
      </rPr>
      <t xml:space="preserve">BRUNO </t>
    </r>
    <r>
      <rPr>
        <sz val="10"/>
        <color theme="1"/>
        <rFont val="Arial"/>
      </rPr>
      <t xml:space="preserve">FRULOPES </t>
    </r>
    <r>
      <rPr>
        <b/>
        <sz val="10"/>
        <color theme="1"/>
        <rFont val="Arial"/>
      </rPr>
      <t>QUEZADA</t>
    </r>
  </si>
  <si>
    <t>BRUNO QUEZADA</t>
  </si>
  <si>
    <t>248.649-0 B</t>
  </si>
  <si>
    <t>130.72417.02-3</t>
  </si>
  <si>
    <t>045.627.426-07</t>
  </si>
  <si>
    <t>LEONARDO RODRIGUES QUEZADA</t>
  </si>
  <si>
    <t>LEONEI FRULOPES QUEZADA</t>
  </si>
  <si>
    <t>BG 155/2022</t>
  </si>
  <si>
    <t>AVENIDA CEL TEIXEIRA</t>
  </si>
  <si>
    <t>LIRIO DO VALE</t>
  </si>
  <si>
    <t>69038-015</t>
  </si>
  <si>
    <t>98136-3167</t>
  </si>
  <si>
    <t>brunofquezada@gmail.com</t>
  </si>
  <si>
    <r>
      <rPr>
        <b/>
        <sz val="10"/>
        <color theme="1"/>
        <rFont val="Arial"/>
      </rPr>
      <t>CAMILA DIAS</t>
    </r>
    <r>
      <rPr>
        <sz val="10"/>
        <color theme="1"/>
        <rFont val="Arial"/>
      </rPr>
      <t xml:space="preserve"> DE OLIVEIRA</t>
    </r>
  </si>
  <si>
    <t>CAMILA DIAS</t>
  </si>
  <si>
    <t>240.293-9 B</t>
  </si>
  <si>
    <t>1595</t>
  </si>
  <si>
    <t>130.99797.02-1</t>
  </si>
  <si>
    <t>003.968.962-00</t>
  </si>
  <si>
    <t>LEILA DIAS DE OLIVEIRA</t>
  </si>
  <si>
    <t>BG 225/2024+BG 019/2025</t>
  </si>
  <si>
    <t>Rua A - VINTE E DOIS</t>
  </si>
  <si>
    <t>mila.diasfisio23@gmail.com</t>
  </si>
  <si>
    <r>
      <rPr>
        <b/>
        <sz val="10"/>
        <color theme="1"/>
        <rFont val="Arial"/>
      </rPr>
      <t>CARLOS ANTONIO</t>
    </r>
    <r>
      <rPr>
        <sz val="10"/>
        <color theme="1"/>
        <rFont val="Arial"/>
      </rPr>
      <t xml:space="preserve"> DA CRUZ CASTRO</t>
    </r>
  </si>
  <si>
    <t>CARLOS ANTONIO</t>
  </si>
  <si>
    <t>238.087-0 B</t>
  </si>
  <si>
    <t>133.88617.58-8</t>
  </si>
  <si>
    <t>856.904.812-20</t>
  </si>
  <si>
    <t>ANTONIO BARROS DE CASTRO</t>
  </si>
  <si>
    <t>MARLENE DA CRUZ CASTRO</t>
  </si>
  <si>
    <t>BG 025/2023</t>
  </si>
  <si>
    <t>Condominio CD SMART FLORES</t>
  </si>
  <si>
    <t>BL 05 BAIRRO DA PAZ</t>
  </si>
  <si>
    <t>cacap10@hotmail.com</t>
  </si>
  <si>
    <r>
      <rPr>
        <b/>
        <sz val="10"/>
        <color theme="1"/>
        <rFont val="Arial"/>
      </rPr>
      <t>CAROLINE</t>
    </r>
    <r>
      <rPr>
        <sz val="10"/>
        <color theme="1"/>
        <rFont val="Arial"/>
      </rPr>
      <t xml:space="preserve"> DE SOUZA </t>
    </r>
    <r>
      <rPr>
        <b/>
        <sz val="10"/>
        <color theme="1"/>
        <rFont val="Arial"/>
      </rPr>
      <t>LIMA</t>
    </r>
  </si>
  <si>
    <t>BG 50/2022</t>
  </si>
  <si>
    <t>CAROLINE LIMA</t>
  </si>
  <si>
    <t>255.763-0 A</t>
  </si>
  <si>
    <t>1560</t>
  </si>
  <si>
    <t>190.28812.51-5</t>
  </si>
  <si>
    <t>932.872.082-68</t>
  </si>
  <si>
    <t>QUINTINO NONATO DE LIMA FILHO</t>
  </si>
  <si>
    <t>ROSINEIDE MARIA SOUZA DA SILVA</t>
  </si>
  <si>
    <t>DE 30/01/2025 A 28/07/2025 (180 DIAS)</t>
  </si>
  <si>
    <t>BG 004/2025 - BG 027/2025</t>
  </si>
  <si>
    <t>Rua RUA ROBYNSON SOUZA</t>
  </si>
  <si>
    <t>carol.souza.lima@hotmail.com</t>
  </si>
  <si>
    <r>
      <rPr>
        <b/>
        <sz val="10"/>
        <color theme="1"/>
        <rFont val="Arial"/>
      </rPr>
      <t>CHRISTIANE</t>
    </r>
    <r>
      <rPr>
        <sz val="10"/>
        <color theme="1"/>
        <rFont val="Arial"/>
      </rPr>
      <t xml:space="preserve"> VASCONCELOS DA </t>
    </r>
    <r>
      <rPr>
        <b/>
        <sz val="10"/>
        <color theme="1"/>
        <rFont val="Arial"/>
      </rPr>
      <t>SILVA</t>
    </r>
  </si>
  <si>
    <t>CHRISTIANE SILVA</t>
  </si>
  <si>
    <t>270.057-3A</t>
  </si>
  <si>
    <t>1280268409-9</t>
  </si>
  <si>
    <t>510.923.602-04</t>
  </si>
  <si>
    <t>JOSE PEREIRA DA SILVA</t>
  </si>
  <si>
    <t>MARIA AUXILIADORA ALMEIDA DE VASCONCELOS</t>
  </si>
  <si>
    <t>RUA 14 O MONTEIRO I BL 14</t>
  </si>
  <si>
    <t>69.000-000</t>
  </si>
  <si>
    <t>chrisvasconcelos@gmail.com</t>
  </si>
  <si>
    <r>
      <rPr>
        <b/>
        <sz val="10"/>
        <color theme="1"/>
        <rFont val="Arial"/>
      </rPr>
      <t>CHRISTIE</t>
    </r>
    <r>
      <rPr>
        <sz val="10"/>
        <color theme="1"/>
        <rFont val="Arial"/>
      </rPr>
      <t xml:space="preserve"> DIANNE LIMA </t>
    </r>
    <r>
      <rPr>
        <b/>
        <sz val="10"/>
        <color theme="1"/>
        <rFont val="Arial"/>
      </rPr>
      <t>SOUZA</t>
    </r>
  </si>
  <si>
    <t>CHRISTIE SOUZA</t>
  </si>
  <si>
    <t>188.850-1 C</t>
  </si>
  <si>
    <t>1540</t>
  </si>
  <si>
    <t>128.13785.02-6</t>
  </si>
  <si>
    <t>736.205.562-53</t>
  </si>
  <si>
    <t>ELENI BARROS DE SOUZA</t>
  </si>
  <si>
    <t>CLEIDE MARIA LIMA DE SOUZA</t>
  </si>
  <si>
    <t>FISIOLOGIA REABILITAÇAO SINESIOLOGIA DO EXERCICIO</t>
  </si>
  <si>
    <t>Avenida TORQUATO TAPAJOS, CD RIVER PARK</t>
  </si>
  <si>
    <t>APT 202, TORRE18 FLORES</t>
  </si>
  <si>
    <t>christielima@hotmail.com</t>
  </si>
  <si>
    <t>21/04/2024 - BG 077/2025 - DOE no 35.448, de 22/04/2025</t>
  </si>
  <si>
    <r>
      <rPr>
        <b/>
        <sz val="10"/>
        <color theme="1"/>
        <rFont val="Arial"/>
      </rPr>
      <t>CRISTIANE</t>
    </r>
    <r>
      <rPr>
        <sz val="10"/>
        <color theme="1"/>
        <rFont val="Arial"/>
      </rPr>
      <t xml:space="preserve"> DE SOUZA </t>
    </r>
    <r>
      <rPr>
        <b/>
        <sz val="10"/>
        <color theme="1"/>
        <rFont val="Arial"/>
      </rPr>
      <t>FERREIRA</t>
    </r>
  </si>
  <si>
    <t>CRISTIANE FERREIRA</t>
  </si>
  <si>
    <t>187.003-3 B</t>
  </si>
  <si>
    <t>1664</t>
  </si>
  <si>
    <t>129.14621.02-9</t>
  </si>
  <si>
    <t>834.758.772-87</t>
  </si>
  <si>
    <t>MARIA EUNICE DE SOUZA FERREIRA</t>
  </si>
  <si>
    <t>Rua ARISTIDES DA ROCHA</t>
  </si>
  <si>
    <t>CS F VL PETROPOLIS</t>
  </si>
  <si>
    <r>
      <rPr>
        <b/>
        <sz val="10"/>
        <color theme="1"/>
        <rFont val="Arial"/>
      </rPr>
      <t>DANIEL</t>
    </r>
    <r>
      <rPr>
        <sz val="10"/>
        <color theme="1"/>
        <rFont val="Arial"/>
      </rPr>
      <t xml:space="preserve"> FONSECA DE </t>
    </r>
    <r>
      <rPr>
        <b/>
        <sz val="10"/>
        <color theme="1"/>
        <rFont val="Arial"/>
      </rPr>
      <t>ANDRADE</t>
    </r>
  </si>
  <si>
    <t>DANIEL ANDRADE</t>
  </si>
  <si>
    <t>211.075-0 C</t>
  </si>
  <si>
    <t>190.05139.15-6</t>
  </si>
  <si>
    <t>580.133.262-68</t>
  </si>
  <si>
    <t>JOSE STALIN DE ANDRADE</t>
  </si>
  <si>
    <t>CELIA REGINA FONSECA DE ANDRADE</t>
  </si>
  <si>
    <t>ANESTESIOLOGISTA/ AEROMEDICO</t>
  </si>
  <si>
    <t>RUA PERU</t>
  </si>
  <si>
    <t>CONJ ELDORADO</t>
  </si>
  <si>
    <t>DANIELFANDRADE_AM@HOTMAIL.COM</t>
  </si>
  <si>
    <r>
      <rPr>
        <b/>
        <sz val="10"/>
        <color theme="1"/>
        <rFont val="Arial"/>
      </rPr>
      <t>D</t>
    </r>
    <r>
      <rPr>
        <sz val="10"/>
        <color theme="1"/>
        <rFont val="Arial"/>
      </rPr>
      <t xml:space="preserve">ANILO AVILA </t>
    </r>
    <r>
      <rPr>
        <b/>
        <sz val="10"/>
        <color theme="1"/>
        <rFont val="Arial"/>
      </rPr>
      <t>FERREIRA</t>
    </r>
  </si>
  <si>
    <t>BG 59/2022</t>
  </si>
  <si>
    <t>D FERREIRA</t>
  </si>
  <si>
    <t>190.828-6 B</t>
  </si>
  <si>
    <t>1730</t>
  </si>
  <si>
    <t>127.32743.69-2</t>
  </si>
  <si>
    <t>815.052.720-68</t>
  </si>
  <si>
    <t>WILSON FERREIRA</t>
  </si>
  <si>
    <t>ZILA MARQUES DE AVILA</t>
  </si>
  <si>
    <t>Rua MANOEL NASCIMENTO</t>
  </si>
  <si>
    <t>SAO JORGE</t>
  </si>
  <si>
    <t>dan.gaucho@hotmail.com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</si>
  <si>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DANILO AVILA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D. FERREIRA</t>
    </r>
  </si>
  <si>
    <r>
      <rPr>
        <b/>
        <sz val="10"/>
        <color theme="1"/>
        <rFont val="Arial"/>
      </rPr>
      <t>DERIMAR</t>
    </r>
    <r>
      <rPr>
        <sz val="10"/>
        <color theme="1"/>
        <rFont val="Arial"/>
      </rPr>
      <t xml:space="preserve"> BEZERRA DA CUNHA</t>
    </r>
  </si>
  <si>
    <t>DERIMAR</t>
  </si>
  <si>
    <t>247.098-5 B</t>
  </si>
  <si>
    <t>1751</t>
  </si>
  <si>
    <t>126.36587.02-2</t>
  </si>
  <si>
    <t>652.222.612-04</t>
  </si>
  <si>
    <t>RAIMUNDO NUNES DA CUNHA</t>
  </si>
  <si>
    <t>MARIA BEZERRA DA CUNHA</t>
  </si>
  <si>
    <t>DE 05/05/2025 A 03/07/2025 - 60 DIAS</t>
  </si>
  <si>
    <t>BG 225/2024+BG 044/2025+BG 066/2025+ BG 080/2025</t>
  </si>
  <si>
    <t>Rua F</t>
  </si>
  <si>
    <t>LOTEAMENTO CASTANHEIRAS GILBERTO MESTRINHO</t>
  </si>
  <si>
    <t>derimar.cunha.b@gmail.com</t>
  </si>
  <si>
    <r>
      <rPr>
        <sz val="10"/>
        <color theme="1"/>
        <rFont val="Arial"/>
      </rPr>
      <t xml:space="preserve">ELAINE RIBEIRO </t>
    </r>
    <r>
      <rPr>
        <b/>
        <sz val="10"/>
        <color theme="1"/>
        <rFont val="Arial"/>
      </rPr>
      <t>MEINICKE</t>
    </r>
    <r>
      <rPr>
        <sz val="10"/>
        <color theme="1"/>
        <rFont val="Arial"/>
      </rPr>
      <t xml:space="preserve"> DA SILVA MOREIRA</t>
    </r>
  </si>
  <si>
    <t>MEINICKE</t>
  </si>
  <si>
    <t>257.970-7 A</t>
  </si>
  <si>
    <t>137.27684.79-7</t>
  </si>
  <si>
    <t>054.329.777-29</t>
  </si>
  <si>
    <t>JORGE LUIZ MEINICKE DA SILVA</t>
  </si>
  <si>
    <t>MARLI RIBEIRO MEINICKE DA SILVA</t>
  </si>
  <si>
    <t>BG 067/2023</t>
  </si>
  <si>
    <t>CURSANDO INSTRUMENTALIDADE DO SERVIÇO SOCIAL</t>
  </si>
  <si>
    <t>Rua GOLFE</t>
  </si>
  <si>
    <t>VILA BASE AEREA</t>
  </si>
  <si>
    <t>MS</t>
  </si>
  <si>
    <t>ELAINEMEINICKE@YAHOO.COM</t>
  </si>
  <si>
    <r>
      <rPr>
        <sz val="10"/>
        <color theme="1"/>
        <rFont val="Arial"/>
      </rPr>
      <t xml:space="preserve">ELIANA </t>
    </r>
    <r>
      <rPr>
        <b/>
        <sz val="10"/>
        <color theme="1"/>
        <rFont val="Arial"/>
      </rPr>
      <t>TAVEIRA</t>
    </r>
    <r>
      <rPr>
        <sz val="10"/>
        <color theme="1"/>
        <rFont val="Arial"/>
      </rPr>
      <t xml:space="preserve"> PEREIRA</t>
    </r>
  </si>
  <si>
    <t>TAVEIRA</t>
  </si>
  <si>
    <t>158.987-3 E</t>
  </si>
  <si>
    <t>1678</t>
  </si>
  <si>
    <t>126.86701.02-3</t>
  </si>
  <si>
    <t>676.327.342-87</t>
  </si>
  <si>
    <t>PEDRO VILSON DE SOUZA PEREIRA</t>
  </si>
  <si>
    <t>MARIA DE ASSUNCAO GOMES TAVEIRA</t>
  </si>
  <si>
    <t>FCECON</t>
  </si>
  <si>
    <t>A CONTAR DE 22/12/2021</t>
  </si>
  <si>
    <t>GESTAO DE SAUDE</t>
  </si>
  <si>
    <t>Rua RUA CRICIUMA</t>
  </si>
  <si>
    <t>ALVORADA II</t>
  </si>
  <si>
    <t>elitaveira@hotmail.com</t>
  </si>
  <si>
    <r>
      <rPr>
        <b/>
        <sz val="10"/>
        <color theme="1"/>
        <rFont val="Arial"/>
      </rPr>
      <t>ELIENE</t>
    </r>
    <r>
      <rPr>
        <sz val="10"/>
        <color theme="1"/>
        <rFont val="Arial"/>
      </rPr>
      <t xml:space="preserve"> CARVALHO </t>
    </r>
    <r>
      <rPr>
        <b/>
        <sz val="10"/>
        <color theme="1"/>
        <rFont val="Arial"/>
      </rPr>
      <t>BARROS</t>
    </r>
  </si>
  <si>
    <t>ELIENE BARROS</t>
  </si>
  <si>
    <t>190.808-1 B</t>
  </si>
  <si>
    <t>1584</t>
  </si>
  <si>
    <t>704.528.062-91</t>
  </si>
  <si>
    <t>JOSE RODRIGUES BARROS</t>
  </si>
  <si>
    <t>ELIANA CARVALHO BARROS</t>
  </si>
  <si>
    <t>DE 08/10/2024 A 06/11/2024 - 30 DIAS</t>
  </si>
  <si>
    <t>BG 196/2024</t>
  </si>
  <si>
    <t>Rua DR AMARO ALENCAR</t>
  </si>
  <si>
    <t>SANTO RAIMUNDO</t>
  </si>
  <si>
    <t>21/04/2024 - BG 042/2025 - DOE nº 35.412, de 21/02/2025</t>
  </si>
  <si>
    <r>
      <rPr>
        <b/>
        <sz val="10"/>
        <color theme="1"/>
        <rFont val="Arial"/>
      </rPr>
      <t>FABIA</t>
    </r>
    <r>
      <rPr>
        <sz val="10"/>
        <color theme="1"/>
        <rFont val="Arial"/>
      </rPr>
      <t xml:space="preserve"> DE BARROS</t>
    </r>
    <r>
      <rPr>
        <b/>
        <sz val="10"/>
        <color theme="1"/>
        <rFont val="Arial"/>
      </rPr>
      <t xml:space="preserve"> MATTOS</t>
    </r>
  </si>
  <si>
    <t>BG 100/2023</t>
  </si>
  <si>
    <t>FABIA MATTOS</t>
  </si>
  <si>
    <t>158.643-2 E</t>
  </si>
  <si>
    <t>438.930.152-72</t>
  </si>
  <si>
    <t>SILVIO JOSE COSTA MATOS</t>
  </si>
  <si>
    <t>VERA LUCIA DE BARROS MATTOS</t>
  </si>
  <si>
    <t>Avenida VIA LACTEA</t>
  </si>
  <si>
    <t>CD UNIQUE MORADA DO SOL 302 A ALEIXO</t>
  </si>
  <si>
    <r>
      <rPr>
        <b/>
        <sz val="10"/>
        <color theme="1"/>
        <rFont val="Arial"/>
      </rPr>
      <t>FABRINA</t>
    </r>
    <r>
      <rPr>
        <sz val="10"/>
        <color theme="1"/>
        <rFont val="Arial"/>
      </rPr>
      <t xml:space="preserve"> RIBEIRO MARTINS</t>
    </r>
  </si>
  <si>
    <t>BG 104/2022</t>
  </si>
  <si>
    <t>FABRINA</t>
  </si>
  <si>
    <t>255.035-0 A</t>
  </si>
  <si>
    <t>1763</t>
  </si>
  <si>
    <t>132.62037.27-2</t>
  </si>
  <si>
    <t>938.796.282-20</t>
  </si>
  <si>
    <t>RUBEM MOURA RIBEIRO</t>
  </si>
  <si>
    <t>IZAURA PEREIRA RIBEIRO</t>
  </si>
  <si>
    <t>BG 079/2021/BG01/2022</t>
  </si>
  <si>
    <t>ODONTOPEDIATRIA</t>
  </si>
  <si>
    <t>Rua EMILIO MOREIRA</t>
  </si>
  <si>
    <t>AP 303 A, CD RESID. ATHENAS PRACA 14 DE JANEIRO</t>
  </si>
  <si>
    <t>fabrinaribeiro@gmail.com</t>
  </si>
  <si>
    <r>
      <rPr>
        <sz val="10"/>
        <color theme="1"/>
        <rFont val="Arial"/>
      </rPr>
      <t xml:space="preserve">HELIELSON </t>
    </r>
    <r>
      <rPr>
        <b/>
        <sz val="10"/>
        <color theme="1"/>
        <rFont val="Arial"/>
      </rPr>
      <t>F</t>
    </r>
    <r>
      <rPr>
        <sz val="10"/>
        <color theme="1"/>
        <rFont val="Arial"/>
      </rPr>
      <t xml:space="preserve">ERREIRA </t>
    </r>
    <r>
      <rPr>
        <b/>
        <sz val="10"/>
        <color theme="1"/>
        <rFont val="Arial"/>
      </rPr>
      <t>MOTA</t>
    </r>
  </si>
  <si>
    <t>F MOTA</t>
  </si>
  <si>
    <t>182.966-1 D</t>
  </si>
  <si>
    <t>190.31258.90-6</t>
  </si>
  <si>
    <t>712.680.302-87</t>
  </si>
  <si>
    <t>JOAO MOTA MAGALHAES</t>
  </si>
  <si>
    <t>ALBERTINA FERREIRA DA SILVA</t>
  </si>
  <si>
    <t>Rua ADALTO MARTINIANO</t>
  </si>
  <si>
    <t>helielsonmota@yahoo.com.br</t>
  </si>
  <si>
    <t>25/09/2019, DOE 25/09/2019, PAG 10</t>
  </si>
  <si>
    <r>
      <rPr>
        <b/>
        <sz val="10"/>
        <color theme="1"/>
        <rFont val="Arial"/>
      </rPr>
      <t>INDAYAH</t>
    </r>
    <r>
      <rPr>
        <sz val="10"/>
        <color theme="1"/>
        <rFont val="Arial"/>
      </rPr>
      <t xml:space="preserve"> MARIA COSTA PEREIRA</t>
    </r>
  </si>
  <si>
    <t>INDAYAH</t>
  </si>
  <si>
    <t>239.986-5 B</t>
  </si>
  <si>
    <t>129.60410.02-7</t>
  </si>
  <si>
    <t>520.095.482-72</t>
  </si>
  <si>
    <t>ANDRE LUIZ ALVES PEREIRA</t>
  </si>
  <si>
    <t>IZAURA COSTA PEREIRA</t>
  </si>
  <si>
    <t>BG 204/2023 + BG 128/2024 + BG 145/2023+ BG 166/2024</t>
  </si>
  <si>
    <t>GESTÃO EM POLITICAS DE SEGURIDADE SOCIAL</t>
  </si>
  <si>
    <t>RUA 8, CASA 13 QD. 22 CONJ. RESD. VILLA VERDE I - BAIRRO STº AGOSTINHO</t>
  </si>
  <si>
    <t>indayahpereira@hotmail.com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</si>
  <si>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MARINALDO</t>
    </r>
    <r>
      <rPr>
        <sz val="10"/>
        <color theme="1"/>
        <rFont val="Arial"/>
      </rPr>
      <t xml:space="preserve"> ALMEIDA SAMPAIO</t>
    </r>
  </si>
  <si>
    <t>MARINALDO</t>
  </si>
  <si>
    <t>255.677-4 A</t>
  </si>
  <si>
    <t>123.46173.00-4</t>
  </si>
  <si>
    <t>342.602.692-91</t>
  </si>
  <si>
    <t>ALMIR DE MELO SAMPAIO</t>
  </si>
  <si>
    <t>RAIMUNDA DE NAZARÉ ALMEIDA SAMPAIO</t>
  </si>
  <si>
    <t>BG 11/2023</t>
  </si>
  <si>
    <t>PROTESE DENTARIA/ ADMINISTRAÇÃO DE SERVIÇOS DE SAUDE</t>
  </si>
  <si>
    <t>Rua DR. JORGE ABRAHIM</t>
  </si>
  <si>
    <t>CJT BARRA BELA PARQUE 10 DE NOVEMBRO</t>
  </si>
  <si>
    <t>marinaldosam@gmail.com</t>
  </si>
  <si>
    <r>
      <rPr>
        <b/>
        <sz val="10"/>
        <color theme="1"/>
        <rFont val="Arial"/>
      </rPr>
      <t xml:space="preserve">JOVELINA </t>
    </r>
    <r>
      <rPr>
        <sz val="10"/>
        <color theme="1"/>
        <rFont val="Arial"/>
      </rPr>
      <t>MARREIRO DE SOUZA</t>
    </r>
  </si>
  <si>
    <t>JOVELINA</t>
  </si>
  <si>
    <t>188.886-2 B</t>
  </si>
  <si>
    <t>1671</t>
  </si>
  <si>
    <t>125.52865.10-2</t>
  </si>
  <si>
    <t>635.275.452-04</t>
  </si>
  <si>
    <t>RAIMUNDO OLAVO DE SOUZA</t>
  </si>
  <si>
    <t>MARIA MARREIRO DE SOUZA</t>
  </si>
  <si>
    <t>ENFERMAGEM SAUDE DA FAMILIA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</si>
  <si>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UCELIA PIRES </t>
    </r>
    <r>
      <rPr>
        <b/>
        <sz val="10"/>
        <color theme="1"/>
        <rFont val="Arial"/>
      </rPr>
      <t>BATISTA</t>
    </r>
  </si>
  <si>
    <t>J BATISTA</t>
  </si>
  <si>
    <t>183.432-0 B</t>
  </si>
  <si>
    <t>1750</t>
  </si>
  <si>
    <t>128.91286.19-9</t>
  </si>
  <si>
    <t>659.413.732-87</t>
  </si>
  <si>
    <t>PROFIRIO ALVES BATISTA</t>
  </si>
  <si>
    <t>SOCORRO PIRES BATISTA</t>
  </si>
  <si>
    <t>DE 16/06/2025 A 15/07/2025 - 30 DIAS</t>
  </si>
  <si>
    <r>
      <rPr>
        <b/>
        <sz val="10"/>
        <color theme="1"/>
        <rFont val="Arial"/>
      </rPr>
      <t>KARLA GODINHO</t>
    </r>
    <r>
      <rPr>
        <sz val="10"/>
        <color theme="1"/>
        <rFont val="Arial"/>
      </rPr>
      <t xml:space="preserve"> DO CARMO SILVA</t>
    </r>
  </si>
  <si>
    <t>KARLA GODINHO</t>
  </si>
  <si>
    <t>255.099-7 A</t>
  </si>
  <si>
    <t>127.04311.02-3</t>
  </si>
  <si>
    <t>571.514.822-72</t>
  </si>
  <si>
    <t>PEDRO DE JESUS PEREIRA</t>
  </si>
  <si>
    <t>MARIA ZELINDA GODINHO</t>
  </si>
  <si>
    <t>DE 15/07/2022 A 29/07/2022- 15 DIAS</t>
  </si>
  <si>
    <t>BG 129/2022</t>
  </si>
  <si>
    <t>Rua DAS SAFIRAS</t>
  </si>
  <si>
    <t>CJ MANAUENSE NS. DAS GRAÇAS</t>
  </si>
  <si>
    <t>godinho.karla@gmail.com</t>
  </si>
  <si>
    <r>
      <rPr>
        <b/>
        <sz val="10"/>
        <color theme="1"/>
        <rFont val="Arial"/>
      </rPr>
      <t>LARISSA</t>
    </r>
    <r>
      <rPr>
        <sz val="10"/>
        <color theme="1"/>
        <rFont val="Arial"/>
      </rPr>
      <t xml:space="preserve"> DAMASCENO E SILVA</t>
    </r>
  </si>
  <si>
    <t>LARISSA</t>
  </si>
  <si>
    <t>243.818-6 A</t>
  </si>
  <si>
    <t>1320</t>
  </si>
  <si>
    <t>127.92790.02-6</t>
  </si>
  <si>
    <t>710.245.902-59</t>
  </si>
  <si>
    <t>HORLANDO ARAUJO DA SILVA</t>
  </si>
  <si>
    <t>ZILMA FERNANDES DAMASCENO</t>
  </si>
  <si>
    <t>BG 046/2023</t>
  </si>
  <si>
    <t>RUA JOSE DE ARIMATEIA</t>
  </si>
  <si>
    <t>COND KEY BISCAINE, APT 1003-B, TORRE A</t>
  </si>
  <si>
    <t>larissa.damasceno@gmail.com</t>
  </si>
  <si>
    <t>12/01/2018 - BG 013/2018</t>
  </si>
  <si>
    <t>21/04/2023-BG 235/2023</t>
  </si>
  <si>
    <r>
      <rPr>
        <b/>
        <sz val="10"/>
        <color theme="1"/>
        <rFont val="Arial"/>
      </rPr>
      <t>LILIAN</t>
    </r>
    <r>
      <rPr>
        <sz val="10"/>
        <color theme="1"/>
        <rFont val="Arial"/>
      </rPr>
      <t xml:space="preserve"> FLANKLIS ZAGURY </t>
    </r>
    <r>
      <rPr>
        <b/>
        <sz val="10"/>
        <color theme="1"/>
        <rFont val="Arial"/>
      </rPr>
      <t>MATOS</t>
    </r>
    <r>
      <rPr>
        <sz val="10"/>
        <color theme="1"/>
        <rFont val="Arial"/>
      </rPr>
      <t xml:space="preserve"> </t>
    </r>
  </si>
  <si>
    <t>LILIAN MATOS</t>
  </si>
  <si>
    <t>265.238-2 A</t>
  </si>
  <si>
    <t>FRANCISCO DE ASSIS MATOS</t>
  </si>
  <si>
    <t>RAIMUNDA ZAGURY MATOS</t>
  </si>
  <si>
    <t>44 anos</t>
  </si>
  <si>
    <t>AVENIDA PARINTIS, APTO 17</t>
  </si>
  <si>
    <t>(92)982301285</t>
  </si>
  <si>
    <t>lilianpitercardoso@gmail.com</t>
  </si>
  <si>
    <r>
      <rPr>
        <b/>
        <sz val="10"/>
        <color theme="1"/>
        <rFont val="Arial"/>
      </rPr>
      <t>LUANA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LYLAMANE</t>
    </r>
    <r>
      <rPr>
        <sz val="10"/>
        <color theme="1"/>
        <rFont val="Arial"/>
      </rPr>
      <t xml:space="preserve"> DE SOUZA E SOUZA</t>
    </r>
  </si>
  <si>
    <t>LUANA LYLAMANE</t>
  </si>
  <si>
    <t>200.878-5 C</t>
  </si>
  <si>
    <t>129.46963.02-2</t>
  </si>
  <si>
    <t>754.747.602-30</t>
  </si>
  <si>
    <t>ANTONIO BENICIO MELO DE SOUZA</t>
  </si>
  <si>
    <t>RAIMUNDA DE SOUZA E SOUZA</t>
  </si>
  <si>
    <t>FONO</t>
  </si>
  <si>
    <t>08/05/2023 BG84/2023</t>
  </si>
  <si>
    <t>TRAVESSA CARLOS W,PQ 10 DE NOVEMBRO</t>
  </si>
  <si>
    <t>CD. PREDILLETO, APTO 04, TORRE 2</t>
  </si>
  <si>
    <t>69055-682</t>
  </si>
  <si>
    <t>98444-9898</t>
  </si>
  <si>
    <t>fono.lylamane@gmaul.com</t>
  </si>
  <si>
    <r>
      <rPr>
        <b/>
        <sz val="10"/>
        <color theme="1"/>
        <rFont val="Arial"/>
      </rPr>
      <t>LUCIMAR</t>
    </r>
    <r>
      <rPr>
        <sz val="10"/>
        <color theme="1"/>
        <rFont val="Arial"/>
      </rPr>
      <t xml:space="preserve"> FERREIRA DIAS</t>
    </r>
  </si>
  <si>
    <t>LUCIMAR</t>
  </si>
  <si>
    <t>257.931-6 A</t>
  </si>
  <si>
    <t>127.15288.02-8</t>
  </si>
  <si>
    <t>672.867.982-00</t>
  </si>
  <si>
    <t>JOSE HERCULANO DIAS</t>
  </si>
  <si>
    <t>RAIMUNDA FERREIRA</t>
  </si>
  <si>
    <t>BG 230-2024</t>
  </si>
  <si>
    <t>UNIDADE DE TERAPIA INTENSIVA NEONATAL</t>
  </si>
  <si>
    <t>Rua CURIO</t>
  </si>
  <si>
    <t>QD-58 CIDADE NOVA</t>
  </si>
  <si>
    <t>luchmare@hotmail.com</t>
  </si>
  <si>
    <r>
      <rPr>
        <b/>
        <sz val="10"/>
        <color theme="1"/>
        <rFont val="Arial"/>
      </rPr>
      <t>LUIZA HELENE</t>
    </r>
    <r>
      <rPr>
        <sz val="10"/>
        <color theme="1"/>
        <rFont val="Arial"/>
      </rPr>
      <t xml:space="preserve"> DE LIMA GOMES MACHADO</t>
    </r>
  </si>
  <si>
    <t>BG 212/2024</t>
  </si>
  <si>
    <t>LUIZA HELENE</t>
  </si>
  <si>
    <t>255.042-3 A</t>
  </si>
  <si>
    <t>129.82709.02-5</t>
  </si>
  <si>
    <t>441.874.242-53</t>
  </si>
  <si>
    <t>FRANCISCO MOREIRA GOMES</t>
  </si>
  <si>
    <t>MARIA AUGUSTA DE LIMA GOMES</t>
  </si>
  <si>
    <t>A CONTAR DE 10/10/2024 A 08/11//2024 - 30 DIAS</t>
  </si>
  <si>
    <t>BG 193/2023 + BG 008/2024-BG 050/2024+ BG 107/2024 + BG 128/2024 + BG 174/2024+BG 196/2024</t>
  </si>
  <si>
    <t>REGULAÇÃO EM SAUDE NO SUS</t>
  </si>
  <si>
    <t>Rua ADEMAR DE BARROS</t>
  </si>
  <si>
    <t>luizahelene@yahoo.com.br</t>
  </si>
  <si>
    <r>
      <rPr>
        <b/>
        <sz val="10"/>
        <color theme="1"/>
        <rFont val="Arial"/>
      </rPr>
      <t>MANUEL</t>
    </r>
    <r>
      <rPr>
        <sz val="10"/>
        <color theme="1"/>
        <rFont val="Arial"/>
      </rPr>
      <t xml:space="preserve"> SILVA DOS </t>
    </r>
    <r>
      <rPr>
        <b/>
        <sz val="10"/>
        <color theme="1"/>
        <rFont val="Arial"/>
      </rPr>
      <t>SANTOS</t>
    </r>
  </si>
  <si>
    <t>MANUEL SANTOS</t>
  </si>
  <si>
    <t>156.542-7 D</t>
  </si>
  <si>
    <t>1549</t>
  </si>
  <si>
    <t>126.12785.02-9</t>
  </si>
  <si>
    <t>642.306.512-87</t>
  </si>
  <si>
    <t>RAIMUNDO VITAL DOS SANTOS</t>
  </si>
  <si>
    <t>MARIA OSVALDINA SILVA DOS SANTOS</t>
  </si>
  <si>
    <t>DE 18/07/2022 A 16/08/2022- 30 DIAS</t>
  </si>
  <si>
    <t>FISIOTERAPIA E TRAUMATO ORTOPEDIA</t>
  </si>
  <si>
    <t>Rua RUA 20</t>
  </si>
  <si>
    <t>QD 12 SAO JOSE</t>
  </si>
  <si>
    <t>reginalinhares@gmail.com</t>
  </si>
  <si>
    <r>
      <rPr>
        <b/>
        <sz val="10"/>
        <color theme="1"/>
        <rFont val="Arial"/>
      </rPr>
      <t>MARCELO</t>
    </r>
    <r>
      <rPr>
        <sz val="10"/>
        <color theme="1"/>
        <rFont val="Arial"/>
      </rPr>
      <t xml:space="preserve"> SIQUEIRA DE </t>
    </r>
    <r>
      <rPr>
        <b/>
        <sz val="10"/>
        <color theme="1"/>
        <rFont val="Arial"/>
      </rPr>
      <t>MORAES</t>
    </r>
  </si>
  <si>
    <t>MARCELO MORAES</t>
  </si>
  <si>
    <t>255.627-8 A</t>
  </si>
  <si>
    <t>181.94016.03-2</t>
  </si>
  <si>
    <t>013.732.377-83</t>
  </si>
  <si>
    <t>SONIA SIQUEIRA DE MORAES</t>
  </si>
  <si>
    <t>DENTISTICA RESTAURADORA</t>
  </si>
  <si>
    <t>Rua ITACOATIARA</t>
  </si>
  <si>
    <t>233 C</t>
  </si>
  <si>
    <t>marcelosmoraes14@gmail.com</t>
  </si>
  <si>
    <r>
      <rPr>
        <b/>
        <sz val="10"/>
        <color theme="1"/>
        <rFont val="Arial"/>
      </rPr>
      <t>MARCIO</t>
    </r>
    <r>
      <rPr>
        <sz val="10"/>
        <color theme="1"/>
        <rFont val="Arial"/>
      </rPr>
      <t xml:space="preserve"> ANDERSON DE SOUZA </t>
    </r>
    <r>
      <rPr>
        <b/>
        <sz val="10"/>
        <color theme="1"/>
        <rFont val="Arial"/>
      </rPr>
      <t>MARTINS</t>
    </r>
  </si>
  <si>
    <t>MARCIO MARTINS</t>
  </si>
  <si>
    <t>255.177-2 A</t>
  </si>
  <si>
    <t>128.84619.02-1</t>
  </si>
  <si>
    <t>638.055.702-44</t>
  </si>
  <si>
    <t>JOSE JURANDIR RIBEIRO</t>
  </si>
  <si>
    <t>MARIA DAS GRACAS DE SOUZA MARTINS</t>
  </si>
  <si>
    <t>CIRURGIA BUCAL AVANÇADA</t>
  </si>
  <si>
    <t>Travessa STA LUZIA</t>
  </si>
  <si>
    <t>SAO GERALDO</t>
  </si>
  <si>
    <t>MAXIMUS.MARTINS@GMAIL.COM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</si>
  <si>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>CLAUDIA</t>
    </r>
    <r>
      <rPr>
        <sz val="10"/>
        <color theme="1"/>
        <rFont val="Arial"/>
      </rPr>
      <t xml:space="preserve"> BATISTA </t>
    </r>
    <r>
      <rPr>
        <b/>
        <sz val="10"/>
        <color theme="1"/>
        <rFont val="Arial"/>
      </rPr>
      <t>MEDEIROS</t>
    </r>
  </si>
  <si>
    <t>BG 062/2025</t>
  </si>
  <si>
    <t>CLAUDIA MEDEIROS</t>
  </si>
  <si>
    <t>192.653-5 B</t>
  </si>
  <si>
    <t>1721</t>
  </si>
  <si>
    <t>125.30082.99-7</t>
  </si>
  <si>
    <t>603.060.922-04</t>
  </si>
  <si>
    <t>ANTONIO PEDRO BATISTA</t>
  </si>
  <si>
    <t>MARIA LUIZA DA SILVA BATISTA</t>
  </si>
  <si>
    <t>DE 10/06/2025 A 07/09/2025 - 90 DIAS</t>
  </si>
  <si>
    <t>DIREITO PUBLICO EM CONTRATOS E LICITAÇOES</t>
  </si>
  <si>
    <t>RUA PRAIA DA CANOA QUEBRADA</t>
  </si>
  <si>
    <t>CD JD PARADISO-ALAMANDA, BL 8A/TARUMÀ</t>
  </si>
  <si>
    <t>69041-363</t>
  </si>
  <si>
    <t>99246-9542</t>
  </si>
  <si>
    <t>pmcarlosruben@gmail.com</t>
  </si>
  <si>
    <r>
      <rPr>
        <sz val="10"/>
        <color theme="1"/>
        <rFont val="Arial"/>
      </rPr>
      <t xml:space="preserve">MARIA DA </t>
    </r>
    <r>
      <rPr>
        <b/>
        <sz val="10"/>
        <color theme="1"/>
        <rFont val="Arial"/>
      </rPr>
      <t>CONCEIÇAO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ALMEIDA</t>
    </r>
    <r>
      <rPr>
        <sz val="10"/>
        <color theme="1"/>
        <rFont val="Arial"/>
      </rPr>
      <t xml:space="preserve"> DE SOUZA</t>
    </r>
  </si>
  <si>
    <t>CONCEIÇAO ALMEIDA</t>
  </si>
  <si>
    <t>255.335-0 A</t>
  </si>
  <si>
    <t>1782</t>
  </si>
  <si>
    <t>125.13000.22-8</t>
  </si>
  <si>
    <t>701.508.852-53</t>
  </si>
  <si>
    <t>JOSE RAIMUNDO SANTAREM ROCHA</t>
  </si>
  <si>
    <t>RAIMUNDA ALMEIDA DE SOUZA</t>
  </si>
  <si>
    <t>TÉRMINO: 07.04.2023</t>
  </si>
  <si>
    <t>Condominio PARQUE SOLIMOES</t>
  </si>
  <si>
    <t>BLOCO 8B, AP 303 RAIZ</t>
  </si>
  <si>
    <t>conce.almeida@gmail.com</t>
  </si>
  <si>
    <r>
      <rPr>
        <sz val="10"/>
        <color theme="1"/>
        <rFont val="Arial"/>
      </rPr>
      <t xml:space="preserve">MARIA DO </t>
    </r>
    <r>
      <rPr>
        <b/>
        <sz val="10"/>
        <color theme="1"/>
        <rFont val="Arial"/>
      </rPr>
      <t>SOCORRO COSTA</t>
    </r>
    <r>
      <rPr>
        <sz val="10"/>
        <color theme="1"/>
        <rFont val="Arial"/>
      </rPr>
      <t xml:space="preserve"> MOTA</t>
    </r>
  </si>
  <si>
    <t>SOCORRO COSTA</t>
  </si>
  <si>
    <t>198.527-2 C</t>
  </si>
  <si>
    <t>1726</t>
  </si>
  <si>
    <t>163.82972.08-9</t>
  </si>
  <si>
    <t>607.006.372-49</t>
  </si>
  <si>
    <t>RAIMUNDO ROQUE GARCIA MOTA</t>
  </si>
  <si>
    <t>MARIA SOCORRO COSTA MOTA</t>
  </si>
  <si>
    <t>A CONTAR DE 03/01/2021</t>
  </si>
  <si>
    <t>BG 109/2023-Ofício nº 001/2022/GAB/CBMAM- MEMO Nº 112/2023-DRH ATIVO/CBMAM</t>
  </si>
  <si>
    <t>BACHAREL EM ENFERMAGEM</t>
  </si>
  <si>
    <t>Rua RIO GUAIBA</t>
  </si>
  <si>
    <t>BECO RIO GUAIBA NOVO ALEIXO</t>
  </si>
  <si>
    <t>tecsocorromotta@gmail.com</t>
  </si>
  <si>
    <r>
      <rPr>
        <b/>
        <sz val="10"/>
        <color theme="1"/>
        <rFont val="Arial"/>
      </rPr>
      <t>MICHELLE</t>
    </r>
    <r>
      <rPr>
        <sz val="10"/>
        <color theme="1"/>
        <rFont val="Arial"/>
      </rPr>
      <t xml:space="preserve"> VALE DAS CHAGAS</t>
    </r>
  </si>
  <si>
    <t>BG 078/2024</t>
  </si>
  <si>
    <t>MICHELLE</t>
  </si>
  <si>
    <t>255.102-0 A</t>
  </si>
  <si>
    <t>1775</t>
  </si>
  <si>
    <t>129.03091.02-3</t>
  </si>
  <si>
    <t>736.257.362-68</t>
  </si>
  <si>
    <t>MARLENE VALLE DA SILVA</t>
  </si>
  <si>
    <t>Rua ALVARAES</t>
  </si>
  <si>
    <t>ALVORADA 2</t>
  </si>
  <si>
    <t>valle.michelle@gmail.com</t>
  </si>
  <si>
    <r>
      <rPr>
        <b/>
        <sz val="10"/>
        <color theme="1"/>
        <rFont val="Arial"/>
      </rPr>
      <t>MIDIAN</t>
    </r>
    <r>
      <rPr>
        <sz val="10"/>
        <color theme="1"/>
        <rFont val="Arial"/>
      </rPr>
      <t xml:space="preserve"> BARBOSA AZEVEDO</t>
    </r>
  </si>
  <si>
    <t>MIDIAN</t>
  </si>
  <si>
    <t>197.821-7 B</t>
  </si>
  <si>
    <t>1571</t>
  </si>
  <si>
    <t>190.32950.99-4</t>
  </si>
  <si>
    <t>638.976.602-53</t>
  </si>
  <si>
    <t>SEBASTIAO TORRES DE AZEVEDO</t>
  </si>
  <si>
    <t>DAVINA BARBOSA DE AZEVEDO</t>
  </si>
  <si>
    <t>RUA ARMANDO BARROS</t>
  </si>
  <si>
    <t>JURUÁ-TEFÉ</t>
  </si>
  <si>
    <t>69470-000</t>
  </si>
  <si>
    <t>98404-7303</t>
  </si>
  <si>
    <t>midian_28azevedo@hotmail.com</t>
  </si>
  <si>
    <r>
      <rPr>
        <b/>
        <sz val="10"/>
        <color theme="1"/>
        <rFont val="Arial"/>
      </rPr>
      <t>MIGUEL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FRANCISCO</t>
    </r>
    <r>
      <rPr>
        <sz val="10"/>
        <color theme="1"/>
        <rFont val="Arial"/>
      </rPr>
      <t xml:space="preserve"> SILVA DOS SANTOS</t>
    </r>
  </si>
  <si>
    <t>MIGUEL FRANCISCO</t>
  </si>
  <si>
    <t>255.334-1 A</t>
  </si>
  <si>
    <t>1788</t>
  </si>
  <si>
    <t>127.27434.02-4</t>
  </si>
  <si>
    <t>677.763.882-20</t>
  </si>
  <si>
    <t>RAIMUNDA CRISTINA SILVA DOS SANTOS</t>
  </si>
  <si>
    <t>Rua SENADOR GILBERTO MESTRINHO</t>
  </si>
  <si>
    <t>MORADA DO SOL</t>
  </si>
  <si>
    <t>miguelfss.francisco@gmail.com</t>
  </si>
  <si>
    <r>
      <rPr>
        <b/>
        <sz val="10"/>
        <color theme="1"/>
        <rFont val="Arial"/>
      </rPr>
      <t>NAYARA</t>
    </r>
    <r>
      <rPr>
        <sz val="10"/>
        <color theme="1"/>
        <rFont val="Arial"/>
      </rPr>
      <t xml:space="preserve"> DE ALENCAR DIAS</t>
    </r>
  </si>
  <si>
    <t>NAYARA</t>
  </si>
  <si>
    <t>190.859-6 B</t>
  </si>
  <si>
    <t>1322</t>
  </si>
  <si>
    <t>132.56977.42-0</t>
  </si>
  <si>
    <t>886.741.932-34</t>
  </si>
  <si>
    <t>JOAO BOSCO DA COSTA DIAS</t>
  </si>
  <si>
    <t>ANA MARIA CORTEZ FERNANDES DE ALENCAR</t>
  </si>
  <si>
    <t>ESTRADA DA PONTA NEGRA</t>
  </si>
  <si>
    <t>BL 12 CJ AYAPUA</t>
  </si>
  <si>
    <t>naydias@gmail.com</t>
  </si>
  <si>
    <r>
      <rPr>
        <b/>
        <sz val="10"/>
        <color theme="1"/>
        <rFont val="Arial"/>
      </rPr>
      <t>NEUZILENE</t>
    </r>
    <r>
      <rPr>
        <sz val="10"/>
        <color theme="1"/>
        <rFont val="Arial"/>
      </rPr>
      <t xml:space="preserve"> DA SILVA </t>
    </r>
    <r>
      <rPr>
        <b/>
        <sz val="10"/>
        <color theme="1"/>
        <rFont val="Arial"/>
      </rPr>
      <t>XIMENES</t>
    </r>
  </si>
  <si>
    <t>BG 205/2023</t>
  </si>
  <si>
    <t>NEUZILENE XIMENES</t>
  </si>
  <si>
    <t>264.939-0 A</t>
  </si>
  <si>
    <t>JOAQUIM ARAGÃO XIMENES</t>
  </si>
  <si>
    <t>MARIA NEUZA DA SILVA</t>
  </si>
  <si>
    <t>BG 144/2024</t>
  </si>
  <si>
    <t>TÉCNICO DE ENFERMAGEM/ADMINISTRAÇÃO</t>
  </si>
  <si>
    <t>SAÚDE PÚBLICA</t>
  </si>
  <si>
    <t>RUA NAYORO</t>
  </si>
  <si>
    <t>(92)991601420</t>
  </si>
  <si>
    <t>neuzilene.ximenes@outlook.com</t>
  </si>
  <si>
    <r>
      <rPr>
        <b/>
        <sz val="10"/>
        <color theme="1"/>
        <rFont val="Arial"/>
      </rPr>
      <t>RACHEL PAIVA</t>
    </r>
    <r>
      <rPr>
        <sz val="10"/>
        <color theme="1"/>
        <rFont val="Arial"/>
      </rPr>
      <t xml:space="preserve"> DA SILVA</t>
    </r>
  </si>
  <si>
    <t>BG 129/22023</t>
  </si>
  <si>
    <t>RACHEL PAIVA</t>
  </si>
  <si>
    <t>255.132-2 A</t>
  </si>
  <si>
    <t>128.23078.02-0</t>
  </si>
  <si>
    <t>740.204.982-53</t>
  </si>
  <si>
    <t>ANCHISIO CAMARA DA SILVA</t>
  </si>
  <si>
    <t>MARIA IVANILDE PAIVA DA SILVA</t>
  </si>
  <si>
    <t>ESPANHOL</t>
  </si>
  <si>
    <t>ODONTOPEDIATRIA/ ORTODOTIA</t>
  </si>
  <si>
    <t>Condominio PRINCIPE DE GALES</t>
  </si>
  <si>
    <t>ELIZABETH ALEIXO</t>
  </si>
  <si>
    <t>dra.rachel@hotmai.com</t>
  </si>
  <si>
    <r>
      <rPr>
        <b/>
        <sz val="10"/>
        <color theme="1"/>
        <rFont val="Arial"/>
      </rPr>
      <t>RAFAE</t>
    </r>
    <r>
      <rPr>
        <sz val="10"/>
        <color theme="1"/>
        <rFont val="Arial"/>
      </rPr>
      <t xml:space="preserve">L SIQUEIRA DE </t>
    </r>
    <r>
      <rPr>
        <b/>
        <sz val="10"/>
        <color theme="1"/>
        <rFont val="Arial"/>
      </rPr>
      <t>CARVALHO</t>
    </r>
  </si>
  <si>
    <t>RAFAE CARVALHO</t>
  </si>
  <si>
    <t>255.015-6 A</t>
  </si>
  <si>
    <t>136.36433.27-9</t>
  </si>
  <si>
    <t>524.301.972-00</t>
  </si>
  <si>
    <t>COSME JOSE AUGUSTO DE CARVALHO</t>
  </si>
  <si>
    <t>MARIA EVANGELINA SIQUEIRA DE CARVALHO</t>
  </si>
  <si>
    <t>OTORRINOLARINGOLOGISTA, SUB ESPECIALIDADE EM AVALIAÇÃO DO SONO</t>
  </si>
  <si>
    <t>AV FREDERICO BAIARD/TARUMA</t>
  </si>
  <si>
    <t>LOTE 290 TARUMA</t>
  </si>
  <si>
    <t>69037-163</t>
  </si>
  <si>
    <t>(92)9910-01677</t>
  </si>
  <si>
    <t>rafaelsiqueira@gmail.com</t>
  </si>
  <si>
    <r>
      <rPr>
        <sz val="10"/>
        <color theme="1"/>
        <rFont val="Arial"/>
      </rPr>
      <t xml:space="preserve">RAIMUNDA MARIA DE SOUZA </t>
    </r>
    <r>
      <rPr>
        <b/>
        <sz val="10"/>
        <color theme="1"/>
        <rFont val="Arial"/>
      </rPr>
      <t>SIMPLICIO</t>
    </r>
  </si>
  <si>
    <t>SIMPLICIO</t>
  </si>
  <si>
    <t>255.153-5 A</t>
  </si>
  <si>
    <t>1691</t>
  </si>
  <si>
    <t>210.11953.45-7</t>
  </si>
  <si>
    <t>638.995.742-49</t>
  </si>
  <si>
    <t>VIVALDO PINHO DE SIMPLICIO</t>
  </si>
  <si>
    <t>BEATRIZ DE SOUZA SIMPLICIO</t>
  </si>
  <si>
    <t>BG 116/2023</t>
  </si>
  <si>
    <t>SAUDE DA MULHER GINECOLOGIA E OBSTETRICIA</t>
  </si>
  <si>
    <t>RUA DOUTOR HERMENEGILDO CAMPOS,CASA 1</t>
  </si>
  <si>
    <t>69042-420</t>
  </si>
  <si>
    <t>99357-7489</t>
  </si>
  <si>
    <t>raysimplicio@hotmail.com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</si>
  <si>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RAIMUNDA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SIMPLICIO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SIMPLICIO</t>
    </r>
  </si>
  <si>
    <r>
      <rPr>
        <sz val="10"/>
        <color theme="1"/>
        <rFont val="Arial"/>
      </rPr>
      <t xml:space="preserve">RAQUEL DE OLIVEIRA </t>
    </r>
    <r>
      <rPr>
        <b/>
        <sz val="10"/>
        <color theme="1"/>
        <rFont val="Arial"/>
      </rPr>
      <t>MARREIRO</t>
    </r>
  </si>
  <si>
    <t>MARREIRO</t>
  </si>
  <si>
    <t>255.331-7 A</t>
  </si>
  <si>
    <t>190.46904.80-9</t>
  </si>
  <si>
    <t>742.414.352-20</t>
  </si>
  <si>
    <t>LUCIANO DA SILVA MARREIRO</t>
  </si>
  <si>
    <t>GILVANDA DE OLIVEIRA MARREIRO</t>
  </si>
  <si>
    <t>SAÚDE SOCIEDADE ENDEMIAS NA AMAZÔNIA</t>
  </si>
  <si>
    <t>Condominio TERRACO VIEIRALVES</t>
  </si>
  <si>
    <t>APT 701 N S DAS GRACAS</t>
  </si>
  <si>
    <t>raquelmarreiro@hotmail.com</t>
  </si>
  <si>
    <r>
      <rPr>
        <b/>
        <sz val="10"/>
        <color theme="1"/>
        <rFont val="Arial"/>
      </rPr>
      <t xml:space="preserve">RAQUEL </t>
    </r>
    <r>
      <rPr>
        <sz val="10"/>
        <color theme="1"/>
        <rFont val="Arial"/>
      </rPr>
      <t xml:space="preserve">DE SOUZA </t>
    </r>
    <r>
      <rPr>
        <b/>
        <sz val="10"/>
        <color theme="1"/>
        <rFont val="Arial"/>
      </rPr>
      <t>CRUZ</t>
    </r>
    <r>
      <rPr>
        <sz val="10"/>
        <color theme="1"/>
        <rFont val="Arial"/>
      </rPr>
      <t xml:space="preserve"> LAZARINI</t>
    </r>
  </si>
  <si>
    <t>RAQUEL CRUZ</t>
  </si>
  <si>
    <t>189.993-7 B</t>
  </si>
  <si>
    <t>1755</t>
  </si>
  <si>
    <t>128.13453.02-3</t>
  </si>
  <si>
    <t>906.635.861-00</t>
  </si>
  <si>
    <t>LUIZ FERNANDO CRUZ</t>
  </si>
  <si>
    <t>DEISY MERI DE SOUZA CRUZ</t>
  </si>
  <si>
    <t>PRÓTESE DENTÁRIA</t>
  </si>
  <si>
    <t>Avenida CEL TEIXEIRA, COND ACQUARELLI</t>
  </si>
  <si>
    <t>TORRE MANGETA, AP 603 PONTA NEGRA</t>
  </si>
  <si>
    <t>raquel_scruz@yahoo.com</t>
  </si>
  <si>
    <r>
      <rPr>
        <b/>
        <sz val="10"/>
        <color theme="1"/>
        <rFont val="Arial"/>
      </rPr>
      <t>RITA DE CASSIA</t>
    </r>
    <r>
      <rPr>
        <sz val="10"/>
        <color theme="1"/>
        <rFont val="Arial"/>
      </rPr>
      <t xml:space="preserve"> CORDEIRO MATOS DE FIGUEIREDO</t>
    </r>
  </si>
  <si>
    <t>RITA DE CASSIA</t>
  </si>
  <si>
    <t>255.122.5 A</t>
  </si>
  <si>
    <t>129.85965.45-6</t>
  </si>
  <si>
    <t>882.053.394-49</t>
  </si>
  <si>
    <t>TEREZINHA CARNEIRO MATOS DE FIGUEIREDO</t>
  </si>
  <si>
    <t>PEDIATRIA, SUB ESPECIALIDADE EM UTIPEDIATRICA E NEONATAL</t>
  </si>
  <si>
    <t>CIÊNCIA DA SAÚDE NA ÁREA DE CONCENTRAÇÃO EM PROMOÇÃO DE SÁUDE NA AMAZÔNIA</t>
  </si>
  <si>
    <t>Avenida MARIO ASSAYAG</t>
  </si>
  <si>
    <t>APTO 301, ED PORTAL DO ARUANA COMPENSA</t>
  </si>
  <si>
    <t>rita.figueiredo@ham.org.br</t>
  </si>
  <si>
    <r>
      <rPr>
        <b/>
        <sz val="10"/>
        <color theme="1"/>
        <rFont val="Arial"/>
      </rPr>
      <t>ROGERIO XIMENES</t>
    </r>
    <r>
      <rPr>
        <sz val="10"/>
        <color theme="1"/>
        <rFont val="Arial"/>
      </rPr>
      <t xml:space="preserve"> VASCONCELOS MOREIRA</t>
    </r>
  </si>
  <si>
    <t>ROGERIO XIMENES</t>
  </si>
  <si>
    <t>255..628-6 A</t>
  </si>
  <si>
    <t>190.33459.59-3</t>
  </si>
  <si>
    <t>812.988.112-87</t>
  </si>
  <si>
    <t>ROGERIO XIMENES MOREIRA</t>
  </si>
  <si>
    <t>NEILE ROSA VASCONCELOS PRAXEDES MOREIRA</t>
  </si>
  <si>
    <t>BG 49/2023</t>
  </si>
  <si>
    <t>PROTESISTA</t>
  </si>
  <si>
    <t>Rua MUTUM DO NORTE</t>
  </si>
  <si>
    <t>APTO 401, TORRE 29 TARUMA</t>
  </si>
  <si>
    <t>aasrxvm@gmail.com</t>
  </si>
  <si>
    <r>
      <rPr>
        <b/>
        <sz val="10"/>
        <color theme="1"/>
        <rFont val="Arial"/>
      </rPr>
      <t>SAVIA</t>
    </r>
    <r>
      <rPr>
        <sz val="10"/>
        <color theme="1"/>
        <rFont val="Arial"/>
      </rPr>
      <t xml:space="preserve"> GOMES RODRIGUES DA COSTA</t>
    </r>
  </si>
  <si>
    <t>BG 228/2024</t>
  </si>
  <si>
    <t>SAVIA</t>
  </si>
  <si>
    <t>255.435-6 A</t>
  </si>
  <si>
    <t>1700</t>
  </si>
  <si>
    <t>128.39160.02-3</t>
  </si>
  <si>
    <t>771.130.982-15</t>
  </si>
  <si>
    <t>EDMAR RODRIGUES SOARES</t>
  </si>
  <si>
    <t>ANA MARIA GOMES SOARES</t>
  </si>
  <si>
    <t>BG 029/2025</t>
  </si>
  <si>
    <t>RUA DOMINGOS DE ILARA, CJ 31 DE MARÇO</t>
  </si>
  <si>
    <t>69077-360</t>
  </si>
  <si>
    <t>99187-0348</t>
  </si>
  <si>
    <t>savia.tecnica@gmail.com</t>
  </si>
  <si>
    <r>
      <rPr>
        <b/>
        <sz val="10"/>
        <color theme="1"/>
        <rFont val="Arial"/>
      </rPr>
      <t>S</t>
    </r>
    <r>
      <rPr>
        <sz val="10"/>
        <color theme="1"/>
        <rFont val="Arial"/>
      </rPr>
      <t xml:space="preserve">HEILA </t>
    </r>
    <r>
      <rPr>
        <b/>
        <sz val="10"/>
        <color theme="1"/>
        <rFont val="Arial"/>
      </rPr>
      <t>NASCIMENTO</t>
    </r>
    <r>
      <rPr>
        <sz val="10"/>
        <color theme="1"/>
        <rFont val="Arial"/>
      </rPr>
      <t xml:space="preserve"> DE PAULA E SILVA OLIVEIRA</t>
    </r>
  </si>
  <si>
    <t>S NASCIMENTO</t>
  </si>
  <si>
    <t>255.173-0 A</t>
  </si>
  <si>
    <t>129.40387.26-7</t>
  </si>
  <si>
    <t>072.540.376-46</t>
  </si>
  <si>
    <t>MANOEL CORTEZ DE PAULA E SILVA</t>
  </si>
  <si>
    <t>TERESA CRISTINA NASCIMENTO</t>
  </si>
  <si>
    <t>DE 27/07/2025 A 24/09/2025 - 60 DIAS</t>
  </si>
  <si>
    <t>BG 159/2022 CERTIDAO DE CASAMENTO/ BG 089/2023 LTS + BG 196/2024 + BG 214/2024-BG 229/2024+BG 004/2025+BG 135/2025</t>
  </si>
  <si>
    <t>FARMACIA CINICA</t>
  </si>
  <si>
    <t>RUA PROFESSORA NILDA SILVA</t>
  </si>
  <si>
    <t>ETAPA 01,BL G APTO 201, COND RORAIMA, RESIDENCIAL ELIZA MIRANDA</t>
  </si>
  <si>
    <t>sheila_farma@yahoo.com.br</t>
  </si>
  <si>
    <r>
      <rPr>
        <sz val="10"/>
        <color theme="1"/>
        <rFont val="Arial"/>
      </rPr>
      <t>DE</t>
    </r>
    <r>
      <rPr>
        <b/>
        <sz val="10"/>
        <color theme="1"/>
        <rFont val="Arial"/>
      </rPr>
      <t xml:space="preserve"> SHEILA NASCIMENTO </t>
    </r>
    <r>
      <rPr>
        <sz val="10"/>
        <color theme="1"/>
        <rFont val="Arial"/>
      </rPr>
      <t>PARA</t>
    </r>
    <r>
      <rPr>
        <b/>
        <sz val="10"/>
        <color theme="1"/>
        <rFont val="Arial"/>
      </rPr>
      <t xml:space="preserve"> S</t>
    </r>
    <r>
      <rPr>
        <sz val="10"/>
        <color theme="1"/>
        <rFont val="Arial"/>
      </rPr>
      <t xml:space="preserve">HEILA </t>
    </r>
    <r>
      <rPr>
        <b/>
        <sz val="10"/>
        <color theme="1"/>
        <rFont val="Arial"/>
      </rPr>
      <t>NASCIMENTO</t>
    </r>
  </si>
  <si>
    <t>BG 201/2020</t>
  </si>
  <si>
    <r>
      <rPr>
        <b/>
        <sz val="10"/>
        <color theme="1"/>
        <rFont val="Arial"/>
      </rPr>
      <t>SUZANA LUCIA</t>
    </r>
    <r>
      <rPr>
        <sz val="10"/>
        <color theme="1"/>
        <rFont val="Arial"/>
      </rPr>
      <t xml:space="preserve"> DE OLIVEIRA RIBEIRO</t>
    </r>
  </si>
  <si>
    <t>SUZANA LUCIA</t>
  </si>
  <si>
    <t>235.518-3 B</t>
  </si>
  <si>
    <t>1590</t>
  </si>
  <si>
    <t>128.08000.02-4</t>
  </si>
  <si>
    <t>774.657.502-10</t>
  </si>
  <si>
    <t>JOAO BATISTA DE OLIVEIRA</t>
  </si>
  <si>
    <t>MARIA LIDIA DA SILVA ALVES</t>
  </si>
  <si>
    <t>FISIOLOGIA DO EXERCICIO</t>
  </si>
  <si>
    <t>AVENIDA JORNALISTA HUMBERTO CALDERARO FILHO</t>
  </si>
  <si>
    <t>BL METROPOLITANA-ADRIANOPOLIS</t>
  </si>
  <si>
    <t>69057-015</t>
  </si>
  <si>
    <t>98205-5767</t>
  </si>
  <si>
    <t>suzanabond@hotmail.com</t>
  </si>
  <si>
    <t>21/04/2025 - BG 074/2025 - DOE nº 35.447, de 16/04/2025)</t>
  </si>
  <si>
    <r>
      <rPr>
        <b/>
        <sz val="10"/>
        <color theme="1"/>
        <rFont val="Arial"/>
      </rPr>
      <t>TATIANA MARIA</t>
    </r>
    <r>
      <rPr>
        <sz val="10"/>
        <color theme="1"/>
        <rFont val="Arial"/>
      </rPr>
      <t xml:space="preserve"> DANTAS DA SILVA</t>
    </r>
  </si>
  <si>
    <t>TATIANA MARIA</t>
  </si>
  <si>
    <t>237.929-5 B</t>
  </si>
  <si>
    <t>190.33736.72-4</t>
  </si>
  <si>
    <t>349.251.802-82</t>
  </si>
  <si>
    <t>RIZALDO HIGINO PAMPLONA DA SILVA</t>
  </si>
  <si>
    <t>IRACEMA DANTAS DA SILVA</t>
  </si>
  <si>
    <t>ANALISES CLINICAS/ HEMATOLOGIA</t>
  </si>
  <si>
    <t>Rua FRANCISCO ESPINOSA</t>
  </si>
  <si>
    <t>CJ 32 DE MARÇO JAPIIM</t>
  </si>
  <si>
    <t>taty_dantas@yahoo.com.br</t>
  </si>
  <si>
    <r>
      <rPr>
        <b/>
        <sz val="10"/>
        <color theme="1"/>
        <rFont val="Arial"/>
      </rPr>
      <t>VALCILENE</t>
    </r>
    <r>
      <rPr>
        <sz val="10"/>
        <color theme="1"/>
        <rFont val="Arial"/>
      </rPr>
      <t xml:space="preserve"> DOS SANTOS RIBEIRO</t>
    </r>
  </si>
  <si>
    <t>VALCILENE</t>
  </si>
  <si>
    <t>246.766-6 B</t>
  </si>
  <si>
    <t>128.01786.42-1</t>
  </si>
  <si>
    <t>712.285.862-68</t>
  </si>
  <si>
    <t>PEDRO MARQUES RIBEIRO</t>
  </si>
  <si>
    <t>MARIA CONCEIÇÃO DOS SANTOS RIBEIRO</t>
  </si>
  <si>
    <t>CURSANDO SERVIÇO SOCIAL MILITAR</t>
  </si>
  <si>
    <t>Conjunto RES JAPUAPERI BL B</t>
  </si>
  <si>
    <t>valcilene.sribeiro@gmail.com</t>
  </si>
  <si>
    <r>
      <rPr>
        <b/>
        <sz val="10"/>
        <color theme="1"/>
        <rFont val="Arial"/>
      </rPr>
      <t>WILLIAM FABIANO</t>
    </r>
    <r>
      <rPr>
        <sz val="10"/>
        <color theme="1"/>
        <rFont val="Arial"/>
      </rPr>
      <t xml:space="preserve"> SANTOS DA SILVA</t>
    </r>
  </si>
  <si>
    <t>WILLIAM FABIANO</t>
  </si>
  <si>
    <t>255.152-7 A</t>
  </si>
  <si>
    <t>119.98007.16-7</t>
  </si>
  <si>
    <t>591.281.002-04</t>
  </si>
  <si>
    <t>GETULIO EMIDIO DA SILVA</t>
  </si>
  <si>
    <t>NILCE SANTOS DA SILVA</t>
  </si>
  <si>
    <t>NUTROLOGIA</t>
  </si>
  <si>
    <t>Rua 36</t>
  </si>
  <si>
    <t>CONJUNTO 31 DE MARCO JAPIIM</t>
  </si>
  <si>
    <t>WILLIAMFMED@GMAIL.COM</t>
  </si>
  <si>
    <r>
      <rPr>
        <sz val="10"/>
        <color theme="1"/>
        <rFont val="Arial"/>
      </rPr>
      <t xml:space="preserve">YURI DA SILVA </t>
    </r>
    <r>
      <rPr>
        <b/>
        <sz val="10"/>
        <color theme="1"/>
        <rFont val="Arial"/>
      </rPr>
      <t>LADISLAU</t>
    </r>
  </si>
  <si>
    <t>LADISLAU</t>
  </si>
  <si>
    <t>255.033-4 A</t>
  </si>
  <si>
    <t>1778</t>
  </si>
  <si>
    <t>133.78626.42-8</t>
  </si>
  <si>
    <t>772.138.742-68</t>
  </si>
  <si>
    <t>MANOEL RODRIGUES LADISLAU</t>
  </si>
  <si>
    <t>KATIA GLEIG DA SILVA LADISLAU</t>
  </si>
  <si>
    <t>yshadislau@hotmail.com</t>
  </si>
  <si>
    <r>
      <rPr>
        <b/>
        <sz val="10"/>
        <color theme="1"/>
        <rFont val="Arial"/>
      </rPr>
      <t>BRENA</t>
    </r>
    <r>
      <rPr>
        <sz val="10"/>
        <color theme="1"/>
        <rFont val="Arial"/>
      </rPr>
      <t xml:space="preserve"> DE LOURDES AGUIAR LIMA</t>
    </r>
  </si>
  <si>
    <t>BG 149/2023</t>
  </si>
  <si>
    <t>BRENA</t>
  </si>
  <si>
    <t>235.625-2 B</t>
  </si>
  <si>
    <t>190.52487.45-9</t>
  </si>
  <si>
    <t>799.047.182-53</t>
  </si>
  <si>
    <t>GLACIMAR GOMES LIMA</t>
  </si>
  <si>
    <t>MARIA DO CARMO OLIVEIRA AGUIAR</t>
  </si>
  <si>
    <t>A CONTAR DE 12/06/2023</t>
  </si>
  <si>
    <t>BG 149/2023/MEMO Nº 183/2023-DRH ATIVO/CBMAM(TERMO DE COOPERAÇÃO)</t>
  </si>
  <si>
    <t>CONDOMÍNIO ILHAS GREGAS-TORRE DELPHOS</t>
  </si>
  <si>
    <t>PONTA NEGRA</t>
  </si>
  <si>
    <t>69.037-063</t>
  </si>
  <si>
    <t>98210-7579</t>
  </si>
  <si>
    <t>brenda_lima@yahoo.com.br</t>
  </si>
  <si>
    <r>
      <rPr>
        <b/>
        <sz val="10"/>
        <color theme="1"/>
        <rFont val="Arial"/>
      </rPr>
      <t>NELSON</t>
    </r>
    <r>
      <rPr>
        <sz val="10"/>
        <color theme="1"/>
        <rFont val="Arial"/>
      </rPr>
      <t xml:space="preserve"> BARATA DA </t>
    </r>
    <r>
      <rPr>
        <b/>
        <sz val="10"/>
        <color theme="1"/>
        <rFont val="Arial"/>
      </rPr>
      <t>SILVA</t>
    </r>
  </si>
  <si>
    <t>NELSON SILVA</t>
  </si>
  <si>
    <t>207.820 D 1</t>
  </si>
  <si>
    <t>CRISPIM BARATA GAMA</t>
  </si>
  <si>
    <t>NAIR DOS ANJOS DA SILVA</t>
  </si>
  <si>
    <t>A CONTAR DE 06/03/2023</t>
  </si>
  <si>
    <r>
      <rPr>
        <b/>
        <sz val="10"/>
        <color theme="1"/>
        <rFont val="Arial"/>
      </rPr>
      <t>UBIRATA GOMES</t>
    </r>
    <r>
      <rPr>
        <sz val="10"/>
        <color theme="1"/>
        <rFont val="Arial"/>
      </rPr>
      <t xml:space="preserve"> LOUREIRO DE OLIVEIRA</t>
    </r>
  </si>
  <si>
    <t>UBIRATA GOMES</t>
  </si>
  <si>
    <t>255.009-1 A</t>
  </si>
  <si>
    <t>190.32691.26-3</t>
  </si>
  <si>
    <t>922.586.111-72</t>
  </si>
  <si>
    <t>EVANILDO LOUREIRO DE OLIVEIRA</t>
  </si>
  <si>
    <t>MARILIM GOMES LOUREIRO DE OLIVEIRA</t>
  </si>
  <si>
    <t>OS</t>
  </si>
  <si>
    <t>A CONTAR DE 08/10/2020</t>
  </si>
  <si>
    <t>BG 235/2021 DISPOSIÇÃO</t>
  </si>
  <si>
    <t>ORTOPEDIA, SUBESPECIALIDADE EM ONCOLOGIA ORTOPEDICA</t>
  </si>
  <si>
    <t>Avenida Via Láctea</t>
  </si>
  <si>
    <t>VISTA DO SOL, APT 103 - ALVORADA</t>
  </si>
  <si>
    <t>69060-085</t>
  </si>
  <si>
    <t>bira.glo@hotmail.com</t>
  </si>
  <si>
    <r>
      <rPr>
        <b/>
        <sz val="10"/>
        <color theme="1"/>
        <rFont val="Arial"/>
      </rPr>
      <t>ALAIDE</t>
    </r>
    <r>
      <rPr>
        <sz val="10"/>
        <color theme="1"/>
        <rFont val="Arial"/>
      </rPr>
      <t xml:space="preserve"> PEREIRA DAS </t>
    </r>
    <r>
      <rPr>
        <b/>
        <sz val="10"/>
        <color theme="1"/>
        <rFont val="Arial"/>
      </rPr>
      <t>NEVES</t>
    </r>
  </si>
  <si>
    <t>ALAIDE NEVES</t>
  </si>
  <si>
    <t>246.770-4 A</t>
  </si>
  <si>
    <t>1328</t>
  </si>
  <si>
    <t>127.43948.02-9</t>
  </si>
  <si>
    <t>516.309.312-68</t>
  </si>
  <si>
    <t>JOSE RIBAMAR MONTEIRO DAS NEVES</t>
  </si>
  <si>
    <t>MARTA PEREIRA DOS SANTOS</t>
  </si>
  <si>
    <t>AV EFIGENIO SALES</t>
  </si>
  <si>
    <t>94 0</t>
  </si>
  <si>
    <t>COND. MUNDI</t>
  </si>
  <si>
    <t>alaidepneves@gmail.com</t>
  </si>
  <si>
    <r>
      <rPr>
        <sz val="10"/>
        <color theme="1"/>
        <rFont val="Arial"/>
      </rPr>
      <t>MARILIANE</t>
    </r>
    <r>
      <rPr>
        <b/>
        <sz val="10"/>
        <color theme="1"/>
        <rFont val="Arial"/>
      </rPr>
      <t xml:space="preserve"> PORTELA</t>
    </r>
  </si>
  <si>
    <t>PORTELA</t>
  </si>
  <si>
    <t>255.087-3 A</t>
  </si>
  <si>
    <t>1719</t>
  </si>
  <si>
    <t>190.15224.43-1</t>
  </si>
  <si>
    <t>669.469.562-49</t>
  </si>
  <si>
    <t>OLIBIO PORTELA</t>
  </si>
  <si>
    <t>TERESINHA MARQUES PORTELA</t>
  </si>
  <si>
    <t>ENFERMAGEM GINECOLÓGICA E OBSTETRÍCIA E SAÚDE PÚBLICA COM ÊNFASE EM ESTRATÉGIA SAÚDE DA FAMÍLIA</t>
  </si>
  <si>
    <t>Rua DR. ARNOLDO CARPITEIRO PERES</t>
  </si>
  <si>
    <t>CIDADE NOVA CIDADE NOVA</t>
  </si>
  <si>
    <t>marilianeportela@hotmail.com</t>
  </si>
  <si>
    <r>
      <rPr>
        <b/>
        <sz val="10"/>
        <color theme="1"/>
        <rFont val="Arial"/>
      </rPr>
      <t xml:space="preserve">ANA GALDINA </t>
    </r>
    <r>
      <rPr>
        <sz val="10"/>
        <color theme="1"/>
        <rFont val="Arial"/>
      </rPr>
      <t>DOS REIS MENDES</t>
    </r>
  </si>
  <si>
    <t>OS 023/2024-BG 039/2024- OS 041/BG 086/2024 + BG 157/2024+ OS BG 211/2024</t>
  </si>
  <si>
    <t>ANA GALDINA</t>
  </si>
  <si>
    <t>183.770-2 C</t>
  </si>
  <si>
    <t>190.19744.83-9</t>
  </si>
  <si>
    <t>623.585.532-04</t>
  </si>
  <si>
    <t>MATIAS MENDES</t>
  </si>
  <si>
    <t>MARIA REIS DO NASCIMENTO</t>
  </si>
  <si>
    <t>DE 15/11/2024 A 15/05/2025 - 90 DIAS</t>
  </si>
  <si>
    <t>BG 022/2023-OS 049/2023 BG 075/2023+BG 039/2024+BG 157/2024+BG 211/2024</t>
  </si>
  <si>
    <t>INFECTOLOGISTA E PERICIA MEDICA</t>
  </si>
  <si>
    <t>RUA BARAO DE INDAIA/FLORES</t>
  </si>
  <si>
    <t>CD 1217</t>
  </si>
  <si>
    <t>anagaldina35@gmail.com</t>
  </si>
  <si>
    <r>
      <rPr>
        <b/>
        <sz val="10"/>
        <color theme="1"/>
        <rFont val="Arial"/>
      </rPr>
      <t>IZABELA</t>
    </r>
    <r>
      <rPr>
        <sz val="10"/>
        <color theme="1"/>
        <rFont val="Arial"/>
      </rPr>
      <t xml:space="preserve"> DE </t>
    </r>
    <r>
      <rPr>
        <b/>
        <sz val="10"/>
        <color theme="1"/>
        <rFont val="Arial"/>
      </rPr>
      <t>MESQUITA</t>
    </r>
    <r>
      <rPr>
        <sz val="10"/>
        <color theme="1"/>
        <rFont val="Arial"/>
      </rPr>
      <t xml:space="preserve"> BARCIA MOREIRA</t>
    </r>
  </si>
  <si>
    <t>OS 023/2024-BG 039/2024-OS 041/BG 086/2024+BG 157/2024/OS BG 211/2024</t>
  </si>
  <si>
    <t>IZABELA MESQUITA</t>
  </si>
  <si>
    <t>256.776-8 B</t>
  </si>
  <si>
    <t>206.73567.15-4</t>
  </si>
  <si>
    <t>50.115.126-57</t>
  </si>
  <si>
    <t>EMILIO CHICATO BARCIA</t>
  </si>
  <si>
    <t>MARIA CELIA DE MESQUITA BARCIA</t>
  </si>
  <si>
    <t>BG 161/2022 -OS 049/202 BG 075/2023+ BG 039/2024 + BG 157/2024+BG 211/2024</t>
  </si>
  <si>
    <t>CIÊNCIAS FARMACÊUTICA</t>
  </si>
  <si>
    <t>AVENIDA MAX TEIXEIRA, CD RES VIVENDA DA CIDADE,QD 4040 BL A</t>
  </si>
  <si>
    <t>COLÔNIA SANTO ANTÔNIO</t>
  </si>
  <si>
    <r>
      <rPr>
        <sz val="10"/>
        <color theme="1"/>
        <rFont val="Arial"/>
      </rPr>
      <t>LEANDRO</t>
    </r>
    <r>
      <rPr>
        <b/>
        <sz val="10"/>
        <color theme="1"/>
        <rFont val="Arial"/>
      </rPr>
      <t xml:space="preserve"> LIMA CASTRO</t>
    </r>
  </si>
  <si>
    <t>OS 023/2024-BG 039/2024+ OS 041/ BG 086/2024+BG 157/2024+ OS BG 211/2024</t>
  </si>
  <si>
    <t>LIMA CASTRO</t>
  </si>
  <si>
    <t>255.656-1 A</t>
  </si>
  <si>
    <t>133.48620.42-1</t>
  </si>
  <si>
    <t>661.593.502-34</t>
  </si>
  <si>
    <t>ANTONIO CARLOS CASTRO</t>
  </si>
  <si>
    <t>ANA ROSA LIMA CASTRO</t>
  </si>
  <si>
    <t>BG 09/2023 -OS 049/2023 BG 075/2023+BG 039/2024 + BG 157/2024+BG 211/2024</t>
  </si>
  <si>
    <t>ANALISES CLINICAS E ESPECIALISTA EM GESTÃO DE SAUDE</t>
  </si>
  <si>
    <t>Rua SENDAI</t>
  </si>
  <si>
    <t>QD-D PARQUE DEZ</t>
  </si>
  <si>
    <t>llcfarm@hotmail.com</t>
  </si>
  <si>
    <r>
      <rPr>
        <b/>
        <sz val="10"/>
        <color theme="1"/>
        <rFont val="Arial"/>
      </rPr>
      <t>REGINA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CRISTINA</t>
    </r>
    <r>
      <rPr>
        <sz val="10"/>
        <color theme="1"/>
        <rFont val="Arial"/>
      </rPr>
      <t xml:space="preserve"> LIMA DA SILVA</t>
    </r>
  </si>
  <si>
    <t xml:space="preserve">OS 023/2024-BG 039/2024 + OS 041/ BG 086/2024+BG157/2024/OS BG 211/2024 </t>
  </si>
  <si>
    <t>REGINA CRISTINA</t>
  </si>
  <si>
    <t>170.586-5 B</t>
  </si>
  <si>
    <t>1757</t>
  </si>
  <si>
    <t>170.53150.61-3</t>
  </si>
  <si>
    <t>640.913.922-53</t>
  </si>
  <si>
    <t>ROBERTO ALVES DA SILVA</t>
  </si>
  <si>
    <t>CONCEICAO DE MARIA LIMA DA SILVA</t>
  </si>
  <si>
    <t>BG 01/2023-BG 039/2024 + BG 157/2024+BG 211/2024</t>
  </si>
  <si>
    <t>MESTRE EM IMPLANTODONTIA</t>
  </si>
  <si>
    <t>Rua BARAO DO RIO BRANCO, BLO 22, AP 308</t>
  </si>
  <si>
    <t>PQ DAS LARANJEIRAS FLORES</t>
  </si>
  <si>
    <t>98248-4255</t>
  </si>
  <si>
    <t>regina_ciencia@yahoo.com.br</t>
  </si>
  <si>
    <r>
      <rPr>
        <b/>
        <sz val="10"/>
        <color theme="1"/>
        <rFont val="Arial"/>
      </rPr>
      <t>SILAS ALVES</t>
    </r>
    <r>
      <rPr>
        <sz val="10"/>
        <color theme="1"/>
        <rFont val="Arial"/>
      </rPr>
      <t xml:space="preserve"> PIMENTA JUNIOR</t>
    </r>
  </si>
  <si>
    <t>OS 023/2024-BG 039/2024+OS 041/ BG 086/2024+BG 157/2024+OS BG 211/2024</t>
  </si>
  <si>
    <t>SILAS ALVES</t>
  </si>
  <si>
    <t>255.835-1 A</t>
  </si>
  <si>
    <t>128.01907.02-4</t>
  </si>
  <si>
    <t>570.116.722-49</t>
  </si>
  <si>
    <t>SILAS ALVES PIMENTA</t>
  </si>
  <si>
    <t>FRANCISCA MONTEIRO DA ROCHA</t>
  </si>
  <si>
    <t>BG 065/2023- OS 049/2023 BG 075/2023+ BG 039/2024+ BG 157/2024+BG 211/2024</t>
  </si>
  <si>
    <t>EMERGENCISTA/ AEROMEDICO</t>
  </si>
  <si>
    <t>CD TAPAJOS TARUMA</t>
  </si>
  <si>
    <t>dr.silva@hotmail.com</t>
  </si>
  <si>
    <r>
      <rPr>
        <b/>
        <sz val="10"/>
        <color rgb="FF000000"/>
        <rFont val="Arial"/>
      </rPr>
      <t>HELAYNE</t>
    </r>
    <r>
      <rPr>
        <sz val="10"/>
        <color rgb="FF000000"/>
        <rFont val="Arial"/>
      </rPr>
      <t xml:space="preserve"> DE CASTRO LIMA SILVA</t>
    </r>
  </si>
  <si>
    <t>EM CURSO</t>
  </si>
  <si>
    <t>AL SD</t>
  </si>
  <si>
    <t>HELAYNE</t>
  </si>
  <si>
    <t>268.081-5 A</t>
  </si>
  <si>
    <t xml:space="preserve">201.72656.66-9
</t>
  </si>
  <si>
    <t xml:space="preserve">023.593.732-00
</t>
  </si>
  <si>
    <t xml:space="preserve">IVAIR SANTIAGO DA SILVA
</t>
  </si>
  <si>
    <t xml:space="preserve">SIMONE MARIA DE CASTRO LIMA SILVA
</t>
  </si>
  <si>
    <r>
      <rPr>
        <sz val="10"/>
        <color theme="1"/>
        <rFont val="Arial"/>
      </rPr>
      <t xml:space="preserve">ABIAS COSTA </t>
    </r>
    <r>
      <rPr>
        <b/>
        <sz val="10"/>
        <color theme="1"/>
        <rFont val="Arial"/>
      </rPr>
      <t>D</t>
    </r>
    <r>
      <rPr>
        <sz val="10"/>
        <color theme="1"/>
        <rFont val="Arial"/>
      </rPr>
      <t xml:space="preserve">OS </t>
    </r>
    <r>
      <rPr>
        <b/>
        <sz val="10"/>
        <color theme="1"/>
        <rFont val="Arial"/>
      </rPr>
      <t>SANTOS</t>
    </r>
  </si>
  <si>
    <t>EMG</t>
  </si>
  <si>
    <t>D. SANTOS</t>
  </si>
  <si>
    <t>192.627-6 B</t>
  </si>
  <si>
    <t>1773</t>
  </si>
  <si>
    <t>127.40604.02-7</t>
  </si>
  <si>
    <t>683.171.662-87</t>
  </si>
  <si>
    <t>FRANCISCO MARINHO DOS SANTOS</t>
  </si>
  <si>
    <t>MARIA DA CONCEICAO COSTA DOS SANTOS</t>
  </si>
  <si>
    <t>BG 032/2025</t>
  </si>
  <si>
    <t>Avenida DESEMBARGADOR JOAO MACHADO</t>
  </si>
  <si>
    <t>abias_santos@hotmail.com</t>
  </si>
  <si>
    <t>DE ABIAS PARA D. SANTOS</t>
  </si>
  <si>
    <t>BG 112/2024</t>
  </si>
  <si>
    <r>
      <rPr>
        <b/>
        <sz val="10"/>
        <color theme="1"/>
        <rFont val="Arial"/>
      </rPr>
      <t>ADNA</t>
    </r>
    <r>
      <rPr>
        <sz val="10"/>
        <color theme="1"/>
        <rFont val="Arial"/>
      </rPr>
      <t xml:space="preserve"> DANTAS </t>
    </r>
    <r>
      <rPr>
        <b/>
        <sz val="10"/>
        <color theme="1"/>
        <rFont val="Arial"/>
      </rPr>
      <t>FREIRE</t>
    </r>
  </si>
  <si>
    <t>BG 066/2024</t>
  </si>
  <si>
    <t>ADNA FREIRE</t>
  </si>
  <si>
    <t>190.664-0 C</t>
  </si>
  <si>
    <t>1646</t>
  </si>
  <si>
    <t>190.50868.60-9</t>
  </si>
  <si>
    <t>870.837.872-04</t>
  </si>
  <si>
    <t>JOSE DA SILVA FREIRE</t>
  </si>
  <si>
    <t>JUCILENE DANTAS FREIRE</t>
  </si>
  <si>
    <t>Travessa RAIMUNDO QUEIROZ</t>
  </si>
  <si>
    <t>MORRO DA LIBERDADE</t>
  </si>
  <si>
    <t>adnafreire5@gmail.com</t>
  </si>
  <si>
    <r>
      <rPr>
        <b/>
        <sz val="10"/>
        <color theme="1"/>
        <rFont val="Arial"/>
      </rPr>
      <t>DENIGLESIA</t>
    </r>
    <r>
      <rPr>
        <sz val="10"/>
        <color theme="1"/>
        <rFont val="Arial"/>
      </rPr>
      <t xml:space="preserve"> DE LIMA NASCIMENTO</t>
    </r>
  </si>
  <si>
    <t>DENIGLESIA</t>
  </si>
  <si>
    <t>255.250-7 A</t>
  </si>
  <si>
    <t>190.53059.90-6</t>
  </si>
  <si>
    <t>876.091.502-15</t>
  </si>
  <si>
    <t>JOAO FERREIRA DO NASCIMENTO</t>
  </si>
  <si>
    <t>ALBERTINA DE LIMA NASCIMENTO</t>
  </si>
  <si>
    <t>GESTÃO E POLITICAS PUBLICAS EM SAUDE</t>
  </si>
  <si>
    <t>Condominio SMILLE VILLAGE - C NOVA</t>
  </si>
  <si>
    <t>F SEASONS COL. SANTO ANTONIO</t>
  </si>
  <si>
    <t>deniglesia@hotmail.com</t>
  </si>
  <si>
    <r>
      <rPr>
        <b/>
        <sz val="10"/>
        <color theme="1"/>
        <rFont val="Arial"/>
      </rPr>
      <t>HEBER</t>
    </r>
    <r>
      <rPr>
        <sz val="10"/>
        <color theme="1"/>
        <rFont val="Arial"/>
      </rPr>
      <t xml:space="preserve"> MENDES TORRES</t>
    </r>
  </si>
  <si>
    <t>HEBER</t>
  </si>
  <si>
    <t>265.230-7 A</t>
  </si>
  <si>
    <t>HEBER TORRES BARBEIRO</t>
  </si>
  <si>
    <t>WALDJA ELIZABETH MENDES QUAGLIATO</t>
  </si>
  <si>
    <t>RUA AJURICABA, VILA CONCEIÇÃO, APTO 10</t>
  </si>
  <si>
    <t>69065-110</t>
  </si>
  <si>
    <t>(61)981175723</t>
  </si>
  <si>
    <t>heber_hmt@hotmail.com</t>
  </si>
  <si>
    <t xml:space="preserve">25/12/2024 - BG 117/2025 - DOE nº 35.488 de 23/06/2025 </t>
  </si>
  <si>
    <r>
      <rPr>
        <b/>
        <sz val="10"/>
        <color theme="1"/>
        <rFont val="Arial"/>
      </rPr>
      <t>LUCIANA</t>
    </r>
    <r>
      <rPr>
        <sz val="10"/>
        <color theme="1"/>
        <rFont val="Arial"/>
      </rPr>
      <t xml:space="preserve"> BARBOZA </t>
    </r>
    <r>
      <rPr>
        <b/>
        <sz val="10"/>
        <color theme="1"/>
        <rFont val="Arial"/>
      </rPr>
      <t xml:space="preserve">RODRIGUES </t>
    </r>
  </si>
  <si>
    <t>LUCIANA RODRIGUES</t>
  </si>
  <si>
    <t>257.404-7 A</t>
  </si>
  <si>
    <t>1800</t>
  </si>
  <si>
    <t>137.85423.27-5</t>
  </si>
  <si>
    <t>002.868.622-55</t>
  </si>
  <si>
    <t>ANTONIA BARBOZA RODRIGUES</t>
  </si>
  <si>
    <t>Rua BENJAMIM LIMA</t>
  </si>
  <si>
    <t>C 05 SAO JORGE</t>
  </si>
  <si>
    <t>luciana.odontologia@outlook.com</t>
  </si>
  <si>
    <r>
      <rPr>
        <b/>
        <sz val="10"/>
        <color theme="1"/>
        <rFont val="Arial"/>
      </rPr>
      <t xml:space="preserve">SÉRGIO PIMENTEL </t>
    </r>
    <r>
      <rPr>
        <sz val="10"/>
        <color theme="1"/>
        <rFont val="Arial"/>
      </rPr>
      <t>DE</t>
    </r>
    <r>
      <rPr>
        <b/>
        <sz val="10"/>
        <color theme="1"/>
        <rFont val="Arial"/>
      </rPr>
      <t xml:space="preserve"> CARVALHO</t>
    </r>
  </si>
  <si>
    <t>SÉRGIO CARVALHO</t>
  </si>
  <si>
    <t>215.005-0 C</t>
  </si>
  <si>
    <t>PEDRO ALVES DE CARVALHO</t>
  </si>
  <si>
    <t>LAURITA PIMENTEL DE CARVALHO</t>
  </si>
  <si>
    <r>
      <rPr>
        <b/>
        <sz val="10"/>
        <color theme="1"/>
        <rFont val="Arial"/>
      </rPr>
      <t>ALEXANDRE</t>
    </r>
    <r>
      <rPr>
        <sz val="10"/>
        <color theme="1"/>
        <rFont val="Arial"/>
      </rPr>
      <t xml:space="preserve"> GAMA DE FREITAS</t>
    </r>
  </si>
  <si>
    <t>CHEMG</t>
  </si>
  <si>
    <t>BG 08/2023-BG 066/2024+BG 197/2024</t>
  </si>
  <si>
    <t>ALEXANDRE</t>
  </si>
  <si>
    <t>181.311-0 A</t>
  </si>
  <si>
    <t>0461</t>
  </si>
  <si>
    <t>182.21413.40-8</t>
  </si>
  <si>
    <t>020.497.284-17</t>
  </si>
  <si>
    <t>JOAO BOSCO DE FREITAS</t>
  </si>
  <si>
    <t>ERINETE GAMA DE FREITAS</t>
  </si>
  <si>
    <t>AGREGADO/PRONTO</t>
  </si>
  <si>
    <t>CD - AMAZON VILLAGE RUA-A CASA 89</t>
  </si>
  <si>
    <t>tcbmalexandre@gmail.com</t>
  </si>
  <si>
    <t>DOE 35.556 DE 02/08/2021 - SEÇÃO I - PAG. 7</t>
  </si>
  <si>
    <r>
      <rPr>
        <sz val="10"/>
        <color theme="1"/>
        <rFont val="Arial"/>
      </rPr>
      <t xml:space="preserve">JEAN </t>
    </r>
    <r>
      <rPr>
        <b/>
        <sz val="10"/>
        <color theme="1"/>
        <rFont val="Arial"/>
      </rPr>
      <t>CLISLEY</t>
    </r>
    <r>
      <rPr>
        <sz val="10"/>
        <color theme="1"/>
        <rFont val="Arial"/>
      </rPr>
      <t xml:space="preserve"> FEITOSA E SILVA</t>
    </r>
  </si>
  <si>
    <t>FUNDAÇÃO</t>
  </si>
  <si>
    <t>CLISLEY</t>
  </si>
  <si>
    <t>181.309-9 A</t>
  </si>
  <si>
    <t>0464</t>
  </si>
  <si>
    <t>170.54654.51-8</t>
  </si>
  <si>
    <t>492.652.533-04</t>
  </si>
  <si>
    <t>LUIZ CARLOS E SILVA</t>
  </si>
  <si>
    <t>MARIA AUXILIADORA FEITOSA E SILVA</t>
  </si>
  <si>
    <t>DE 03/04/2025 - 04/07/2025 - 03 MESES</t>
  </si>
  <si>
    <t>RUA B 353</t>
  </si>
  <si>
    <t>capclisley@hotmail.com</t>
  </si>
  <si>
    <r>
      <rPr>
        <b/>
        <sz val="10"/>
        <color theme="1"/>
        <rFont val="Arial"/>
      </rPr>
      <t>LUCICLEIA</t>
    </r>
    <r>
      <rPr>
        <sz val="10"/>
        <color theme="1"/>
        <rFont val="Arial"/>
      </rPr>
      <t xml:space="preserve"> CARDOSO DE ARAUJO</t>
    </r>
  </si>
  <si>
    <t>FUNESBOM</t>
  </si>
  <si>
    <t>LUCICLEIA</t>
  </si>
  <si>
    <t>188.750-5 B</t>
  </si>
  <si>
    <t>1575</t>
  </si>
  <si>
    <t>126.74536.02-2</t>
  </si>
  <si>
    <t>657.232.522-91</t>
  </si>
  <si>
    <t>RAIMUNDO DE BARROS CARDOSO</t>
  </si>
  <si>
    <t>MARIA ALZERINA CORREA</t>
  </si>
  <si>
    <t>21/042024 - BG 146/2025 - DOE nº 35.518 de 5/8/2025</t>
  </si>
  <si>
    <r>
      <rPr>
        <sz val="10"/>
        <color theme="1"/>
        <rFont val="Arial"/>
      </rPr>
      <t xml:space="preserve">MARIO </t>
    </r>
    <r>
      <rPr>
        <b/>
        <sz val="10"/>
        <color theme="1"/>
        <rFont val="Arial"/>
      </rPr>
      <t>ANIBAL</t>
    </r>
    <r>
      <rPr>
        <sz val="10"/>
        <color theme="1"/>
        <rFont val="Arial"/>
      </rPr>
      <t xml:space="preserve"> GOMES DA COSTA JUNIOR</t>
    </r>
  </si>
  <si>
    <t>BG 108/2025+BG 110/2025</t>
  </si>
  <si>
    <t>ANIBAL</t>
  </si>
  <si>
    <t>181.307-2 A</t>
  </si>
  <si>
    <t>0468</t>
  </si>
  <si>
    <t>182.21648.47-2</t>
  </si>
  <si>
    <t>594.537.612-49</t>
  </si>
  <si>
    <t>GEDIVALDO E SILVA NOGUEIRA</t>
  </si>
  <si>
    <t>VANIA LOBATO DA COSTA</t>
  </si>
  <si>
    <t>BG 031/2024 + BG 107/2024 - DECRETO DE 04/06/2024</t>
  </si>
  <si>
    <t>GESTÃO DE EMERGÊCIA E DESASTRES</t>
  </si>
  <si>
    <t>Rua b4, qd b8, cond. sun ville, casa 25, cj arco iris</t>
  </si>
  <si>
    <t>anibal.bm1@hotmail.com</t>
  </si>
  <si>
    <r>
      <rPr>
        <b/>
        <sz val="10"/>
        <color theme="1"/>
        <rFont val="Arial"/>
      </rPr>
      <t>CARLA</t>
    </r>
    <r>
      <rPr>
        <sz val="10"/>
        <color theme="1"/>
        <rFont val="Arial"/>
      </rPr>
      <t xml:space="preserve"> REGINA </t>
    </r>
    <r>
      <rPr>
        <b/>
        <sz val="10"/>
        <color theme="1"/>
        <rFont val="Arial"/>
      </rPr>
      <t>PINHEIRO</t>
    </r>
    <r>
      <rPr>
        <sz val="10"/>
        <color theme="1"/>
        <rFont val="Arial"/>
      </rPr>
      <t xml:space="preserve"> DE SOUZA</t>
    </r>
  </si>
  <si>
    <t>GAB CMT GERAL</t>
  </si>
  <si>
    <t>CARLA PINHEIRO</t>
  </si>
  <si>
    <t>255.088-1 A</t>
  </si>
  <si>
    <t>1647</t>
  </si>
  <si>
    <t>126.53890.69-2</t>
  </si>
  <si>
    <t>910.255.080-68</t>
  </si>
  <si>
    <t>JOAO CARLOS VISSOZI PINHEIRO</t>
  </si>
  <si>
    <t>ANA DIRCE SEVERAL PINHEIRO</t>
  </si>
  <si>
    <t>Avenida PRINCESA IZABEL</t>
  </si>
  <si>
    <t>RR</t>
  </si>
  <si>
    <t>carlapinheirodesouza@hotmail.com</t>
  </si>
  <si>
    <r>
      <rPr>
        <sz val="10"/>
        <color theme="1"/>
        <rFont val="Arial"/>
      </rPr>
      <t xml:space="preserve">MULLER </t>
    </r>
    <r>
      <rPr>
        <b/>
        <sz val="10"/>
        <color theme="1"/>
        <rFont val="Arial"/>
      </rPr>
      <t>PORTINARY</t>
    </r>
    <r>
      <rPr>
        <sz val="10"/>
        <color theme="1"/>
        <rFont val="Arial"/>
      </rPr>
      <t xml:space="preserve"> CAVALCANTE PEREIRA</t>
    </r>
  </si>
  <si>
    <t>PORTINARY</t>
  </si>
  <si>
    <t>245.579-0 A</t>
  </si>
  <si>
    <t>1323</t>
  </si>
  <si>
    <t>206.40908.93-9</t>
  </si>
  <si>
    <t>051.496.934-21</t>
  </si>
  <si>
    <t>FRANCISCO DE ASSIS PEREIRA</t>
  </si>
  <si>
    <t>FRANCISCA CAVALCANTE DOS SANTOS PE</t>
  </si>
  <si>
    <t>CIÊNCIAS DA SAÚDE - BG 184/2021</t>
  </si>
  <si>
    <t>muller_portinary@hotmail.com</t>
  </si>
  <si>
    <t>BG 112/2024 - DOE nº 35.242 de 12/06/2024</t>
  </si>
  <si>
    <r>
      <rPr>
        <b/>
        <sz val="10"/>
        <color theme="1"/>
        <rFont val="Arial"/>
      </rPr>
      <t xml:space="preserve">TANIA FRAZAO </t>
    </r>
    <r>
      <rPr>
        <sz val="10"/>
        <color theme="1"/>
        <rFont val="Arial"/>
      </rPr>
      <t>CARNEIRO</t>
    </r>
  </si>
  <si>
    <t>TANIA FRAZAO</t>
  </si>
  <si>
    <t>255.254-0 A</t>
  </si>
  <si>
    <t>1534</t>
  </si>
  <si>
    <t>127.37945.02-1</t>
  </si>
  <si>
    <t>740.631.892-87</t>
  </si>
  <si>
    <t>ANTONIO ALVES CARNEIRO</t>
  </si>
  <si>
    <t>EUGENIA DE LIMA FRAZAO</t>
  </si>
  <si>
    <t>SÃO FRANCISCO</t>
  </si>
  <si>
    <t>69079-080</t>
  </si>
  <si>
    <t>99154-2442</t>
  </si>
  <si>
    <t>tania-frazao@hotmail.com</t>
  </si>
  <si>
    <t>21/04/2024 - BG 070/2025 - Ext. do DOE nº 35.443, de 10/04/2025</t>
  </si>
  <si>
    <r>
      <rPr>
        <b/>
        <sz val="10"/>
        <color theme="1"/>
        <rFont val="Arial"/>
      </rPr>
      <t>WARLLISON</t>
    </r>
    <r>
      <rPr>
        <sz val="10"/>
        <color theme="1"/>
        <rFont val="Arial"/>
      </rPr>
      <t xml:space="preserve"> GOMES DE SOUSA</t>
    </r>
  </si>
  <si>
    <t>WARLLISON</t>
  </si>
  <si>
    <t>226.085-9 B</t>
  </si>
  <si>
    <t>134.34354.27-0</t>
  </si>
  <si>
    <t>885.875.252-04</t>
  </si>
  <si>
    <t>GERALDO MORAES DE SOUSA</t>
  </si>
  <si>
    <t>IRACEMA GOMES DA SILVA</t>
  </si>
  <si>
    <t>DE 14/10/2024 A 14/01/2025</t>
  </si>
  <si>
    <t>BG 211/2024</t>
  </si>
  <si>
    <t>AVENIDA TUCANOS</t>
  </si>
  <si>
    <t>PROXIMO AO PS JOAO LUCIO</t>
  </si>
  <si>
    <t>warllisonsousa@gmail.com</t>
  </si>
  <si>
    <r>
      <rPr>
        <b/>
        <sz val="10"/>
        <color theme="1"/>
        <rFont val="Arial"/>
      </rPr>
      <t>ZIZA CASTRO</t>
    </r>
    <r>
      <rPr>
        <sz val="10"/>
        <color theme="1"/>
        <rFont val="Arial"/>
      </rPr>
      <t xml:space="preserve"> SANTIAGO DE SOUZA</t>
    </r>
  </si>
  <si>
    <t>ZIZA CASTRO</t>
  </si>
  <si>
    <t>255.148-9 A</t>
  </si>
  <si>
    <t>200.69570.55-2</t>
  </si>
  <si>
    <t>722.996.652-34</t>
  </si>
  <si>
    <t>RAIMUNDO REBELO SANTIAGO</t>
  </si>
  <si>
    <t>MARIA VITORIA CASTRO SANTIAGO</t>
  </si>
  <si>
    <t>SAÚDE PÚBLICA EM ESTRATEGIA SAÚDE DA FAMILIA</t>
  </si>
  <si>
    <t>Rua SÃO PAULO</t>
  </si>
  <si>
    <t>zizacastro83@hotmail.com</t>
  </si>
  <si>
    <r>
      <rPr>
        <sz val="10"/>
        <color theme="1"/>
        <rFont val="Arial"/>
      </rPr>
      <t xml:space="preserve">ALINE CAMPOS </t>
    </r>
    <r>
      <rPr>
        <b/>
        <sz val="10"/>
        <color theme="1"/>
        <rFont val="Arial"/>
      </rPr>
      <t>DINELLY</t>
    </r>
    <r>
      <rPr>
        <sz val="10"/>
        <color theme="1"/>
        <rFont val="Arial"/>
      </rPr>
      <t xml:space="preserve"> XAVIER</t>
    </r>
  </si>
  <si>
    <t>GAB SUBCMT GERAL</t>
  </si>
  <si>
    <t>DINELLY</t>
  </si>
  <si>
    <t>212.579-0 B</t>
  </si>
  <si>
    <t>160.36792.87-36</t>
  </si>
  <si>
    <t>899.257.772-91</t>
  </si>
  <si>
    <t>FRANCISMAR SERRAO DINELLY</t>
  </si>
  <si>
    <t>MARIA REGINA CAMPOS DINELLY</t>
  </si>
  <si>
    <t>BG 71/2022</t>
  </si>
  <si>
    <t>Letras – Língua e Literatura Portuguesa</t>
  </si>
  <si>
    <t>Pós-Graduação lato sensu – Metodologia de Ensino de Língua Portuguesa e Literatura - Centro Universitário Leonardo Da Vinci/ UNIASSELVI</t>
  </si>
  <si>
    <t>RUA 3 CD TIRADENTES</t>
  </si>
  <si>
    <t>alinedinelly@hotmail.com</t>
  </si>
  <si>
    <t>31/12/2023 - BG 125/2024 - DOE nº 35.252 de 26/06/2024</t>
  </si>
  <si>
    <r>
      <rPr>
        <sz val="10"/>
        <color theme="1"/>
        <rFont val="Arial"/>
      </rPr>
      <t xml:space="preserve">JANDER PINTO </t>
    </r>
    <r>
      <rPr>
        <b/>
        <sz val="10"/>
        <color theme="1"/>
        <rFont val="Arial"/>
      </rPr>
      <t>SALGADO</t>
    </r>
  </si>
  <si>
    <t>SALGADO</t>
  </si>
  <si>
    <t>186.086-0 A</t>
  </si>
  <si>
    <t>190.10219.41-3</t>
  </si>
  <si>
    <t>519.033.772-34</t>
  </si>
  <si>
    <t>JAMACY DE SOUZA SALGADO</t>
  </si>
  <si>
    <t>FRANCISCA MARIA PINTO</t>
  </si>
  <si>
    <t>RUA 82 QD-249 CASA N0 09 NUCLEO 14 CJ C/CIDADE NOVA II</t>
  </si>
  <si>
    <t>jandersalgado@gmail.com</t>
  </si>
  <si>
    <r>
      <rPr>
        <b/>
        <sz val="10"/>
        <color theme="1"/>
        <rFont val="Arial"/>
      </rPr>
      <t>LUZIA</t>
    </r>
    <r>
      <rPr>
        <sz val="10"/>
        <color theme="1"/>
        <rFont val="Arial"/>
      </rPr>
      <t xml:space="preserve"> ARAÚJO OLIVEIRA</t>
    </r>
  </si>
  <si>
    <t>LUZIA</t>
  </si>
  <si>
    <t>203.169-8 B</t>
  </si>
  <si>
    <t>12346251064-01</t>
  </si>
  <si>
    <t>404.592.092-72</t>
  </si>
  <si>
    <t>RAIMUNDO ALVES DE OLIVEIRA</t>
  </si>
  <si>
    <t>MARIA DE NAZARÉ ARAÚJO OLIVEIRA</t>
  </si>
  <si>
    <t>ENFERMAGEM EM NOFROLOGIA</t>
  </si>
  <si>
    <t>AV JORNALISTA UMBERTO CALDEIRADO FILHO</t>
  </si>
  <si>
    <t>ADRIANOPOLIS</t>
  </si>
  <si>
    <t>69090-295</t>
  </si>
  <si>
    <t>92 99113-5796</t>
  </si>
  <si>
    <t>luzia.oli.br@gmail.com</t>
  </si>
  <si>
    <r>
      <rPr>
        <b/>
        <sz val="10"/>
        <color theme="1"/>
        <rFont val="Arial"/>
      </rPr>
      <t>MARIA</t>
    </r>
    <r>
      <rPr>
        <sz val="10"/>
        <color theme="1"/>
        <rFont val="Arial"/>
      </rPr>
      <t xml:space="preserve"> DA CONCEICAO </t>
    </r>
    <r>
      <rPr>
        <b/>
        <sz val="10"/>
        <color theme="1"/>
        <rFont val="Arial"/>
      </rPr>
      <t>NUNES</t>
    </r>
    <r>
      <rPr>
        <sz val="10"/>
        <color theme="1"/>
        <rFont val="Arial"/>
      </rPr>
      <t xml:space="preserve"> DE SOUZA</t>
    </r>
  </si>
  <si>
    <t>MARIA NUNES</t>
  </si>
  <si>
    <t>241.027-3 B</t>
  </si>
  <si>
    <t>125174840-2</t>
  </si>
  <si>
    <t>LUCIANO ALVES DE SOUZA</t>
  </si>
  <si>
    <t>DIONORA MENEZES DE SOUZA</t>
  </si>
  <si>
    <t>RUA 4, BLOCO 26, RESIDENCIAL ATALIBA</t>
  </si>
  <si>
    <t>MANACAPURU</t>
  </si>
  <si>
    <t>(92)992192501</t>
  </si>
  <si>
    <t>cinha_souza73@hotmail.com</t>
  </si>
  <si>
    <r>
      <rPr>
        <sz val="10"/>
        <color theme="1"/>
        <rFont val="Arial"/>
      </rPr>
      <t xml:space="preserve">NICOLAS </t>
    </r>
    <r>
      <rPr>
        <b/>
        <sz val="10"/>
        <color theme="1"/>
        <rFont val="Arial"/>
      </rPr>
      <t>CAINA</t>
    </r>
    <r>
      <rPr>
        <sz val="10"/>
        <color theme="1"/>
        <rFont val="Arial"/>
      </rPr>
      <t xml:space="preserve"> FIGUEIREDO SILVA</t>
    </r>
  </si>
  <si>
    <t>CAINA</t>
  </si>
  <si>
    <t>226.834-5 A</t>
  </si>
  <si>
    <t>1174</t>
  </si>
  <si>
    <t>190.40534.03-1</t>
  </si>
  <si>
    <t>768.255.662-53</t>
  </si>
  <si>
    <t>NICOLAU BARBOSA DA SILVA</t>
  </si>
  <si>
    <t>WANDA MARIA DE MELO FIGUEIREDO</t>
  </si>
  <si>
    <t>A CONTAR DE 06/04/2024 - 01 ANO</t>
  </si>
  <si>
    <t>BG 068/20274-OFÍCIO Nº 9684/2023/GAB-SENASP/SENASP/MJ-OFÍCIO Nº 939/2024-CG-SSP/SSP-AM</t>
  </si>
  <si>
    <t>RUA VITORIA REGIA</t>
  </si>
  <si>
    <t>nicolascaina@yahoo.com.br</t>
  </si>
  <si>
    <t>31/12/2023 - BG 146/2025 - DOE nº 35.518 de 5/8/2025</t>
  </si>
  <si>
    <r>
      <rPr>
        <sz val="10"/>
        <color theme="1"/>
        <rFont val="Arial"/>
      </rPr>
      <t>RAFAELA RIBEIRO</t>
    </r>
    <r>
      <rPr>
        <b/>
        <sz val="10"/>
        <color theme="1"/>
        <rFont val="Arial"/>
      </rPr>
      <t xml:space="preserve"> RUIVO</t>
    </r>
  </si>
  <si>
    <t>RUIVO</t>
  </si>
  <si>
    <t>193.720-0 B</t>
  </si>
  <si>
    <t>1538</t>
  </si>
  <si>
    <t>210.81248.48-5</t>
  </si>
  <si>
    <t>777.175.382-53</t>
  </si>
  <si>
    <t>CILEUSA RIBEIRO RUIVO</t>
  </si>
  <si>
    <t>BG 018/2023</t>
  </si>
  <si>
    <t>RUA 27, COND. RESID. VILLA VERDE II</t>
  </si>
  <si>
    <t>69036-520</t>
  </si>
  <si>
    <t>99240-4460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</si>
  <si>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rafaela-ruivo@hotmail.com</t>
    </r>
  </si>
  <si>
    <r>
      <rPr>
        <b/>
        <sz val="10"/>
        <color theme="1"/>
        <rFont val="Arial"/>
      </rPr>
      <t>RAQUEL</t>
    </r>
    <r>
      <rPr>
        <sz val="10"/>
        <color theme="1"/>
        <rFont val="Arial"/>
      </rPr>
      <t xml:space="preserve"> DE SOUZA PRAIA</t>
    </r>
  </si>
  <si>
    <t>BG 088/2024</t>
  </si>
  <si>
    <t>RAQUEL</t>
  </si>
  <si>
    <t>192.429-0 B</t>
  </si>
  <si>
    <t>1329</t>
  </si>
  <si>
    <t>170.45286.59-5</t>
  </si>
  <si>
    <t>445.906.282-87</t>
  </si>
  <si>
    <t>EDUARDO DE SOUZA PRAIA</t>
  </si>
  <si>
    <t>MARIA RAIMUNDA PRAIA</t>
  </si>
  <si>
    <t>RUA 01 QD/A MUNDO NOVO</t>
  </si>
  <si>
    <t>rak8113@icloud.com</t>
  </si>
  <si>
    <t>07/11/2018 - DOE 07/11/2018, PAG 8</t>
  </si>
  <si>
    <t>A CONTAR DE 28/09/2023</t>
  </si>
  <si>
    <t>BG 215/2024 - DOE nº 35.343, de 08/11/2024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</si>
  <si>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HENRIQUE</t>
    </r>
    <r>
      <rPr>
        <sz val="10"/>
        <color theme="1"/>
        <rFont val="Arial"/>
      </rPr>
      <t xml:space="preserve"> BATISTA</t>
    </r>
  </si>
  <si>
    <t>GCIP NOVO ARIPUANÂ</t>
  </si>
  <si>
    <t>BG 110/2025</t>
  </si>
  <si>
    <t>HENRIQUE</t>
  </si>
  <si>
    <t>181.334-0 A</t>
  </si>
  <si>
    <t>0593</t>
  </si>
  <si>
    <t>190.15166.90-3</t>
  </si>
  <si>
    <t>775.363.632-49</t>
  </si>
  <si>
    <t>JOAO MARCELINO BATISTA</t>
  </si>
  <si>
    <t>BRIGIDA HENRIQUE</t>
  </si>
  <si>
    <t>TECNOLOGIA EM GESTÃO DE RECURSOS HUMANOS - ESCOLA SUPERIOR ABERTA DO BRASIL - ESAB</t>
  </si>
  <si>
    <t>hbfrancisco@msn.com</t>
  </si>
  <si>
    <r>
      <rPr>
        <b/>
        <sz val="10"/>
        <color theme="1"/>
        <rFont val="Arial"/>
      </rPr>
      <t>ADEILSON</t>
    </r>
    <r>
      <rPr>
        <sz val="10"/>
        <color theme="1"/>
        <rFont val="Arial"/>
      </rPr>
      <t xml:space="preserve"> FERREIRA DOS SANTOS</t>
    </r>
  </si>
  <si>
    <t>GRAPH</t>
  </si>
  <si>
    <t>ADEILSON</t>
  </si>
  <si>
    <t>265.235-8 A</t>
  </si>
  <si>
    <t>788.953.242-34</t>
  </si>
  <si>
    <t>MARIA FERREIRA DOS SANTOS</t>
  </si>
  <si>
    <t>RUA PIMENTA BUENO</t>
  </si>
  <si>
    <t>(93)992193979</t>
  </si>
  <si>
    <t>enfdeco@hotmail.com</t>
  </si>
  <si>
    <r>
      <rPr>
        <b/>
        <sz val="10"/>
        <color theme="1"/>
        <rFont val="Arial"/>
      </rPr>
      <t>ADILMAR</t>
    </r>
    <r>
      <rPr>
        <sz val="10"/>
        <color theme="1"/>
        <rFont val="Arial"/>
      </rPr>
      <t xml:space="preserve"> DOS </t>
    </r>
    <r>
      <rPr>
        <b/>
        <sz val="10"/>
        <color theme="1"/>
        <rFont val="Arial"/>
      </rPr>
      <t>REIS</t>
    </r>
    <r>
      <rPr>
        <sz val="10"/>
        <color theme="1"/>
        <rFont val="Arial"/>
      </rPr>
      <t xml:space="preserve"> COBOS</t>
    </r>
  </si>
  <si>
    <t>ADILMAR REIS</t>
  </si>
  <si>
    <t>265.234-0 A</t>
  </si>
  <si>
    <t>850.823.092-34</t>
  </si>
  <si>
    <t>ALCIMAR DE SOUZA COBOS</t>
  </si>
  <si>
    <t>ARACY MARINHO DOS REIS</t>
  </si>
  <si>
    <t>BECO EDUARDO RIBEIRO - CHAPADA</t>
  </si>
  <si>
    <t>(97)991552072</t>
  </si>
  <si>
    <t>adil_reis@hotmail.com</t>
  </si>
  <si>
    <r>
      <rPr>
        <sz val="10"/>
        <color theme="1"/>
        <rFont val="Arial"/>
      </rPr>
      <t xml:space="preserve">ADRIANA DA SILVA </t>
    </r>
    <r>
      <rPr>
        <b/>
        <sz val="10"/>
        <color theme="1"/>
        <rFont val="Arial"/>
      </rPr>
      <t>NARCIZO</t>
    </r>
  </si>
  <si>
    <t>NARCIZO</t>
  </si>
  <si>
    <t>189.023-9 B</t>
  </si>
  <si>
    <t>1724</t>
  </si>
  <si>
    <t>126.97934.02-4</t>
  </si>
  <si>
    <t>724.093.472-15</t>
  </si>
  <si>
    <t>CARLOS XAVIER DA SILVA</t>
  </si>
  <si>
    <t>MARIA DO SOCORRO GUIMARAES PRADO</t>
  </si>
  <si>
    <t>Rua RUA JOAQUIM TANAJURA</t>
  </si>
  <si>
    <t>SAO FRANCISCO</t>
  </si>
  <si>
    <t>johnata.n.jg@gmail.com</t>
  </si>
  <si>
    <r>
      <rPr>
        <b/>
        <sz val="10"/>
        <color theme="1"/>
        <rFont val="Arial"/>
      </rPr>
      <t>AIRTON</t>
    </r>
    <r>
      <rPr>
        <sz val="10"/>
        <color theme="1"/>
        <rFont val="Arial"/>
      </rPr>
      <t xml:space="preserve"> PEREIRA DE SOUZA</t>
    </r>
  </si>
  <si>
    <t>AIRTON</t>
  </si>
  <si>
    <t>207.810-4 B</t>
  </si>
  <si>
    <t>1597</t>
  </si>
  <si>
    <t>125.29796.48-5</t>
  </si>
  <si>
    <t>396.017.812-34</t>
  </si>
  <si>
    <t>MIGUEL PEREIRA DE SOUZA</t>
  </si>
  <si>
    <t>NATALINA PEREIRA DE SOUZA</t>
  </si>
  <si>
    <t>Rua RUA PARANA</t>
  </si>
  <si>
    <t>CJ ALFREDO CIDADE NOVA</t>
  </si>
  <si>
    <r>
      <rPr>
        <sz val="10"/>
        <color theme="1"/>
        <rFont val="Arial"/>
      </rPr>
      <t xml:space="preserve">ALEXANDRE DA </t>
    </r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OCHA </t>
    </r>
    <r>
      <rPr>
        <b/>
        <sz val="10"/>
        <color theme="1"/>
        <rFont val="Arial"/>
      </rPr>
      <t>FELIPE</t>
    </r>
  </si>
  <si>
    <t>R FELIPE</t>
  </si>
  <si>
    <t>174.432-1 C</t>
  </si>
  <si>
    <t>1140</t>
  </si>
  <si>
    <t>160.36792.87-22</t>
  </si>
  <si>
    <t>739.558.502-00</t>
  </si>
  <si>
    <t>GESTÃO DA SEGURANÇA PÚBLICA</t>
  </si>
  <si>
    <t>AV MUHAMED AZIZ</t>
  </si>
  <si>
    <t>PROX AO HEMOAM</t>
  </si>
  <si>
    <t>alerrandro_felipe@hotmail.com</t>
  </si>
  <si>
    <r>
      <rPr>
        <b/>
        <sz val="10"/>
        <color theme="1"/>
        <rFont val="Arial"/>
      </rPr>
      <t>AMANNDA</t>
    </r>
    <r>
      <rPr>
        <sz val="10"/>
        <color theme="1"/>
        <rFont val="Arial"/>
      </rPr>
      <t xml:space="preserve"> SOUZA DE CARVALHO DA SILVA</t>
    </r>
  </si>
  <si>
    <t>AMANNDA</t>
  </si>
  <si>
    <t>198.795-0 B</t>
  </si>
  <si>
    <t>1551</t>
  </si>
  <si>
    <t>160.36792.87-48</t>
  </si>
  <si>
    <t>JOSE MESSIAS DE CARVALHO</t>
  </si>
  <si>
    <t>SANDRA SOUZA DE CARVALHO</t>
  </si>
  <si>
    <t>Rua MARACAIBO</t>
  </si>
  <si>
    <t>qd 528 CIDADE NOVA</t>
  </si>
  <si>
    <r>
      <rPr>
        <sz val="10"/>
        <color theme="1"/>
        <rFont val="Arial"/>
      </rPr>
      <t xml:space="preserve">AMAURY </t>
    </r>
    <r>
      <rPr>
        <b/>
        <sz val="10"/>
        <color theme="1"/>
        <rFont val="Arial"/>
      </rPr>
      <t>TRINDADE</t>
    </r>
    <r>
      <rPr>
        <sz val="10"/>
        <color theme="1"/>
        <rFont val="Arial"/>
      </rPr>
      <t xml:space="preserve"> DE CASTRO</t>
    </r>
  </si>
  <si>
    <t>CMT GRAPH</t>
  </si>
  <si>
    <t>TRINDADE</t>
  </si>
  <si>
    <t>236.365-1 C</t>
  </si>
  <si>
    <t>1334</t>
  </si>
  <si>
    <t>142.14811.27-1</t>
  </si>
  <si>
    <t>893.702.012-20</t>
  </si>
  <si>
    <t>ANTONIO ALMIR RIBEIRO DE CASTRO</t>
  </si>
  <si>
    <t>ALDENICE TRINDADE DE CASTRO</t>
  </si>
  <si>
    <t>MESTRADO EM CIÊNCIAS APLICADAS À DERMATOLOGIA – DERMATOLOGIA CLÍNICA</t>
  </si>
  <si>
    <t>Rua JOSE ROMAO, CD CONQUISTA PREMIUM ALEIXO</t>
  </si>
  <si>
    <t>BL 29, APT 401 ALEIXO</t>
  </si>
  <si>
    <t>AMAURYTRINCASTRO@YAHOO.COM.BR</t>
  </si>
  <si>
    <r>
      <rPr>
        <b/>
        <sz val="10"/>
        <color theme="1"/>
        <rFont val="Arial"/>
      </rPr>
      <t>AMILTON</t>
    </r>
    <r>
      <rPr>
        <sz val="10"/>
        <color theme="1"/>
        <rFont val="Arial"/>
      </rPr>
      <t xml:space="preserve"> MARINANGELO ELEOTERIO DOS SANTOS</t>
    </r>
  </si>
  <si>
    <t>AMILTON</t>
  </si>
  <si>
    <t>208.772-3 B</t>
  </si>
  <si>
    <t>1738</t>
  </si>
  <si>
    <t>ADALBERTO ALMEIDA DOS SANTOS</t>
  </si>
  <si>
    <t>ERILDA FRANCISCA ELEOTERIO</t>
  </si>
  <si>
    <t>QUALIDADE SAUDE E SEGURANÇA DO PACIENTE / SEGURANÇA PUBLICA</t>
  </si>
  <si>
    <t>Condominio TOCANTINS</t>
  </si>
  <si>
    <t>BL 17-A, 102 CHAPADA</t>
  </si>
  <si>
    <t>MARINANGELO@HOTMAIL.COM</t>
  </si>
  <si>
    <r>
      <rPr>
        <b/>
        <sz val="10"/>
        <color theme="1"/>
        <rFont val="Arial"/>
      </rPr>
      <t>ANA ELISA</t>
    </r>
    <r>
      <rPr>
        <sz val="10"/>
        <color theme="1"/>
        <rFont val="Arial"/>
      </rPr>
      <t xml:space="preserve"> QUEIROZ DA SILVA</t>
    </r>
  </si>
  <si>
    <t>ANA ELISA</t>
  </si>
  <si>
    <t>249.568-6 A</t>
  </si>
  <si>
    <t>1337</t>
  </si>
  <si>
    <t>130.71845.42-0</t>
  </si>
  <si>
    <t>817.182.332-72</t>
  </si>
  <si>
    <t>ANTONIO CRUZ DA SILVA</t>
  </si>
  <si>
    <t>TEREZA QUEIROZ BATALHA</t>
  </si>
  <si>
    <t>Rua AINOÃ, QE</t>
  </si>
  <si>
    <t>COND: ALVARO NEVES ALVORADA</t>
  </si>
  <si>
    <t>a.elisaq@gmail.com</t>
  </si>
  <si>
    <r>
      <rPr>
        <b/>
        <sz val="10"/>
        <color theme="1"/>
        <rFont val="Arial"/>
      </rPr>
      <t>A</t>
    </r>
    <r>
      <rPr>
        <sz val="10"/>
        <color theme="1"/>
        <rFont val="Arial"/>
      </rPr>
      <t xml:space="preserve">NDERSON AZEVEDO DE </t>
    </r>
    <r>
      <rPr>
        <b/>
        <sz val="10"/>
        <color theme="1"/>
        <rFont val="Arial"/>
      </rPr>
      <t>SOUSA</t>
    </r>
  </si>
  <si>
    <t>A SOUSA</t>
  </si>
  <si>
    <t>200.874-2 B</t>
  </si>
  <si>
    <t>1591</t>
  </si>
  <si>
    <t>518.864.132-15</t>
  </si>
  <si>
    <t>JOSE SOARES DE SOUSA</t>
  </si>
  <si>
    <t>MARIA DAS GRACAS DA COSTA AZEVEDO SOARES</t>
  </si>
  <si>
    <t>Saúde Pública com Ênfase em Estratégia Saúde da Família e Enfermagem em Urgência e Emergência</t>
  </si>
  <si>
    <t>Rua RUA B. CONJ. RESIDENCIAL VILLA DA BARRA</t>
  </si>
  <si>
    <t>QUADRA 09 CIDADE NOVA</t>
  </si>
  <si>
    <t>andersonnibnovo@gmail.com</t>
  </si>
  <si>
    <t>21/04/2024 - BG 070/2025 - DOE nº 35.444, de 11/04/2025</t>
  </si>
  <si>
    <r>
      <rPr>
        <b/>
        <sz val="10"/>
        <color theme="1"/>
        <rFont val="Arial"/>
      </rPr>
      <t>ANDERSON MONTEIRO</t>
    </r>
    <r>
      <rPr>
        <sz val="10"/>
        <color theme="1"/>
        <rFont val="Arial"/>
      </rPr>
      <t xml:space="preserve"> MOURA</t>
    </r>
  </si>
  <si>
    <t>BG  057/2025</t>
  </si>
  <si>
    <t>ANDERSON MONTEIRO</t>
  </si>
  <si>
    <t>249.567-8 A</t>
  </si>
  <si>
    <t>1338</t>
  </si>
  <si>
    <t>160.56734.92-8</t>
  </si>
  <si>
    <t>746.630.892-91</t>
  </si>
  <si>
    <t>ABEL BATISTA MOURA</t>
  </si>
  <si>
    <t>VIRGINIA CAITANA MONTEIRO</t>
  </si>
  <si>
    <t>Avenida OSCAR BOREL</t>
  </si>
  <si>
    <t>Apt 11 COMPENSA</t>
  </si>
  <si>
    <t>enfermoura@hotmail.com</t>
  </si>
  <si>
    <r>
      <rPr>
        <b/>
        <sz val="10"/>
        <color theme="1"/>
        <rFont val="Arial"/>
      </rPr>
      <t>ANDRE JESUS</t>
    </r>
    <r>
      <rPr>
        <sz val="10"/>
        <color theme="1"/>
        <rFont val="Arial"/>
      </rPr>
      <t xml:space="preserve"> DO NASCIMENTO</t>
    </r>
  </si>
  <si>
    <t>ANDRE JESUS</t>
  </si>
  <si>
    <t>256.144-1 A</t>
  </si>
  <si>
    <t>125.06961.87-0</t>
  </si>
  <si>
    <t>017.438.959-09</t>
  </si>
  <si>
    <t>JOSE BONIFACIO DO NASCIMENTO</t>
  </si>
  <si>
    <t>MARIA DE JESUS DO NASCIMENTO</t>
  </si>
  <si>
    <t>PESQUISA CLÍNICA</t>
  </si>
  <si>
    <t>Avenida PROF NILTON LINS</t>
  </si>
  <si>
    <t>BL GRANADA APTO 604 FLORES</t>
  </si>
  <si>
    <t>andre.jesusdonascimento@gmail.com</t>
  </si>
  <si>
    <r>
      <rPr>
        <b/>
        <sz val="10"/>
        <color theme="1"/>
        <rFont val="Arial"/>
      </rPr>
      <t>ANSELMO</t>
    </r>
    <r>
      <rPr>
        <sz val="10"/>
        <color theme="1"/>
        <rFont val="Arial"/>
      </rPr>
      <t xml:space="preserve"> FERREIRA DE MELO JUNIOR</t>
    </r>
  </si>
  <si>
    <t>198.846-8 B</t>
  </si>
  <si>
    <t>1614</t>
  </si>
  <si>
    <t>128.61458.02-1</t>
  </si>
  <si>
    <t>787.519.342-72</t>
  </si>
  <si>
    <t>ANSELMO FERREIRA DE MELO</t>
  </si>
  <si>
    <t>ANTONIA DE FATIMA LIMA CAVALCANTE</t>
  </si>
  <si>
    <t>Rua PONTAPORA Nº 26/CASA A - REDENCAO</t>
  </si>
  <si>
    <t>anselmo200885@gmail.com</t>
  </si>
  <si>
    <t>DOE nº 35.460, de 12/05/2025</t>
  </si>
  <si>
    <r>
      <rPr>
        <sz val="10"/>
        <color theme="1"/>
        <rFont val="Arial"/>
      </rPr>
      <t>B</t>
    </r>
    <r>
      <rPr>
        <sz val="10"/>
        <color theme="1"/>
        <rFont val="Arial"/>
      </rPr>
      <t xml:space="preserve">ERENICE DOS SANTOS </t>
    </r>
    <r>
      <rPr>
        <b/>
        <sz val="10"/>
        <color theme="1"/>
        <rFont val="Arial"/>
      </rPr>
      <t>CAVALCANTE</t>
    </r>
  </si>
  <si>
    <t>CAVALCANTE</t>
  </si>
  <si>
    <t>187.169-2 B</t>
  </si>
  <si>
    <t>1639</t>
  </si>
  <si>
    <t>126.95875.02-0</t>
  </si>
  <si>
    <t>641.053.342-04</t>
  </si>
  <si>
    <t>PEDRO MELO CAVALCANTE FILHO</t>
  </si>
  <si>
    <t>BERNADETE ELIAS DOS SANTOS</t>
  </si>
  <si>
    <t>A CONTAR DE 28/09/2021 - BG 183 DE 28/09/2021</t>
  </si>
  <si>
    <t>Condominio AV. COM. JOSE CRUZ RESIDENCIAL FELICIDADE, APTO 402</t>
  </si>
  <si>
    <t>BLOCO 13 CONDOMINIO FELICIDADE LAGO AZUL</t>
  </si>
  <si>
    <t>21/04/2024 - BG 069/2025 - DOE de 04.04.2025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</si>
  <si>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B.CAVALCANTE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CAVALCANTE</t>
    </r>
  </si>
  <si>
    <t>BG74/2022</t>
  </si>
  <si>
    <r>
      <rPr>
        <b/>
        <sz val="10"/>
        <color theme="1"/>
        <rFont val="Arial"/>
      </rPr>
      <t>CARLUCIO</t>
    </r>
    <r>
      <rPr>
        <sz val="10"/>
        <color theme="1"/>
        <rFont val="Arial"/>
      </rPr>
      <t xml:space="preserve"> SOUZA SILVA</t>
    </r>
  </si>
  <si>
    <t>CARLUCIO</t>
  </si>
  <si>
    <t>255.054-7 A</t>
  </si>
  <si>
    <t>1635</t>
  </si>
  <si>
    <t>181.94837.58-3</t>
  </si>
  <si>
    <t>376.457.732-00</t>
  </si>
  <si>
    <t>LUCIMAR PEREIRA DA SILVA</t>
  </si>
  <si>
    <t>ZORILDA SOUZA SILVA</t>
  </si>
  <si>
    <t>BG 231/2022</t>
  </si>
  <si>
    <t>Rua PARANA</t>
  </si>
  <si>
    <t>CONJ. ALFREDO CIDADE NOVA</t>
  </si>
  <si>
    <t>carlucioss@hotmail.com</t>
  </si>
  <si>
    <t>21/04/2024 - BG 061/2025 - DOE nº 35.431, de 25/03/2025</t>
  </si>
  <si>
    <r>
      <rPr>
        <b/>
        <sz val="10"/>
        <color theme="1"/>
        <rFont val="Arial"/>
      </rPr>
      <t xml:space="preserve">CELINA </t>
    </r>
    <r>
      <rPr>
        <sz val="10"/>
        <color theme="1"/>
        <rFont val="Arial"/>
      </rPr>
      <t>JULIANA BARBOSA CASAGRANDE PASSOS</t>
    </r>
  </si>
  <si>
    <t>CELINA</t>
  </si>
  <si>
    <t>255.062-8 A</t>
  </si>
  <si>
    <t>1532</t>
  </si>
  <si>
    <t>128.68534.02-5</t>
  </si>
  <si>
    <t>848.980.702-72</t>
  </si>
  <si>
    <t>CESAR AUGUSTO CASAGRANDE</t>
  </si>
  <si>
    <t>MARIA EDNA BATISTA BARBOSA</t>
  </si>
  <si>
    <t>DE 02/01/2025 A 30/06/2025 - 180 DIAS+03 MESES DE LE DE 03/07/2025 A 03/10/2025</t>
  </si>
  <si>
    <t>BG 186/2024+ 207/2024+ BG 009/2025+BG 097/2025</t>
  </si>
  <si>
    <t>DIREITO E PROCESSO DO TRABALHO</t>
  </si>
  <si>
    <t>PROFESSOR ALDO CIRNE</t>
  </si>
  <si>
    <t>ELIZA MIRANDA RUA 6 JAPIIM</t>
  </si>
  <si>
    <t>jnully.ksa@gmail.com</t>
  </si>
  <si>
    <r>
      <rPr>
        <sz val="10"/>
        <color theme="1"/>
        <rFont val="Arial"/>
      </rPr>
      <t xml:space="preserve">CELSO </t>
    </r>
    <r>
      <rPr>
        <b/>
        <sz val="10"/>
        <color theme="1"/>
        <rFont val="Arial"/>
      </rPr>
      <t xml:space="preserve">TOMMAZO </t>
    </r>
    <r>
      <rPr>
        <sz val="10"/>
        <color theme="1"/>
        <rFont val="Arial"/>
      </rPr>
      <t>LASALVIA</t>
    </r>
  </si>
  <si>
    <t>TOMMAZO</t>
  </si>
  <si>
    <t>255.429-1 A</t>
  </si>
  <si>
    <t>130.41650.45-1</t>
  </si>
  <si>
    <t>026.921.734-73</t>
  </si>
  <si>
    <t>CELSO TOMAZ LASALVIA</t>
  </si>
  <si>
    <t>EDNA L CIA DE OLIVEIRA LASALVIA</t>
  </si>
  <si>
    <t>Rua FRANZ SCHUBERT, COND. IDEAL FLORES DA CIDADE</t>
  </si>
  <si>
    <t>TORRE 11, APT 403 FLORES</t>
  </si>
  <si>
    <t>celsotom@gmail.com</t>
  </si>
  <si>
    <r>
      <rPr>
        <b/>
        <sz val="10"/>
        <color theme="1"/>
        <rFont val="Arial"/>
      </rPr>
      <t>CIELEM</t>
    </r>
    <r>
      <rPr>
        <sz val="10"/>
        <color theme="1"/>
        <rFont val="Arial"/>
      </rPr>
      <t xml:space="preserve"> BARBOSA DOS SANTOS</t>
    </r>
  </si>
  <si>
    <t>CIELEM</t>
  </si>
  <si>
    <t>265.960-3 A</t>
  </si>
  <si>
    <t>165.95206.9-44</t>
  </si>
  <si>
    <t>753.585.222-04</t>
  </si>
  <si>
    <t>DOMINGOS FERREIRA DOS SANTOS</t>
  </si>
  <si>
    <t>TEREZA BARBOSA DOS SANTOS</t>
  </si>
  <si>
    <t>42 anos</t>
  </si>
  <si>
    <t>AV. ADALBERTO VALE</t>
  </si>
  <si>
    <t>BETÂNIA</t>
  </si>
  <si>
    <t>69073-040</t>
  </si>
  <si>
    <t>cielem.barbosa.ds@gmaiil.com</t>
  </si>
  <si>
    <r>
      <rPr>
        <b/>
        <sz val="10"/>
        <color theme="1"/>
        <rFont val="Arial"/>
      </rPr>
      <t>CLEBBER</t>
    </r>
    <r>
      <rPr>
        <sz val="10"/>
        <color theme="1"/>
        <rFont val="Arial"/>
      </rPr>
      <t xml:space="preserve"> INÁCIO SOUZA </t>
    </r>
    <r>
      <rPr>
        <b/>
        <sz val="10"/>
        <color theme="1"/>
        <rFont val="Arial"/>
      </rPr>
      <t>MELO</t>
    </r>
  </si>
  <si>
    <t>CLEBBER MELO</t>
  </si>
  <si>
    <t>265.776-7 A</t>
  </si>
  <si>
    <t>128.53251.42-1</t>
  </si>
  <si>
    <t>669.008.832-49</t>
  </si>
  <si>
    <t>CREUSO SOARES MELO</t>
  </si>
  <si>
    <t>MARIA DORACI DA SILVA SOUSA</t>
  </si>
  <si>
    <t>RUA RAIMUNDO NONATO DE CASTRO</t>
  </si>
  <si>
    <t>69.037-042</t>
  </si>
  <si>
    <t>98113-4701</t>
  </si>
  <si>
    <t>cleber.melo@hotmail.com</t>
  </si>
  <si>
    <r>
      <rPr>
        <b/>
        <sz val="10"/>
        <color theme="1"/>
        <rFont val="Arial"/>
      </rPr>
      <t xml:space="preserve">DAVID LIRA </t>
    </r>
    <r>
      <rPr>
        <sz val="10"/>
        <color theme="1"/>
        <rFont val="Arial"/>
      </rPr>
      <t>PEIXOTO</t>
    </r>
  </si>
  <si>
    <t>BG 111/2022</t>
  </si>
  <si>
    <t>DAVID LIRA</t>
  </si>
  <si>
    <t>198.916-2 B</t>
  </si>
  <si>
    <t>1662</t>
  </si>
  <si>
    <t>190.34067.96-6</t>
  </si>
  <si>
    <t>600.809.222-87</t>
  </si>
  <si>
    <t>AUGUSTO PEIXOTO</t>
  </si>
  <si>
    <t>FRANCISCA LIRA PEIXOTO</t>
  </si>
  <si>
    <t>FISIOLOGIA DO EXERCÍCIO</t>
  </si>
  <si>
    <t>Avenida COSME FERREIRA</t>
  </si>
  <si>
    <t>AP 202, TORRE 02 ALEIXO</t>
  </si>
  <si>
    <t>davidlira09@gmail.com</t>
  </si>
  <si>
    <r>
      <rPr>
        <b/>
        <sz val="10"/>
        <color theme="1"/>
        <rFont val="Arial"/>
      </rPr>
      <t>DOUGLAS</t>
    </r>
    <r>
      <rPr>
        <sz val="10"/>
        <color theme="1"/>
        <rFont val="Arial"/>
      </rPr>
      <t xml:space="preserve"> FURTADO DE OLIVEIRA</t>
    </r>
  </si>
  <si>
    <t>DOUGLAS</t>
  </si>
  <si>
    <t>255.269-8 A</t>
  </si>
  <si>
    <t>1655</t>
  </si>
  <si>
    <t>128.40123.02-0</t>
  </si>
  <si>
    <t>762.897.372-87</t>
  </si>
  <si>
    <t>JOAO NOGUEIRA DE OLIVEIRA</t>
  </si>
  <si>
    <t>MARIA DO SOCORRO DE AZEVEDO FURTADO</t>
  </si>
  <si>
    <t>SAÚDE PUBLICA COM ÊNFASE EM ESTRATÉGIA SAÚDE DA FAMÍLIA</t>
  </si>
  <si>
    <t>Avenida AV. JORNALISTA UMBERTO CALDERARO FILHO</t>
  </si>
  <si>
    <t>PROX. AO DB PARQUE DEZ</t>
  </si>
  <si>
    <t>dfurtadooliveira@bol.com.br</t>
  </si>
  <si>
    <r>
      <rPr>
        <b/>
        <sz val="10"/>
        <color theme="1"/>
        <rFont val="Arial"/>
      </rPr>
      <t>ELEN</t>
    </r>
    <r>
      <rPr>
        <sz val="10"/>
        <color theme="1"/>
        <rFont val="Arial"/>
      </rPr>
      <t xml:space="preserve"> SANDRA LOPES </t>
    </r>
    <r>
      <rPr>
        <b/>
        <sz val="10"/>
        <color theme="1"/>
        <rFont val="Arial"/>
      </rPr>
      <t>MAIA</t>
    </r>
  </si>
  <si>
    <t>ELEN MAIA</t>
  </si>
  <si>
    <t>265.236-6 A</t>
  </si>
  <si>
    <t>LILIA MARIA LOPES MAIA</t>
  </si>
  <si>
    <t>RUA CAMPOS SALES</t>
  </si>
  <si>
    <t>NOVO ISRAEL</t>
  </si>
  <si>
    <t>(92)984622948</t>
  </si>
  <si>
    <t>elensandra.maia28@gmail.com</t>
  </si>
  <si>
    <r>
      <rPr>
        <sz val="10"/>
        <color theme="1"/>
        <rFont val="Arial"/>
      </rPr>
      <t>EMANOEL CARVALHO</t>
    </r>
    <r>
      <rPr>
        <b/>
        <sz val="10"/>
        <color theme="1"/>
        <rFont val="Arial"/>
      </rPr>
      <t xml:space="preserve"> FEIO</t>
    </r>
  </si>
  <si>
    <t>FEIO</t>
  </si>
  <si>
    <t>189.335-1 C</t>
  </si>
  <si>
    <t>1564</t>
  </si>
  <si>
    <t>128.29463.02-3</t>
  </si>
  <si>
    <t>754.762.662-91</t>
  </si>
  <si>
    <t>OSMAR ALBUQUERQUE FEIO</t>
  </si>
  <si>
    <t>MARIA DE NAZARE CARVALHO FEIO</t>
  </si>
  <si>
    <t>Rua 7 DE SETEMBRO</t>
  </si>
  <si>
    <t>JORGE TEIXEIRA</t>
  </si>
  <si>
    <r>
      <rPr>
        <sz val="10"/>
        <color theme="1"/>
        <rFont val="Arial"/>
      </rPr>
      <t xml:space="preserve">ENEAS </t>
    </r>
    <r>
      <rPr>
        <b/>
        <sz val="10"/>
        <color theme="1"/>
        <rFont val="Arial"/>
      </rPr>
      <t>REATEGUI</t>
    </r>
    <r>
      <rPr>
        <sz val="10"/>
        <color theme="1"/>
        <rFont val="Arial"/>
      </rPr>
      <t xml:space="preserve"> FRANCO JUNIOR</t>
    </r>
  </si>
  <si>
    <t>REATEGUI</t>
  </si>
  <si>
    <t>255.631-6 A</t>
  </si>
  <si>
    <t>170.59868.91-5</t>
  </si>
  <si>
    <t>612.702.102-20</t>
  </si>
  <si>
    <t>Eneas Pequeno Reategui</t>
  </si>
  <si>
    <t>Dorly Lamour Barros</t>
  </si>
  <si>
    <t>Avenida avenida do turismo</t>
  </si>
  <si>
    <t>RESIDENCIAL ACACIAS CASA 578 Taruma</t>
  </si>
  <si>
    <t>reateguifranco@gmail.com</t>
  </si>
  <si>
    <r>
      <rPr>
        <sz val="10"/>
        <color theme="1"/>
        <rFont val="Arial"/>
      </rPr>
      <t>DE</t>
    </r>
    <r>
      <rPr>
        <b/>
        <sz val="10"/>
        <color theme="1"/>
        <rFont val="Arial"/>
      </rPr>
      <t xml:space="preserve"> FRANCO</t>
    </r>
    <r>
      <rPr>
        <sz val="10"/>
        <color theme="1"/>
        <rFont val="Arial"/>
      </rPr>
      <t xml:space="preserve"> PARA</t>
    </r>
    <r>
      <rPr>
        <b/>
        <sz val="10"/>
        <color theme="1"/>
        <rFont val="Arial"/>
      </rPr>
      <t xml:space="preserve"> REATEGUI</t>
    </r>
  </si>
  <si>
    <r>
      <rPr>
        <b/>
        <sz val="10"/>
        <color theme="1"/>
        <rFont val="Arial"/>
      </rPr>
      <t>ERICA</t>
    </r>
    <r>
      <rPr>
        <sz val="10"/>
        <color theme="1"/>
        <rFont val="Arial"/>
      </rPr>
      <t xml:space="preserve"> NASCIMENTO DA SILVA</t>
    </r>
  </si>
  <si>
    <t>ERICA</t>
  </si>
  <si>
    <t>190.035-8 B</t>
  </si>
  <si>
    <t>190.24482.22-7</t>
  </si>
  <si>
    <t>794.028.362-68</t>
  </si>
  <si>
    <t>JONAS OLIVEIRA DA SILVA</t>
  </si>
  <si>
    <t>MARLENE NASCIMENTO DA SILVA</t>
  </si>
  <si>
    <t>BG 207/2020</t>
  </si>
  <si>
    <t>URGÊNCIA E EMERGÊNCIA/ OBSTETRICIA</t>
  </si>
  <si>
    <t>Rua DONA LEOPOLDINA</t>
  </si>
  <si>
    <t>SANTO ANTONIO</t>
  </si>
  <si>
    <r>
      <rPr>
        <b/>
        <sz val="10"/>
        <color theme="1"/>
        <rFont val="Arial"/>
      </rPr>
      <t>EVELAN</t>
    </r>
    <r>
      <rPr>
        <sz val="10"/>
        <color theme="1"/>
        <rFont val="Arial"/>
      </rPr>
      <t xml:space="preserve"> RENE ARAUJO BATISTA</t>
    </r>
  </si>
  <si>
    <t>EVELAN</t>
  </si>
  <si>
    <t>189.753-5 B</t>
  </si>
  <si>
    <t>1585</t>
  </si>
  <si>
    <t>129.48087.02-5</t>
  </si>
  <si>
    <t>677.403.592-20</t>
  </si>
  <si>
    <t>EVALDO DE SOUZA BATISTA</t>
  </si>
  <si>
    <t>MARIA ROSA ARAUJO BATISTA</t>
  </si>
  <si>
    <t>Rua ULISSES TAPAJOS</t>
  </si>
  <si>
    <t>QUADRA J PLANALTO</t>
  </si>
  <si>
    <t>evelanrene@gmail.com</t>
  </si>
  <si>
    <r>
      <rPr>
        <b/>
        <sz val="10"/>
        <color theme="1"/>
        <rFont val="Arial"/>
      </rPr>
      <t>EVERT</t>
    </r>
    <r>
      <rPr>
        <sz val="10"/>
        <color theme="1"/>
        <rFont val="Arial"/>
      </rPr>
      <t xml:space="preserve"> LIMA DA SILVA</t>
    </r>
  </si>
  <si>
    <t>EVERT</t>
  </si>
  <si>
    <t>179.160-5 D</t>
  </si>
  <si>
    <t>1618</t>
  </si>
  <si>
    <t>128.34852.02-4</t>
  </si>
  <si>
    <t>803.985.882-87</t>
  </si>
  <si>
    <t>MILTON MACIEL DA SILVA</t>
  </si>
  <si>
    <t>ANA LUCIA LIMA DA SILVA</t>
  </si>
  <si>
    <t>ESPECIALIZÇAO EM ENFERMAGEM URGENCIA E EMERGENCIA / SEGURANÇA PÚBLICA</t>
  </si>
  <si>
    <t>Rua RIO CARAUARI</t>
  </si>
  <si>
    <t>evertlima12@gmail.com</t>
  </si>
  <si>
    <r>
      <rPr>
        <b/>
        <sz val="10"/>
        <color theme="1"/>
        <rFont val="Arial"/>
      </rPr>
      <t>FABRICIA</t>
    </r>
    <r>
      <rPr>
        <sz val="10"/>
        <color theme="1"/>
        <rFont val="Arial"/>
      </rPr>
      <t xml:space="preserve"> DA SILVA CUNHA</t>
    </r>
  </si>
  <si>
    <t>FABRICIA</t>
  </si>
  <si>
    <t>190.316-0 B</t>
  </si>
  <si>
    <t>1569</t>
  </si>
  <si>
    <t>190.25962.61-3</t>
  </si>
  <si>
    <t>656.966.032-20</t>
  </si>
  <si>
    <t>FLORIANO MOCAMBITE DA SILVA</t>
  </si>
  <si>
    <t>IVANETE SOUZA DA SILVA</t>
  </si>
  <si>
    <t>A CONTAR DE 28/07/2025</t>
  </si>
  <si>
    <t>SEGURANÇA PUBLICA/FARMACOLOGIA E INTERAÇOES MEDICAMENTOSAS</t>
  </si>
  <si>
    <t>Rua DAS AGUIAS</t>
  </si>
  <si>
    <t>AP 201, BL 09, VILA MILITAR SAO LAZARO</t>
  </si>
  <si>
    <r>
      <rPr>
        <sz val="10"/>
        <color theme="1"/>
        <rFont val="Arial"/>
      </rPr>
      <t xml:space="preserve">FRANCISCO HELDER DE </t>
    </r>
    <r>
      <rPr>
        <b/>
        <sz val="10"/>
        <color theme="1"/>
        <rFont val="Arial"/>
      </rPr>
      <t>LIMA FREITAS</t>
    </r>
  </si>
  <si>
    <t>LIMA FREITAS</t>
  </si>
  <si>
    <t>238.776-0 B</t>
  </si>
  <si>
    <t>190.24746.71-2</t>
  </si>
  <si>
    <t>832.189.632-49</t>
  </si>
  <si>
    <t>JOSE BANDEIRA DE FREITAS FILHO</t>
  </si>
  <si>
    <t>VERA LUCIA DE LIMA FREITAS</t>
  </si>
  <si>
    <t>BG 139/2022</t>
  </si>
  <si>
    <t>Condominio JD KOPENHAGUE</t>
  </si>
  <si>
    <t>BL-2B PARQUE DEZ</t>
  </si>
  <si>
    <t>FHLFFC@HOTMAIL.COM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</si>
  <si>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HEMERSON BARROS</t>
    </r>
    <r>
      <rPr>
        <sz val="10"/>
        <color theme="1"/>
        <rFont val="Arial"/>
      </rPr>
      <t xml:space="preserve"> BEZERRA</t>
    </r>
  </si>
  <si>
    <t>HEMERSON BARROS</t>
  </si>
  <si>
    <t>255.151-9 A</t>
  </si>
  <si>
    <t>1565</t>
  </si>
  <si>
    <t>209.53029.36-5</t>
  </si>
  <si>
    <t>677.441.252-15</t>
  </si>
  <si>
    <t>FRANCISCO EDSON BEZERRA</t>
  </si>
  <si>
    <t>VERONICA DE MENEZES BARROS</t>
  </si>
  <si>
    <t>BG 175/2022</t>
  </si>
  <si>
    <t>Rua PROF. IZAAC LEWIS RESIDENCIAL ELIZA MIRANDA</t>
  </si>
  <si>
    <t>BLOCO A APT 101 NOVA REPUBLICA</t>
  </si>
  <si>
    <t>fhemerson@hotmail.com</t>
  </si>
  <si>
    <r>
      <rPr>
        <b/>
        <sz val="10"/>
        <color theme="1"/>
        <rFont val="Arial"/>
      </rPr>
      <t>FRANCISCO JORGE</t>
    </r>
    <r>
      <rPr>
        <sz val="10"/>
        <color theme="1"/>
        <rFont val="Arial"/>
      </rPr>
      <t xml:space="preserve"> SILVA DOS ANJOS</t>
    </r>
  </si>
  <si>
    <t>FRANCISCO JORGE</t>
  </si>
  <si>
    <t>193.421-0 C</t>
  </si>
  <si>
    <t>1687</t>
  </si>
  <si>
    <t>127.18964.42-3</t>
  </si>
  <si>
    <t>629.514.162-53</t>
  </si>
  <si>
    <t>JOSE BATISTA DOS ANJOS SOBRINHO</t>
  </si>
  <si>
    <t>MARIA FRANCISCA FERREIRA DA SILVA</t>
  </si>
  <si>
    <t>BG 086/2024+ BG 109/2024</t>
  </si>
  <si>
    <t>ONCOLOGIA E HEMATOLOGIA</t>
  </si>
  <si>
    <t>SANTA ETELVINA</t>
  </si>
  <si>
    <t>fjdsanjos@yahoo.com.br</t>
  </si>
  <si>
    <r>
      <rPr>
        <b/>
        <sz val="10"/>
        <color theme="1"/>
        <rFont val="Arial"/>
      </rPr>
      <t>GIGLAHERBETE</t>
    </r>
    <r>
      <rPr>
        <sz val="10"/>
        <color theme="1"/>
        <rFont val="Arial"/>
      </rPr>
      <t xml:space="preserve"> MIRANDA ALVES</t>
    </r>
  </si>
  <si>
    <t>GIGLAHERBETE</t>
  </si>
  <si>
    <t>186.069-0 C</t>
  </si>
  <si>
    <t>125.44989.76-0</t>
  </si>
  <si>
    <t>637.981.902-91</t>
  </si>
  <si>
    <t>CICERO PINTO ALVES</t>
  </si>
  <si>
    <t>MARIA DO CARMO MIRANDA ALVES</t>
  </si>
  <si>
    <t>DE 26/07/2025 A 23/09/2025 - 60 DIAS</t>
  </si>
  <si>
    <t>BG 108/2025 + BG 148/2025</t>
  </si>
  <si>
    <t>URGÊNCIA E EMERGÊNCIA/ADMINISTRAÇÃO HOSPITALAR</t>
  </si>
  <si>
    <t>Rua AMELIA RATES</t>
  </si>
  <si>
    <r>
      <rPr>
        <b/>
        <sz val="10"/>
        <color theme="1"/>
        <rFont val="Arial"/>
      </rPr>
      <t>GRACE</t>
    </r>
    <r>
      <rPr>
        <sz val="10"/>
        <color theme="1"/>
        <rFont val="Arial"/>
      </rPr>
      <t xml:space="preserve"> ANNE ANDRADE DA </t>
    </r>
    <r>
      <rPr>
        <b/>
        <sz val="10"/>
        <color theme="1"/>
        <rFont val="Arial"/>
      </rPr>
      <t>CUNHA</t>
    </r>
  </si>
  <si>
    <t>BG 04/2022</t>
  </si>
  <si>
    <t>GRACE CUNHA</t>
  </si>
  <si>
    <t>255.091-1 A</t>
  </si>
  <si>
    <t>127.34276.02-1</t>
  </si>
  <si>
    <t>736.235.802-44</t>
  </si>
  <si>
    <t>JORGE FLORENCIO DA CUNHA</t>
  </si>
  <si>
    <t>MERCES ANDRADE DA CUNHA</t>
  </si>
  <si>
    <t>URGÊNCIA E EMERGÊNCIA - GESTÃO E AUDITORIA HOSPITALAR</t>
  </si>
  <si>
    <t>EDUCAÇÃO PARA A SAÚDE</t>
  </si>
  <si>
    <t>Rua GUILHERME VALENTE</t>
  </si>
  <si>
    <t>CJ NOVA CIDADE CASA B CIDADE NOVA</t>
  </si>
  <si>
    <t>graceannecunha@yahoo.com.br</t>
  </si>
  <si>
    <r>
      <rPr>
        <b/>
        <sz val="10"/>
        <color theme="1"/>
        <rFont val="Arial"/>
      </rPr>
      <t>HELIO</t>
    </r>
    <r>
      <rPr>
        <sz val="10"/>
        <color theme="1"/>
        <rFont val="Arial"/>
      </rPr>
      <t xml:space="preserve"> HOLANDA DA SILVA SILVERIO</t>
    </r>
  </si>
  <si>
    <t>HELIO</t>
  </si>
  <si>
    <t>198.472-1 B</t>
  </si>
  <si>
    <t>1681</t>
  </si>
  <si>
    <t>127.87833.02-2</t>
  </si>
  <si>
    <t>635.246.002-04</t>
  </si>
  <si>
    <t>KLEBER SILVERIO</t>
  </si>
  <si>
    <t>HEINE HOLANDA DA SILVA</t>
  </si>
  <si>
    <t>ENFERMAGEM INTENSIVA DE ALTA COMPLEXIDADE/URGENCIA E EMERGENCIA</t>
  </si>
  <si>
    <t>Rua 2</t>
  </si>
  <si>
    <t>helio2holanda@hotmail.com</t>
  </si>
  <si>
    <r>
      <rPr>
        <b/>
        <sz val="10"/>
        <color theme="1"/>
        <rFont val="Arial"/>
      </rPr>
      <t>HILTON</t>
    </r>
    <r>
      <rPr>
        <sz val="10"/>
        <color theme="1"/>
        <rFont val="Arial"/>
      </rPr>
      <t xml:space="preserve"> COUTINHO DA SILVA</t>
    </r>
  </si>
  <si>
    <t>HILTON</t>
  </si>
  <si>
    <t>164.816-0 C</t>
  </si>
  <si>
    <t>1633</t>
  </si>
  <si>
    <t>123.05431.87-4</t>
  </si>
  <si>
    <t>405.033.802-53</t>
  </si>
  <si>
    <t>HAMILTON FLAUZINO DA SILVA</t>
  </si>
  <si>
    <t>LENI COUTINHO DA SILVA</t>
  </si>
  <si>
    <t>Rua RUA AUTAZ MIRIN</t>
  </si>
  <si>
    <t>BLOCO 09 VIVER MELHOR 3</t>
  </si>
  <si>
    <t>coutinho_hilton@hotmail.com</t>
  </si>
  <si>
    <t>21/04/2024 - BG 015/2025 - DOE nº 35.388, de 20/01/2025</t>
  </si>
  <si>
    <r>
      <rPr>
        <sz val="10"/>
        <color theme="1"/>
        <rFont val="Arial"/>
      </rPr>
      <t xml:space="preserve">HUGO HENRIQUE BENITES </t>
    </r>
    <r>
      <rPr>
        <b/>
        <sz val="10"/>
        <color theme="1"/>
        <rFont val="Arial"/>
      </rPr>
      <t>LORENTZ</t>
    </r>
  </si>
  <si>
    <t>LORENTZ</t>
  </si>
  <si>
    <t>255.854-8 A</t>
  </si>
  <si>
    <t>124.61217.13-2</t>
  </si>
  <si>
    <t>688.983.041-53</t>
  </si>
  <si>
    <t>DEUSDEDITH ROSA LORENTZ</t>
  </si>
  <si>
    <t>IVA BENITES LORENTZ</t>
  </si>
  <si>
    <t>Condominio RESIDENCIAL TORRES DE ANDALUZIA, AV. PROF. NILTON LINS</t>
  </si>
  <si>
    <t>TORRE GRANADA, APT 604 FLORES</t>
  </si>
  <si>
    <t>hugolorentz@hotmail.com</t>
  </si>
  <si>
    <r>
      <rPr>
        <b/>
        <sz val="10"/>
        <color theme="1"/>
        <rFont val="Arial"/>
      </rPr>
      <t xml:space="preserve">IGLES </t>
    </r>
    <r>
      <rPr>
        <sz val="10"/>
        <color theme="1"/>
        <rFont val="Arial"/>
      </rPr>
      <t>DE SOUZA DA SILVA</t>
    </r>
  </si>
  <si>
    <t>IGLES</t>
  </si>
  <si>
    <t>265.232-3 A</t>
  </si>
  <si>
    <t>13071487028-02</t>
  </si>
  <si>
    <t>JOSIMAR PALHETA DA SILVA</t>
  </si>
  <si>
    <t>ANTÔNIA FREITAS DE SOUZA</t>
  </si>
  <si>
    <t>RUA NEPER DA SILVEIRA</t>
  </si>
  <si>
    <t>(92)996044624</t>
  </si>
  <si>
    <t>igles20@hotmail.com</t>
  </si>
  <si>
    <r>
      <rPr>
        <b/>
        <sz val="10"/>
        <color theme="1"/>
        <rFont val="Arial"/>
      </rPr>
      <t xml:space="preserve">INGRIDES </t>
    </r>
    <r>
      <rPr>
        <sz val="10"/>
        <color theme="1"/>
        <rFont val="Arial"/>
      </rPr>
      <t>LEONEL ARAUJO</t>
    </r>
  </si>
  <si>
    <t>INGRIDES</t>
  </si>
  <si>
    <t>269.538-3 A</t>
  </si>
  <si>
    <t>1971</t>
  </si>
  <si>
    <t>134.40190.27-6</t>
  </si>
  <si>
    <t>921.998.792-91</t>
  </si>
  <si>
    <t>031302132208</t>
  </si>
  <si>
    <t>0812</t>
  </si>
  <si>
    <t>EDERALDO LUIZ BARBOSA PINTO</t>
  </si>
  <si>
    <t>LEILA MARIA LEONEL PINTO</t>
  </si>
  <si>
    <t>Direito e Contabilidade</t>
  </si>
  <si>
    <t>AVENIDA DESEMBARGADOR JOÃO MACHADO</t>
  </si>
  <si>
    <t>ingrides.leonel@hotmail.com</t>
  </si>
  <si>
    <r>
      <rPr>
        <b/>
        <sz val="10"/>
        <color theme="1"/>
        <rFont val="Arial"/>
      </rPr>
      <t>IVAN GONZAGA</t>
    </r>
    <r>
      <rPr>
        <sz val="10"/>
        <color theme="1"/>
        <rFont val="Arial"/>
      </rPr>
      <t xml:space="preserve"> DA SILVA</t>
    </r>
  </si>
  <si>
    <t>IVAN GONZAGA</t>
  </si>
  <si>
    <t>174.198-5 D</t>
  </si>
  <si>
    <t>1731</t>
  </si>
  <si>
    <t>190.15026.45-1</t>
  </si>
  <si>
    <t>482.373.453-04</t>
  </si>
  <si>
    <t>ANTONIO LOPES DA SILVA</t>
  </si>
  <si>
    <t>MARIA GONZAGA DA SILVA</t>
  </si>
  <si>
    <t>Rua CEL JULIO ROBERTO</t>
  </si>
  <si>
    <t>dorasecoman@hotmail.com</t>
  </si>
  <si>
    <r>
      <rPr>
        <b/>
        <sz val="10"/>
        <color theme="1"/>
        <rFont val="Arial"/>
      </rPr>
      <t>JANETE</t>
    </r>
    <r>
      <rPr>
        <sz val="10"/>
        <color theme="1"/>
        <rFont val="Arial"/>
      </rPr>
      <t xml:space="preserve"> GONÇALVES VIEIRA</t>
    </r>
  </si>
  <si>
    <t>JANETE</t>
  </si>
  <si>
    <t>255.100-4 A</t>
  </si>
  <si>
    <t>125.30282.34-1</t>
  </si>
  <si>
    <t>463.871.882-53</t>
  </si>
  <si>
    <t>CLOVES VIEIRA</t>
  </si>
  <si>
    <t>MARIA ODETE GONCALVES VIEIRA</t>
  </si>
  <si>
    <t>URGÊNCIA E EMERGÊNCIA/ AEROMEDICO</t>
  </si>
  <si>
    <t>Rua BARAO ACU</t>
  </si>
  <si>
    <t>C-2 PARQUE DAS LARANJEIRAS</t>
  </si>
  <si>
    <t>janettevieira@hotmail.com</t>
  </si>
  <si>
    <r>
      <rPr>
        <b/>
        <sz val="10"/>
        <color theme="1"/>
        <rFont val="Arial"/>
      </rPr>
      <t>JEFFERSON CARLOS</t>
    </r>
    <r>
      <rPr>
        <sz val="10"/>
        <color theme="1"/>
        <rFont val="Arial"/>
      </rPr>
      <t xml:space="preserve"> NOGUEIRA DE ARAUJO</t>
    </r>
  </si>
  <si>
    <t>JEFFERSON CARLOS</t>
  </si>
  <si>
    <t>156.617-2 E</t>
  </si>
  <si>
    <t>126.54201.02-5</t>
  </si>
  <si>
    <t>654.747.082-20</t>
  </si>
  <si>
    <t>EGIDIO PINTO ARAUJO</t>
  </si>
  <si>
    <t>MARIA DE FATIMA NOGUEIRA DE ARAUJO</t>
  </si>
  <si>
    <t>BG 084/2024</t>
  </si>
  <si>
    <t>Condominio RESIDENCIAL ARBORETTO</t>
  </si>
  <si>
    <t>TORRE J COROADO</t>
  </si>
  <si>
    <t>jheffersoncarlos@hotmail.com</t>
  </si>
  <si>
    <r>
      <rPr>
        <sz val="10"/>
        <color theme="1"/>
        <rFont val="Arial"/>
      </rPr>
      <t>JOEL WILIAM</t>
    </r>
    <r>
      <rPr>
        <b/>
        <sz val="10"/>
        <color theme="1"/>
        <rFont val="Arial"/>
      </rPr>
      <t xml:space="preserve"> RAMALHO</t>
    </r>
    <r>
      <rPr>
        <sz val="10"/>
        <color theme="1"/>
        <rFont val="Arial"/>
      </rPr>
      <t xml:space="preserve"> DE OLIVEIRA</t>
    </r>
  </si>
  <si>
    <t>RAMALHO</t>
  </si>
  <si>
    <t>202.777-1 C</t>
  </si>
  <si>
    <t>124.14932.44-0</t>
  </si>
  <si>
    <t>144.203.758-09</t>
  </si>
  <si>
    <t>CREUZA RAMALHO DE OLIVEIRA</t>
  </si>
  <si>
    <t>RUA LUIZ ANTONY, CASA 4</t>
  </si>
  <si>
    <t>6901101-00</t>
  </si>
  <si>
    <t>tecjoel@hotmail.com</t>
  </si>
  <si>
    <r>
      <rPr>
        <sz val="10"/>
        <color theme="1"/>
        <rFont val="Arial"/>
      </rPr>
      <t>JOSE</t>
    </r>
    <r>
      <rPr>
        <b/>
        <sz val="10"/>
        <color theme="1"/>
        <rFont val="Arial"/>
      </rPr>
      <t xml:space="preserve"> WASHINGTON</t>
    </r>
    <r>
      <rPr>
        <sz val="10"/>
        <color theme="1"/>
        <rFont val="Arial"/>
      </rPr>
      <t xml:space="preserve"> PAIVA </t>
    </r>
    <r>
      <rPr>
        <b/>
        <sz val="10"/>
        <color theme="1"/>
        <rFont val="Arial"/>
      </rPr>
      <t>BORGES</t>
    </r>
    <r>
      <rPr>
        <sz val="10"/>
        <color theme="1"/>
        <rFont val="Arial"/>
      </rPr>
      <t xml:space="preserve"> FILHO</t>
    </r>
  </si>
  <si>
    <t>WASHINGTON BORGES</t>
  </si>
  <si>
    <t>236.113-2 B</t>
  </si>
  <si>
    <t>129.71606.37-8</t>
  </si>
  <si>
    <t>649.979.603-49</t>
  </si>
  <si>
    <t>JOSE WASHINGTON PAIVA BORGES</t>
  </si>
  <si>
    <t>MARGARIDA LEITE BORGES</t>
  </si>
  <si>
    <t>TRANSPORTE AEROMEDICO</t>
  </si>
  <si>
    <t>Rua TOCANTINS II</t>
  </si>
  <si>
    <t>josewashigtonpaivaborgesfilho@yahoo.com.br</t>
  </si>
  <si>
    <t>NOME DE GURRA ALTERADO</t>
  </si>
  <si>
    <r>
      <rPr>
        <b/>
        <sz val="10"/>
        <color theme="1"/>
        <rFont val="Arial"/>
      </rPr>
      <t>JOSITANIA</t>
    </r>
    <r>
      <rPr>
        <sz val="10"/>
        <color theme="1"/>
        <rFont val="Arial"/>
      </rPr>
      <t xml:space="preserve"> RIBEIRO GONÇALVES</t>
    </r>
  </si>
  <si>
    <t>JOSITANIA</t>
  </si>
  <si>
    <t>256.784-9 A</t>
  </si>
  <si>
    <t>1713</t>
  </si>
  <si>
    <t>190.09689.42-8</t>
  </si>
  <si>
    <t>583.796.492-49</t>
  </si>
  <si>
    <t>JOSE CELINO FLORIANO RIBEIRO</t>
  </si>
  <si>
    <t>MARIA JOSE NUNES REBOUÇO</t>
  </si>
  <si>
    <r>
      <rPr>
        <b/>
        <sz val="10"/>
        <color theme="1"/>
        <rFont val="Arial"/>
      </rPr>
      <t>JOYCE</t>
    </r>
    <r>
      <rPr>
        <sz val="10"/>
        <color theme="1"/>
        <rFont val="Arial"/>
      </rPr>
      <t xml:space="preserve"> ROSA DA SILVA</t>
    </r>
  </si>
  <si>
    <t>JOYCE</t>
  </si>
  <si>
    <t>198.825-5 B</t>
  </si>
  <si>
    <t>1586</t>
  </si>
  <si>
    <t>162.87860.39-2</t>
  </si>
  <si>
    <t>749.759.862-72</t>
  </si>
  <si>
    <t>CARLOS AUGUSTO CIDRONIO DA SILVA</t>
  </si>
  <si>
    <t>ANGELA MARIA ROSA DA SILVA</t>
  </si>
  <si>
    <t>21/04/2024 - BG 235/2024 - DOE nº 35.364, de 11/12//2024</t>
  </si>
  <si>
    <r>
      <rPr>
        <b/>
        <sz val="10"/>
        <color theme="1"/>
        <rFont val="Arial"/>
      </rPr>
      <t xml:space="preserve">JULIANA </t>
    </r>
    <r>
      <rPr>
        <sz val="10"/>
        <color theme="1"/>
        <rFont val="Arial"/>
      </rPr>
      <t xml:space="preserve">ANITA </t>
    </r>
    <r>
      <rPr>
        <b/>
        <sz val="10"/>
        <color theme="1"/>
        <rFont val="Arial"/>
      </rPr>
      <t xml:space="preserve">ROMANO </t>
    </r>
    <r>
      <rPr>
        <sz val="10"/>
        <color theme="1"/>
        <rFont val="Arial"/>
      </rPr>
      <t>RIBEIRO</t>
    </r>
  </si>
  <si>
    <t>JULIANA ROMANO</t>
  </si>
  <si>
    <t>268.321-0 A</t>
  </si>
  <si>
    <t>147.02549.14-2</t>
  </si>
  <si>
    <t>027.162.522-89</t>
  </si>
  <si>
    <t>JOSÉ AFONSO RIBEIRO JUNIOR</t>
  </si>
  <si>
    <t>ANA CLAUDIA ROMANO PEREIRA</t>
  </si>
  <si>
    <t>MBA GESTÃO DE FINANÇAS, CONTROLADORIA E AUDITORIA // MBA GESTÃO DA SEGURANÇA PÚBLICA</t>
  </si>
  <si>
    <t>RUA FRANZ SCHUBERT</t>
  </si>
  <si>
    <t>92 982469278</t>
  </si>
  <si>
    <t>julianaanitaromano@hotmail.com</t>
  </si>
  <si>
    <r>
      <rPr>
        <b/>
        <sz val="10"/>
        <color theme="1"/>
        <rFont val="Arial"/>
      </rPr>
      <t>KATIA</t>
    </r>
    <r>
      <rPr>
        <sz val="10"/>
        <color theme="1"/>
        <rFont val="Arial"/>
      </rPr>
      <t xml:space="preserve"> ANDRADE DA </t>
    </r>
    <r>
      <rPr>
        <b/>
        <sz val="10"/>
        <color theme="1"/>
        <rFont val="Arial"/>
      </rPr>
      <t>SILVA</t>
    </r>
  </si>
  <si>
    <t>KATIA SILVA</t>
  </si>
  <si>
    <t>190.667-4 B</t>
  </si>
  <si>
    <t>1669</t>
  </si>
  <si>
    <t>204.34443.17-9</t>
  </si>
  <si>
    <t>790.444.332-53</t>
  </si>
  <si>
    <t>SILAS PEREIRA DA SILVA</t>
  </si>
  <si>
    <t>FRANCISCA ANDRADE DA SILVA</t>
  </si>
  <si>
    <r>
      <rPr>
        <b/>
        <sz val="10"/>
        <color theme="1"/>
        <rFont val="Arial"/>
      </rPr>
      <t>KELY</t>
    </r>
    <r>
      <rPr>
        <sz val="10"/>
        <color theme="1"/>
        <rFont val="Arial"/>
      </rPr>
      <t xml:space="preserve"> PRINTES ARAUJO DOS SANTOS</t>
    </r>
  </si>
  <si>
    <t>KELY</t>
  </si>
  <si>
    <t>255.020-2 A</t>
  </si>
  <si>
    <t>1550</t>
  </si>
  <si>
    <t>128.99239.02-5</t>
  </si>
  <si>
    <t>698.652.992-91</t>
  </si>
  <si>
    <t>JOSE DA SILVA PRINTES</t>
  </si>
  <si>
    <t>RAIMUNDA DO NASCIMENTO PRINTES</t>
  </si>
  <si>
    <t>CURSO DE PÓS GRADUAÇÃO LATU SENSU EM SEGURANÇA PÚBLICA</t>
  </si>
  <si>
    <t>21/04/2024 - BG 052/2025 - DOE nº 35.424, de 14/03/2025</t>
  </si>
  <si>
    <r>
      <rPr>
        <b/>
        <sz val="10"/>
        <color theme="1"/>
        <rFont val="Arial"/>
      </rPr>
      <t>KLEWTON MANOEL</t>
    </r>
    <r>
      <rPr>
        <sz val="10"/>
        <color theme="1"/>
        <rFont val="Arial"/>
      </rPr>
      <t xml:space="preserve"> DA SILVEIRA BATISTA</t>
    </r>
  </si>
  <si>
    <t>KLEWTON MANOEL</t>
  </si>
  <si>
    <t>238.029-3 B</t>
  </si>
  <si>
    <t>MANOEL MARIA DE SOUZA BATISTA</t>
  </si>
  <si>
    <t>ZILDETH DA SILVEIRA BATISTA</t>
  </si>
  <si>
    <t>RUA COMANDANTE PAULO VARELA</t>
  </si>
  <si>
    <t>(92)992614043</t>
  </si>
  <si>
    <t>klewtonmsb@gmail.com</t>
  </si>
  <si>
    <r>
      <rPr>
        <b/>
        <sz val="10"/>
        <color theme="1"/>
        <rFont val="Arial"/>
      </rPr>
      <t>KLINGER</t>
    </r>
    <r>
      <rPr>
        <sz val="10"/>
        <color theme="1"/>
        <rFont val="Arial"/>
      </rPr>
      <t xml:space="preserve"> DO NASCIMENTO </t>
    </r>
    <r>
      <rPr>
        <b/>
        <sz val="10"/>
        <color theme="1"/>
        <rFont val="Arial"/>
      </rPr>
      <t>SOBRINHO</t>
    </r>
  </si>
  <si>
    <t>KLINGER SOBRINHO</t>
  </si>
  <si>
    <t>244.084-9 B</t>
  </si>
  <si>
    <t>130.14689.02-4</t>
  </si>
  <si>
    <t>801.624.792-04</t>
  </si>
  <si>
    <t>JOSE MANCOS SOBRINHO</t>
  </si>
  <si>
    <t>ANTONIA OLENIVA DO NASCIMENTO SOBRINHO</t>
  </si>
  <si>
    <t>FARMACIA HOSPITALAR/SEGURANÇA DO PACIENTE</t>
  </si>
  <si>
    <t>Avenida PEDRO TEIXEIRA</t>
  </si>
  <si>
    <t>QD 4 LT 18 AP 1101 D.PEDRO I</t>
  </si>
  <si>
    <t>knsobrinho@gmail.com</t>
  </si>
  <si>
    <r>
      <rPr>
        <sz val="10"/>
        <color theme="1"/>
        <rFont val="Arial"/>
      </rPr>
      <t xml:space="preserve">LAERCIO GOMES </t>
    </r>
    <r>
      <rPr>
        <b/>
        <sz val="10"/>
        <color theme="1"/>
        <rFont val="Arial"/>
      </rPr>
      <t>CORTEZ</t>
    </r>
  </si>
  <si>
    <t>CORTEZ</t>
  </si>
  <si>
    <t>190.469-8 C</t>
  </si>
  <si>
    <t>1611</t>
  </si>
  <si>
    <t>181.94829.58-0</t>
  </si>
  <si>
    <t>558.917.802-91</t>
  </si>
  <si>
    <t>FRANCISCO VENANCIO CORTEZ</t>
  </si>
  <si>
    <t>NAIR GOMES CORTEZ</t>
  </si>
  <si>
    <t>16/04/2024 - BG 114/2024-DOE nº 35.244 de 14/06/2024</t>
  </si>
  <si>
    <r>
      <rPr>
        <b/>
        <sz val="11"/>
        <color theme="1"/>
        <rFont val="Calibri, sans-serif"/>
      </rPr>
      <t>L</t>
    </r>
    <r>
      <rPr>
        <sz val="11"/>
        <color theme="1"/>
        <rFont val="Calibri, sans-serif"/>
      </rPr>
      <t>EONARDO AUGUSTO FERREIRA</t>
    </r>
    <r>
      <rPr>
        <b/>
        <sz val="11"/>
        <color theme="1"/>
        <rFont val="Calibri, sans-serif"/>
      </rPr>
      <t xml:space="preserve"> NOGUEIRA</t>
    </r>
  </si>
  <si>
    <t>?</t>
  </si>
  <si>
    <t>L NOGUEIRA</t>
  </si>
  <si>
    <t>241.049-4 B</t>
  </si>
  <si>
    <t>203.82998.64-7</t>
  </si>
  <si>
    <t>778.918.302-82</t>
  </si>
  <si>
    <t>JAILDES FERREIRA NOGUEIRA</t>
  </si>
  <si>
    <t>SOLTEIRO</t>
  </si>
  <si>
    <t>RUA 4</t>
  </si>
  <si>
    <t>69044-752</t>
  </si>
  <si>
    <r>
      <rPr>
        <b/>
        <sz val="10"/>
        <color theme="1"/>
        <rFont val="Arial"/>
      </rPr>
      <t>LEONARDO CORREA</t>
    </r>
    <r>
      <rPr>
        <sz val="10"/>
        <color theme="1"/>
        <rFont val="Arial"/>
      </rPr>
      <t xml:space="preserve"> MIRANDA</t>
    </r>
  </si>
  <si>
    <t>LEONARDO CORREA</t>
  </si>
  <si>
    <t>255.178-0 A</t>
  </si>
  <si>
    <t>190.40706.78-9</t>
  </si>
  <si>
    <t>857.029.862-53</t>
  </si>
  <si>
    <t>LUCIVAL DE ANDRADE MIRANDA</t>
  </si>
  <si>
    <t>ALCILEI CORREA MIRANDA</t>
  </si>
  <si>
    <t>UNIDADE DE TERAPIA INTENSIVA/ ENFERMAGEM DO TRABALHO</t>
  </si>
  <si>
    <t>Rua 13, N 21, QD 12 LIRIO DO VALE</t>
  </si>
  <si>
    <t>enf_leomiranda@hotmail.com</t>
  </si>
  <si>
    <r>
      <rPr>
        <b/>
        <sz val="10"/>
        <color theme="1"/>
        <rFont val="Arial"/>
      </rPr>
      <t>LILIAN</t>
    </r>
    <r>
      <rPr>
        <sz val="10"/>
        <color theme="1"/>
        <rFont val="Arial"/>
      </rPr>
      <t xml:space="preserve"> CARLA DE </t>
    </r>
    <r>
      <rPr>
        <b/>
        <sz val="10"/>
        <color theme="1"/>
        <rFont val="Arial"/>
      </rPr>
      <t>SOUZA</t>
    </r>
    <r>
      <rPr>
        <sz val="10"/>
        <color theme="1"/>
        <rFont val="Arial"/>
      </rPr>
      <t xml:space="preserve"> OLIVEIRA</t>
    </r>
  </si>
  <si>
    <t>BG 149/2025</t>
  </si>
  <si>
    <t>LILIAN SOUZA</t>
  </si>
  <si>
    <t>255.045-8 A</t>
  </si>
  <si>
    <t>1592</t>
  </si>
  <si>
    <t>206.50314.88-8</t>
  </si>
  <si>
    <t>355.869.898-32</t>
  </si>
  <si>
    <t>AUGUSTO DE OLIVEIRA</t>
  </si>
  <si>
    <t>MARIA ELIANA DE SOUZA OLIVEIRA</t>
  </si>
  <si>
    <t>DE 19/05/2025 A 19/08/2025 - 03 MESES</t>
  </si>
  <si>
    <r>
      <rPr>
        <b/>
        <sz val="10"/>
        <color theme="1"/>
        <rFont val="Arial"/>
      </rPr>
      <t>LILIAN FERREIRA</t>
    </r>
    <r>
      <rPr>
        <sz val="10"/>
        <color theme="1"/>
        <rFont val="Arial"/>
      </rPr>
      <t xml:space="preserve"> DE SOUZA</t>
    </r>
  </si>
  <si>
    <t>LILIAN FERREIRA</t>
  </si>
  <si>
    <t>160.397-3 C</t>
  </si>
  <si>
    <t>CARLOS ALBERTO ANTÔNIO DE SOUZA</t>
  </si>
  <si>
    <t>ALMIRA FERREIRA DE SOUZA</t>
  </si>
  <si>
    <t>RUA MANDALA, QD 187</t>
  </si>
  <si>
    <t>(92)991624162</t>
  </si>
  <si>
    <t>lilianfsouza@hotmail.com</t>
  </si>
  <si>
    <r>
      <rPr>
        <b/>
        <sz val="10"/>
        <color theme="1"/>
        <rFont val="Arial"/>
      </rPr>
      <t>LINELSON</t>
    </r>
    <r>
      <rPr>
        <sz val="10"/>
        <color theme="1"/>
        <rFont val="Arial"/>
      </rPr>
      <t xml:space="preserve"> RIBEIRO FIGUEREDO </t>
    </r>
  </si>
  <si>
    <t xml:space="preserve">LINELSON </t>
  </si>
  <si>
    <t>193.894-0 B</t>
  </si>
  <si>
    <t>201.72866.14-0</t>
  </si>
  <si>
    <t>913.769.552-53</t>
  </si>
  <si>
    <t>023808012224</t>
  </si>
  <si>
    <t xml:space="preserve">JOSÉ LINELSON GARCIA FIGUEREDO </t>
  </si>
  <si>
    <t xml:space="preserve">MARIA JULIA RIBEIRO FIGUEREDO </t>
  </si>
  <si>
    <t xml:space="preserve">Rua Xapori </t>
  </si>
  <si>
    <t xml:space="preserve">69041-175 </t>
  </si>
  <si>
    <t>9299105-1030</t>
  </si>
  <si>
    <t>linelsonfigueredo@hotmail.com</t>
  </si>
  <si>
    <r>
      <rPr>
        <b/>
        <sz val="10"/>
        <color theme="1"/>
        <rFont val="Arial"/>
      </rPr>
      <t>LUCY</t>
    </r>
    <r>
      <rPr>
        <sz val="10"/>
        <color theme="1"/>
        <rFont val="Arial"/>
      </rPr>
      <t xml:space="preserve"> FARIAS BASTOS</t>
    </r>
  </si>
  <si>
    <t>LUCY</t>
  </si>
  <si>
    <t>255.096-2 A</t>
  </si>
  <si>
    <t>133.34028.19-3</t>
  </si>
  <si>
    <t>001.360.883-50</t>
  </si>
  <si>
    <t>RAIMUNDO ALDENOR BASTOS DE OLIVEIRA FILHO</t>
  </si>
  <si>
    <t>LILIA MARIA FARIAS BASTOS</t>
  </si>
  <si>
    <t>UNIDADE DE TERAPIA INTENSIVA</t>
  </si>
  <si>
    <t>Rua D-GREEN HILLS</t>
  </si>
  <si>
    <t>QD-B PARQUE DAS LARANJEIRAS</t>
  </si>
  <si>
    <t>lucyfariasbastos@yahoo.br</t>
  </si>
  <si>
    <r>
      <rPr>
        <sz val="10"/>
        <color theme="1"/>
        <rFont val="Arial"/>
      </rPr>
      <t xml:space="preserve">LUIZ </t>
    </r>
    <r>
      <rPr>
        <b/>
        <sz val="10"/>
        <color theme="1"/>
        <rFont val="Arial"/>
      </rPr>
      <t>TOMAZ</t>
    </r>
    <r>
      <rPr>
        <sz val="10"/>
        <color theme="1"/>
        <rFont val="Arial"/>
      </rPr>
      <t xml:space="preserve"> BENEVIDES DA </t>
    </r>
    <r>
      <rPr>
        <b/>
        <sz val="10"/>
        <color theme="1"/>
        <rFont val="Arial"/>
      </rPr>
      <t>COSTA</t>
    </r>
  </si>
  <si>
    <t>TOMAZ COSTA</t>
  </si>
  <si>
    <t>255.466-6 A</t>
  </si>
  <si>
    <t>135.91258.27-9</t>
  </si>
  <si>
    <t>726.223.262-20</t>
  </si>
  <si>
    <t>LUIZ DA COSTA</t>
  </si>
  <si>
    <t>SONIA MARIA BENEVIDES DA COSTA</t>
  </si>
  <si>
    <t>Condominio TURIM PREMIUM</t>
  </si>
  <si>
    <t>BL-09A PONTA NEGRA</t>
  </si>
  <si>
    <t>14tomazbenevides@gmail.com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</si>
  <si>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BENEVIDES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TOMAZ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COSTA</t>
    </r>
  </si>
  <si>
    <t>BG 055/2021</t>
  </si>
  <si>
    <r>
      <rPr>
        <b/>
        <sz val="10"/>
        <color theme="1"/>
        <rFont val="Arial"/>
      </rPr>
      <t>MALILA</t>
    </r>
    <r>
      <rPr>
        <sz val="10"/>
        <color theme="1"/>
        <rFont val="Arial"/>
      </rPr>
      <t xml:space="preserve"> MOTTA CAMPOS</t>
    </r>
  </si>
  <si>
    <t>MALILA</t>
  </si>
  <si>
    <t>235.664-3 B</t>
  </si>
  <si>
    <t>1570</t>
  </si>
  <si>
    <t>190.06034.18-8</t>
  </si>
  <si>
    <t>737.146.402-82</t>
  </si>
  <si>
    <t>MARINEIDE MOTTA</t>
  </si>
  <si>
    <r>
      <rPr>
        <b/>
        <sz val="11"/>
        <color theme="1"/>
        <rFont val="Calibri, sans-serif"/>
      </rPr>
      <t>MARCELO</t>
    </r>
    <r>
      <rPr>
        <sz val="11"/>
        <color theme="1"/>
        <rFont val="Calibri, sans-serif"/>
      </rPr>
      <t xml:space="preserve"> AMORIM </t>
    </r>
    <r>
      <rPr>
        <b/>
        <sz val="11"/>
        <color theme="1"/>
        <rFont val="Calibri, sans-serif"/>
      </rPr>
      <t>CARNEIRO</t>
    </r>
  </si>
  <si>
    <t>MARCELO CARNEIRO</t>
  </si>
  <si>
    <t>240.724-8 B</t>
  </si>
  <si>
    <t>190.26173.05-1</t>
  </si>
  <si>
    <t>688.802.862-34</t>
  </si>
  <si>
    <t>ACÁCIO VIANA CARNEIRO</t>
  </si>
  <si>
    <t>ARTEMISIA MARIA AMORIM CARNEIRO</t>
  </si>
  <si>
    <t>AV. MARGINAL</t>
  </si>
  <si>
    <t>DQ 71 A, CASA 2</t>
  </si>
  <si>
    <t>69067-350</t>
  </si>
  <si>
    <t>92 98161-9384</t>
  </si>
  <si>
    <t>marcello.amura@gmail.com</t>
  </si>
  <si>
    <r>
      <rPr>
        <b/>
        <sz val="10"/>
        <color theme="1"/>
        <rFont val="Arial"/>
      </rPr>
      <t>MARCELO</t>
    </r>
    <r>
      <rPr>
        <sz val="10"/>
        <color theme="1"/>
        <rFont val="Arial"/>
      </rPr>
      <t xml:space="preserve"> BEZERRA DA </t>
    </r>
    <r>
      <rPr>
        <b/>
        <sz val="10"/>
        <color theme="1"/>
        <rFont val="Arial"/>
      </rPr>
      <t>CUNHA</t>
    </r>
  </si>
  <si>
    <t>MARCELO CUNHA</t>
  </si>
  <si>
    <t>173.715-5 C</t>
  </si>
  <si>
    <t>1583</t>
  </si>
  <si>
    <t>182.21185.62-6</t>
  </si>
  <si>
    <t>615.531.662-72</t>
  </si>
  <si>
    <t>MOACIR GOMES DA CUNHA</t>
  </si>
  <si>
    <t>NAZARE BEZERRA DA CUNHA</t>
  </si>
  <si>
    <t>RUA 20,QD 12</t>
  </si>
  <si>
    <t>69086-210</t>
  </si>
  <si>
    <t>98481-7292</t>
  </si>
  <si>
    <t>marcellocunha@gmail.com</t>
  </si>
  <si>
    <t>21/04/2024 - BG 126/2024 - DOE nº 35.256 de 04/07/2024</t>
  </si>
  <si>
    <r>
      <rPr>
        <sz val="10"/>
        <color theme="1"/>
        <rFont val="Arial"/>
      </rPr>
      <t xml:space="preserve">MARCIA CAROLINE PIRES </t>
    </r>
    <r>
      <rPr>
        <b/>
        <sz val="10"/>
        <color theme="1"/>
        <rFont val="Arial"/>
      </rPr>
      <t>VILHENA</t>
    </r>
  </si>
  <si>
    <t>VILHENA</t>
  </si>
  <si>
    <t>236.140-0 B</t>
  </si>
  <si>
    <t>127.76972.02-6</t>
  </si>
  <si>
    <t>757.966.352-04</t>
  </si>
  <si>
    <t>LUIS JOSIMO DA COSTA BATISTA</t>
  </si>
  <si>
    <t>MARIA RENILDE PIRES VILHENA</t>
  </si>
  <si>
    <t>ANALISES CLINICAS/GESTÃO DE ASSISTÊNCIA FARMACÊUTICA</t>
  </si>
  <si>
    <t>ATUAÇÃO DE BIOTECNOLOGIA PARA A SAÚDE</t>
  </si>
  <si>
    <t>Rua RAIMUNDO NONATO DE CASTRO</t>
  </si>
  <si>
    <t>AP 1001, BL A, CD VIEW CLUB SANTO AGOSTINHO</t>
  </si>
  <si>
    <t>carolinepvilhena@gmail.com</t>
  </si>
  <si>
    <r>
      <rPr>
        <b/>
        <sz val="10"/>
        <color theme="1"/>
        <rFont val="Arial"/>
      </rPr>
      <t>MARCIA</t>
    </r>
    <r>
      <rPr>
        <sz val="10"/>
        <color theme="1"/>
        <rFont val="Arial"/>
      </rPr>
      <t xml:space="preserve"> CRISTINA </t>
    </r>
    <r>
      <rPr>
        <b/>
        <sz val="10"/>
        <color theme="1"/>
        <rFont val="Arial"/>
      </rPr>
      <t>SANTIAGO</t>
    </r>
    <r>
      <rPr>
        <sz val="10"/>
        <color theme="1"/>
        <rFont val="Arial"/>
      </rPr>
      <t xml:space="preserve"> DA ROCHA</t>
    </r>
  </si>
  <si>
    <t>MARCIA SANTIAGO</t>
  </si>
  <si>
    <t>197.121-2 B</t>
  </si>
  <si>
    <t>1663</t>
  </si>
  <si>
    <t>127.18548.02-0</t>
  </si>
  <si>
    <t>644.978.872-00</t>
  </si>
  <si>
    <t>ELZA SANTIAGO DA ROCHA</t>
  </si>
  <si>
    <t>FARMACIA CLINICA E HOSPITALAR</t>
  </si>
  <si>
    <t>RUA CURAÇÃO,QD 24</t>
  </si>
  <si>
    <t>69097/235</t>
  </si>
  <si>
    <t>99995-7419</t>
  </si>
  <si>
    <t>santiagoroch33@gmail.com</t>
  </si>
  <si>
    <r>
      <rPr>
        <b/>
        <sz val="10"/>
        <color theme="1"/>
        <rFont val="Arial"/>
      </rPr>
      <t xml:space="preserve">MARCIFRAN </t>
    </r>
    <r>
      <rPr>
        <sz val="10"/>
        <color theme="1"/>
        <rFont val="Arial"/>
      </rPr>
      <t>BARROS DA SILVA</t>
    </r>
  </si>
  <si>
    <t>MARCIFRAN</t>
  </si>
  <si>
    <t>238.426-4 B</t>
  </si>
  <si>
    <t>1734</t>
  </si>
  <si>
    <t>129.77353.02-1</t>
  </si>
  <si>
    <t>711.764.202-59</t>
  </si>
  <si>
    <t>MARIVALDO ARAUJO DA SILVA</t>
  </si>
  <si>
    <t>RAIMUNDA DA CONCEIÇAO BARROS DA SILVA</t>
  </si>
  <si>
    <t>Rua 66 C 6B QD129 A</t>
  </si>
  <si>
    <t>marcifranbarros@gmail.com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</si>
  <si>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>ROSILENE LIMA</t>
    </r>
    <r>
      <rPr>
        <sz val="10"/>
        <color theme="1"/>
        <rFont val="Arial"/>
      </rPr>
      <t xml:space="preserve"> DA SILVA</t>
    </r>
  </si>
  <si>
    <t>ROSILENE LIMA</t>
  </si>
  <si>
    <t>182.534-8 C</t>
  </si>
  <si>
    <t>1552</t>
  </si>
  <si>
    <t>190.18042.98-9</t>
  </si>
  <si>
    <t>688.832.932-15</t>
  </si>
  <si>
    <t>MANOEL FERREIRA DA SILVA</t>
  </si>
  <si>
    <t>FRANCISCA CHAGAS LIMA DA SILVA</t>
  </si>
  <si>
    <t>DE 13/09/2025 A 12/09/2025 - 60 DIAS</t>
  </si>
  <si>
    <t>RUA APOCALIPSE</t>
  </si>
  <si>
    <t>N.S. DE FÁTIMA -ALEIXO</t>
  </si>
  <si>
    <t>69009-004</t>
  </si>
  <si>
    <t>99164-3015</t>
  </si>
  <si>
    <t>roseejohnathas@gmail.com</t>
  </si>
  <si>
    <r>
      <rPr>
        <sz val="10"/>
        <color theme="1"/>
        <rFont val="Arial"/>
      </rPr>
      <t>MATHEUS</t>
    </r>
    <r>
      <rPr>
        <b/>
        <sz val="10"/>
        <color theme="1"/>
        <rFont val="Arial"/>
      </rPr>
      <t xml:space="preserve"> AYRAN</t>
    </r>
    <r>
      <rPr>
        <sz val="10"/>
        <color theme="1"/>
        <rFont val="Arial"/>
      </rPr>
      <t xml:space="preserve"> RIBEIRO MESQUITA</t>
    </r>
  </si>
  <si>
    <t>AYRAN</t>
  </si>
  <si>
    <t>249.704-2 B</t>
  </si>
  <si>
    <t>201.73351.85-3</t>
  </si>
  <si>
    <t>018.630.062-06</t>
  </si>
  <si>
    <t>0390401322</t>
  </si>
  <si>
    <t>0820</t>
  </si>
  <si>
    <t>WILLIAM DO NASCIMENTO MESQUITA</t>
  </si>
  <si>
    <t>ADRIANA CRISTINA RIBEIRO DA SILVA</t>
  </si>
  <si>
    <t>SERVIÇOS JURIDICOS</t>
  </si>
  <si>
    <t>RUA SACIARA</t>
  </si>
  <si>
    <t>69.090-150</t>
  </si>
  <si>
    <t>ayranbmbm@gmail.com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</si>
  <si>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ATHEUS DA SILVA </t>
    </r>
    <r>
      <rPr>
        <b/>
        <sz val="10"/>
        <color theme="1"/>
        <rFont val="Arial"/>
      </rPr>
      <t>PESSOA</t>
    </r>
  </si>
  <si>
    <t>M. PESSOA</t>
  </si>
  <si>
    <t>269.588-0A</t>
  </si>
  <si>
    <t>2080</t>
  </si>
  <si>
    <t>212.90245.49-7</t>
  </si>
  <si>
    <t>020.324.042-14</t>
  </si>
  <si>
    <t>043479382232</t>
  </si>
  <si>
    <t>ALDEMIR ELADIO MOURA PESSOA</t>
  </si>
  <si>
    <t>MARIA SOCORRO SILVA DA COSTA</t>
  </si>
  <si>
    <t>mpmatheuspessoa@gmail.com</t>
  </si>
  <si>
    <r>
      <rPr>
        <b/>
        <sz val="10"/>
        <color theme="1"/>
        <rFont val="Arial"/>
      </rPr>
      <t>MAYKO</t>
    </r>
    <r>
      <rPr>
        <sz val="10"/>
        <color theme="1"/>
        <rFont val="Arial"/>
      </rPr>
      <t xml:space="preserve"> PINHEIRO DA SILVA</t>
    </r>
  </si>
  <si>
    <t>MAYKO</t>
  </si>
  <si>
    <t>255.876-9 A</t>
  </si>
  <si>
    <t>1610</t>
  </si>
  <si>
    <t>190.22324.88-8</t>
  </si>
  <si>
    <t>793.284.402-97</t>
  </si>
  <si>
    <t>MARIA DO ROSARIO FREIRES</t>
  </si>
  <si>
    <t>ENG DE PRODUÇOES</t>
  </si>
  <si>
    <t>Conjunto TRAVESSA GARUVA</t>
  </si>
  <si>
    <t>CONJ. RIACHO DOCE I CIDADE NOVA</t>
  </si>
  <si>
    <t>mayko.pinheiro@hotmail.com</t>
  </si>
  <si>
    <r>
      <rPr>
        <b/>
        <sz val="10"/>
        <color theme="1"/>
        <rFont val="Arial"/>
      </rPr>
      <t>MICHELLY</t>
    </r>
    <r>
      <rPr>
        <sz val="10"/>
        <color theme="1"/>
        <rFont val="Arial"/>
      </rPr>
      <t xml:space="preserve"> CAVALCANTE </t>
    </r>
    <r>
      <rPr>
        <b/>
        <sz val="10"/>
        <color theme="1"/>
        <rFont val="Arial"/>
      </rPr>
      <t>LEMOS</t>
    </r>
    <r>
      <rPr>
        <sz val="10"/>
        <color theme="1"/>
        <rFont val="Arial"/>
      </rPr>
      <t xml:space="preserve"> CORREIA</t>
    </r>
  </si>
  <si>
    <t>MICHELLY LEMOS</t>
  </si>
  <si>
    <t>240.311-0 B</t>
  </si>
  <si>
    <t>126.68360.02-3</t>
  </si>
  <si>
    <t>649.535.642-00</t>
  </si>
  <si>
    <t>ANACLETO DE ALMEIDA LEMOS</t>
  </si>
  <si>
    <t>MARGARIDA MARIA CAVALCANTE LEMOS</t>
  </si>
  <si>
    <t>RUA PADRE MONTEIRO- COND. ALTOS DE FLORES</t>
  </si>
  <si>
    <t>69028-140</t>
  </si>
  <si>
    <t>98115-7919</t>
  </si>
  <si>
    <t>michellycbmam@gmail.com</t>
  </si>
  <si>
    <r>
      <rPr>
        <sz val="10"/>
        <color theme="1"/>
        <rFont val="Arial"/>
      </rPr>
      <t xml:space="preserve">NÁDIA MARIA FARIAS </t>
    </r>
    <r>
      <rPr>
        <b/>
        <sz val="10"/>
        <color theme="1"/>
        <rFont val="Arial"/>
      </rPr>
      <t>VINENTE</t>
    </r>
  </si>
  <si>
    <t>VINENTE</t>
  </si>
  <si>
    <t>238.150-8 B</t>
  </si>
  <si>
    <t>REGINALDO GOMES VINENTE</t>
  </si>
  <si>
    <t>ROSINEIDE FARIAS VINENTE</t>
  </si>
  <si>
    <t>AVENIDA TORQUATO TAPAJÓS, BLOCO 05, APTO 104</t>
  </si>
  <si>
    <t>(92)982383279</t>
  </si>
  <si>
    <t>nadiabella3@hotmail.com</t>
  </si>
  <si>
    <r>
      <rPr>
        <b/>
        <sz val="10"/>
        <color theme="1"/>
        <rFont val="Arial"/>
      </rPr>
      <t>PEDRO</t>
    </r>
    <r>
      <rPr>
        <sz val="10"/>
        <color theme="1"/>
        <rFont val="Arial"/>
      </rPr>
      <t xml:space="preserve"> JEFFERSON</t>
    </r>
    <r>
      <rPr>
        <b/>
        <sz val="10"/>
        <color theme="1"/>
        <rFont val="Arial"/>
      </rPr>
      <t xml:space="preserve"> RIBEIRO</t>
    </r>
    <r>
      <rPr>
        <sz val="10"/>
        <color theme="1"/>
        <rFont val="Arial"/>
      </rPr>
      <t xml:space="preserve"> DE OLIVEIRA</t>
    </r>
  </si>
  <si>
    <t>PEDRO RIBEIRO</t>
  </si>
  <si>
    <t>197.117-4 C</t>
  </si>
  <si>
    <t>1637</t>
  </si>
  <si>
    <t>190.11553.96-1</t>
  </si>
  <si>
    <t>668.431.972-72</t>
  </si>
  <si>
    <t>DALILA RIBEIRO DE OLIVEIRA</t>
  </si>
  <si>
    <t>CURSO SUPERIOR DE TECNOLOGIA EM SEGURANÇA PÚBLICA</t>
  </si>
  <si>
    <t>Rua MAQ DA SILVEIRA N.62 - CASA 02</t>
  </si>
  <si>
    <t>pedro--jefferson@HOTMAIL.COM</t>
  </si>
  <si>
    <r>
      <rPr>
        <b/>
        <sz val="10"/>
        <color theme="1"/>
        <rFont val="Arial"/>
      </rPr>
      <t>PEDRO</t>
    </r>
    <r>
      <rPr>
        <sz val="10"/>
        <color theme="1"/>
        <rFont val="Arial"/>
      </rPr>
      <t xml:space="preserve"> PAULO OLIVEIRA </t>
    </r>
    <r>
      <rPr>
        <b/>
        <sz val="10"/>
        <color theme="1"/>
        <rFont val="Arial"/>
      </rPr>
      <t>SANTOS</t>
    </r>
  </si>
  <si>
    <t>PEDRO SANTOS</t>
  </si>
  <si>
    <t>238.893-6 B</t>
  </si>
  <si>
    <t>267.70286.42-2</t>
  </si>
  <si>
    <t>800.281.362-68</t>
  </si>
  <si>
    <t>ELIAS SOARES DOS SANTOS</t>
  </si>
  <si>
    <t>CLAUDIA TEREZA OLIVEIRA SANTOS</t>
  </si>
  <si>
    <t>BG 196/2022</t>
  </si>
  <si>
    <t>ENFERMAGEM/ODONTOLOGIA - UFAM</t>
  </si>
  <si>
    <t>URGÊNCIA E EMERGÊNCIA - UNICEL</t>
  </si>
  <si>
    <t>Rua DESEMBARGADOR JOÃO MACHADO</t>
  </si>
  <si>
    <t>pedropaulo_os@hotmail.com</t>
  </si>
  <si>
    <r>
      <rPr>
        <sz val="10"/>
        <color theme="1"/>
        <rFont val="Arial"/>
      </rPr>
      <t xml:space="preserve">RAFAEL </t>
    </r>
    <r>
      <rPr>
        <b/>
        <sz val="10"/>
        <color theme="1"/>
        <rFont val="Arial"/>
      </rPr>
      <t xml:space="preserve">BENTOLILA </t>
    </r>
  </si>
  <si>
    <t>BENTOLILA</t>
  </si>
  <si>
    <t>268.297-4 A</t>
  </si>
  <si>
    <t>150.75676.27-1</t>
  </si>
  <si>
    <t>921.553.832-15</t>
  </si>
  <si>
    <t>0352494822</t>
  </si>
  <si>
    <t>0375</t>
  </si>
  <si>
    <t xml:space="preserve">Maria do Rosário Bentolila da Costa </t>
  </si>
  <si>
    <t xml:space="preserve">Rua André Vidal de Negreiros </t>
  </si>
  <si>
    <t>rafaelbentolila@gmail.com</t>
  </si>
  <si>
    <r>
      <rPr>
        <b/>
        <sz val="10"/>
        <color theme="1"/>
        <rFont val="Arial"/>
      </rPr>
      <t xml:space="preserve">RAFAELE PEREIRA </t>
    </r>
    <r>
      <rPr>
        <sz val="10"/>
        <color theme="1"/>
        <rFont val="Arial"/>
      </rPr>
      <t>DA SILVA</t>
    </r>
  </si>
  <si>
    <t>RAFAELE PEREIRA</t>
  </si>
  <si>
    <t>269.579-0A</t>
  </si>
  <si>
    <t>138.02163.42-6</t>
  </si>
  <si>
    <t>027.404.573-75</t>
  </si>
  <si>
    <t>057778621104</t>
  </si>
  <si>
    <t>0564</t>
  </si>
  <si>
    <t>GRIJALVA RODRIGUES DA SILVA</t>
  </si>
  <si>
    <t>RUTE PEREIRA DA SILVA</t>
  </si>
  <si>
    <t>Nutrição</t>
  </si>
  <si>
    <t>RUA TOBIAS DE AGUIAR</t>
  </si>
  <si>
    <t>(98) 982554305</t>
  </si>
  <si>
    <t>rafaele_rafs@hotmail.com</t>
  </si>
  <si>
    <r>
      <rPr>
        <b/>
        <sz val="10"/>
        <color theme="1"/>
        <rFont val="Arial"/>
      </rPr>
      <t>RENATA</t>
    </r>
    <r>
      <rPr>
        <sz val="10"/>
        <color theme="1"/>
        <rFont val="Arial"/>
      </rPr>
      <t xml:space="preserve"> PAIVA MORET DE ALMEIDA </t>
    </r>
    <r>
      <rPr>
        <b/>
        <sz val="10"/>
        <color theme="1"/>
        <rFont val="Arial"/>
      </rPr>
      <t>NARDES</t>
    </r>
  </si>
  <si>
    <t>RENATA NARDES</t>
  </si>
  <si>
    <t>255.836-0 A</t>
  </si>
  <si>
    <t>190.00782.97-2</t>
  </si>
  <si>
    <t>801.031.461-72</t>
  </si>
  <si>
    <t>ASER MORET DE ALMEIDA</t>
  </si>
  <si>
    <t>EGYDIA PAIVA MORET DE ALMEIDA</t>
  </si>
  <si>
    <t>URGÊNCIA E EMERGÊNCIA/ ADMINISTRAÇÃO HOSPITALAR</t>
  </si>
  <si>
    <t>Rua Princesa Isabel</t>
  </si>
  <si>
    <t>CD RES VERDES MARES III, AP 10 Parque Dez</t>
  </si>
  <si>
    <t>renatapaivamoret@yahoo.com.br</t>
  </si>
  <si>
    <r>
      <rPr>
        <b/>
        <sz val="10"/>
        <color theme="1"/>
        <rFont val="Arial"/>
      </rPr>
      <t>ROBERTO PIMENTEL</t>
    </r>
    <r>
      <rPr>
        <sz val="10"/>
        <color theme="1"/>
        <rFont val="Arial"/>
      </rPr>
      <t xml:space="preserve"> BASTOS</t>
    </r>
  </si>
  <si>
    <t>ROBERTO PIMENTEL</t>
  </si>
  <si>
    <t>198.617-1 B</t>
  </si>
  <si>
    <t>1568</t>
  </si>
  <si>
    <t>130.09530.19-5</t>
  </si>
  <si>
    <t>659.441.432-15</t>
  </si>
  <si>
    <t>ROBERTO MARCIO NOGUEIRA BASTOS</t>
  </si>
  <si>
    <t>TANIA MARIA PIMENTEL BASTOS</t>
  </si>
  <si>
    <t>RUA D-GREEN HILLS,QD B</t>
  </si>
  <si>
    <t>PARQUE DAS LARANJEIRAS</t>
  </si>
  <si>
    <t>69058-800</t>
  </si>
  <si>
    <t>99655-5454</t>
  </si>
  <si>
    <t>robertopimentelbastos@gmail.com</t>
  </si>
  <si>
    <r>
      <rPr>
        <b/>
        <sz val="10"/>
        <color theme="1"/>
        <rFont val="Arial"/>
      </rPr>
      <t>ROBSON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SANTOS</t>
    </r>
    <r>
      <rPr>
        <sz val="10"/>
        <color theme="1"/>
        <rFont val="Arial"/>
      </rPr>
      <t xml:space="preserve"> DE ALMEIDA (SUBJUDICE)</t>
    </r>
  </si>
  <si>
    <t>ROBSON SANTOS</t>
  </si>
  <si>
    <t>178.313-0 C</t>
  </si>
  <si>
    <t>1327</t>
  </si>
  <si>
    <t>125.96659.02-8</t>
  </si>
  <si>
    <t>640.022.502-10</t>
  </si>
  <si>
    <t>FRANCISCO ARAUJO DE ALMEIDA</t>
  </si>
  <si>
    <t>MARIA DO SOCORRO SANTOS DE ALMEIDA</t>
  </si>
  <si>
    <t>BG 113/2022</t>
  </si>
  <si>
    <t>AV GUARANAS</t>
  </si>
  <si>
    <t>7</t>
  </si>
  <si>
    <t>QD 47 CID NOVA I</t>
  </si>
  <si>
    <t>drh6cbmam@gmail.com</t>
  </si>
  <si>
    <r>
      <rPr>
        <b/>
        <sz val="10"/>
        <color theme="1"/>
        <rFont val="Arial"/>
      </rPr>
      <t>RONALDO MUNIZ</t>
    </r>
    <r>
      <rPr>
        <sz val="10"/>
        <color theme="1"/>
        <rFont val="Arial"/>
      </rPr>
      <t xml:space="preserve"> COSTA</t>
    </r>
  </si>
  <si>
    <t>BG 175/2023</t>
  </si>
  <si>
    <t>RONALDO MUNIZ</t>
  </si>
  <si>
    <t>255.809-2 A</t>
  </si>
  <si>
    <t>131.99248.42-9</t>
  </si>
  <si>
    <t>770.858.252-00</t>
  </si>
  <si>
    <t>FRANCISCO DE JESUS COSTA</t>
  </si>
  <si>
    <t>FATIMA SUELI FRAZAO MUNIZ</t>
  </si>
  <si>
    <t>03/04/2023 A 28/04/2023 CURSO DE TEM MG BG-/045/2023</t>
  </si>
  <si>
    <t>CURSO TECNICO EM EMERGÊNCIA MÉDICA</t>
  </si>
  <si>
    <t>ENFERMAGEM EM UTI/ PÓS GRADUAÇÃO LATU SENSU EM SEGURANÇA PÚBLICA</t>
  </si>
  <si>
    <t>Rua BARAO DE JACEGUAI</t>
  </si>
  <si>
    <t>enf_ronaldomuniz@yahoo.com</t>
  </si>
  <si>
    <r>
      <rPr>
        <b/>
        <sz val="10"/>
        <color theme="1"/>
        <rFont val="Arial"/>
      </rPr>
      <t xml:space="preserve">ROSA CRISTINA </t>
    </r>
    <r>
      <rPr>
        <sz val="10"/>
        <color theme="1"/>
        <rFont val="Arial"/>
      </rPr>
      <t>CALDAS BELOTA</t>
    </r>
  </si>
  <si>
    <t>ROSA CRISTINA</t>
  </si>
  <si>
    <t>189.089-1 C</t>
  </si>
  <si>
    <t>190.26447.00-3</t>
  </si>
  <si>
    <t>718.273.822-87</t>
  </si>
  <si>
    <t>ABRAAO NEMEZIO MOREIRA CALDAS</t>
  </si>
  <si>
    <t>MARIA RITA DA SILVA CALDAS</t>
  </si>
  <si>
    <t>UNIDADE DE TERAPIA INTENSIA ADULTO E NEONATO</t>
  </si>
  <si>
    <t>BL-A AP 601 6ANDAR CD AM BOUL DA PAZ</t>
  </si>
  <si>
    <r>
      <rPr>
        <b/>
        <sz val="10"/>
        <color theme="1"/>
        <rFont val="Arial"/>
      </rPr>
      <t>ROSA</t>
    </r>
    <r>
      <rPr>
        <sz val="10"/>
        <color theme="1"/>
        <rFont val="Arial"/>
      </rPr>
      <t xml:space="preserve"> FERREIRA</t>
    </r>
    <r>
      <rPr>
        <b/>
        <sz val="10"/>
        <color theme="1"/>
        <rFont val="Arial"/>
      </rPr>
      <t xml:space="preserve"> TAVARES</t>
    </r>
  </si>
  <si>
    <t>ROSA TAVARES</t>
  </si>
  <si>
    <t>192.541-5 B</t>
  </si>
  <si>
    <t>1708</t>
  </si>
  <si>
    <t>190.50928.94-6</t>
  </si>
  <si>
    <t>523.091.932-91</t>
  </si>
  <si>
    <t>MANUEL RAIMUNDO SARMENTO TAVARES</t>
  </si>
  <si>
    <t>MARIA BERNADA FERREIRA TAVARES</t>
  </si>
  <si>
    <t>BG 163/2022</t>
  </si>
  <si>
    <t>Rua RUA 8</t>
  </si>
  <si>
    <t>PROX. A FARMA LIMA ALFREDO NASCIMENTO</t>
  </si>
  <si>
    <t>ROSAVARES@GMAIL.COM</t>
  </si>
  <si>
    <r>
      <rPr>
        <b/>
        <sz val="11"/>
        <color theme="1"/>
        <rFont val="Calibri, sans-serif"/>
      </rPr>
      <t xml:space="preserve">ROSELMA </t>
    </r>
    <r>
      <rPr>
        <sz val="11"/>
        <color theme="1"/>
        <rFont val="Calibri, sans-serif"/>
      </rPr>
      <t>PEDROSA FEITOSA</t>
    </r>
  </si>
  <si>
    <t>ROSELMA</t>
  </si>
  <si>
    <t>259.251-7C</t>
  </si>
  <si>
    <t>2044439243-7</t>
  </si>
  <si>
    <t>634.302.402-63</t>
  </si>
  <si>
    <t>PAULA FEITOSA FEITOSA</t>
  </si>
  <si>
    <t>RUA E18 PROMORAR</t>
  </si>
  <si>
    <t>69042-825</t>
  </si>
  <si>
    <t>susam@saude.am.gov.br</t>
  </si>
  <si>
    <r>
      <rPr>
        <sz val="10"/>
        <color theme="1"/>
        <rFont val="Arial"/>
      </rPr>
      <t xml:space="preserve">RUBENS </t>
    </r>
    <r>
      <rPr>
        <b/>
        <sz val="10"/>
        <color theme="1"/>
        <rFont val="Arial"/>
      </rPr>
      <t>FIGUEIRA</t>
    </r>
    <r>
      <rPr>
        <sz val="10"/>
        <color theme="1"/>
        <rFont val="Arial"/>
      </rPr>
      <t xml:space="preserve"> RENGIFO</t>
    </r>
  </si>
  <si>
    <t>FIGUEIRA</t>
  </si>
  <si>
    <t>198.484-5 C</t>
  </si>
  <si>
    <t>1673</t>
  </si>
  <si>
    <t>129.41344.02-2</t>
  </si>
  <si>
    <t>740.936.222-72</t>
  </si>
  <si>
    <t>TEREZA FUGUEIRA RENGIFO</t>
  </si>
  <si>
    <t>Morro MORRO DO SOL</t>
  </si>
  <si>
    <t>rubensrengifo@gmail.com</t>
  </si>
  <si>
    <r>
      <rPr>
        <sz val="10"/>
        <color theme="1"/>
        <rFont val="Arial"/>
      </rPr>
      <t>SAMUEL</t>
    </r>
    <r>
      <rPr>
        <sz val="10"/>
        <color theme="1"/>
        <rFont val="Arial"/>
      </rPr>
      <t xml:space="preserve"> DE MENEZES </t>
    </r>
    <r>
      <rPr>
        <b/>
        <sz val="10"/>
        <color theme="1"/>
        <rFont val="Arial"/>
      </rPr>
      <t>COLARES</t>
    </r>
  </si>
  <si>
    <t>COLARES</t>
  </si>
  <si>
    <t>236.784-0 B</t>
  </si>
  <si>
    <t>133.88617.27-8</t>
  </si>
  <si>
    <t>762.365.282-68</t>
  </si>
  <si>
    <t>NELIO PENA COLARES</t>
  </si>
  <si>
    <t>ZENEIDE DE MENEZES COLARES</t>
  </si>
  <si>
    <t>Rua PROF. JOANA DARC RIB</t>
  </si>
  <si>
    <t>QD MARANHAO BL 5 ET 2 AP 304 JAPIIM</t>
  </si>
  <si>
    <t>samume83@hotmail.com</t>
  </si>
  <si>
    <r>
      <rPr>
        <b/>
        <sz val="10"/>
        <color theme="1"/>
        <rFont val="Arial"/>
      </rPr>
      <t>SANDRO</t>
    </r>
    <r>
      <rPr>
        <sz val="10"/>
        <color theme="1"/>
        <rFont val="Arial"/>
      </rPr>
      <t xml:space="preserve"> EDUARDO DE </t>
    </r>
    <r>
      <rPr>
        <b/>
        <sz val="10"/>
        <color theme="1"/>
        <rFont val="Arial"/>
      </rPr>
      <t>CAMARGO</t>
    </r>
  </si>
  <si>
    <t>SANDRO CAMARGO</t>
  </si>
  <si>
    <t>257.383-0 A</t>
  </si>
  <si>
    <t>124.92705.95-3</t>
  </si>
  <si>
    <t>170.514.268-00</t>
  </si>
  <si>
    <t>ANTONIO JESUS DE CAMARGO</t>
  </si>
  <si>
    <t>MARIA ROSA ROSEIRO DE CAMARGO</t>
  </si>
  <si>
    <t>SÁUDE COLETIVA</t>
  </si>
  <si>
    <t>Rua ANTONIO J DOS SANTOS</t>
  </si>
  <si>
    <t>BL 1 AP 506 JABOTIANA</t>
  </si>
  <si>
    <t>SE</t>
  </si>
  <si>
    <t>sandroeduardo@gmail.com</t>
  </si>
  <si>
    <r>
      <rPr>
        <sz val="10"/>
        <color theme="1"/>
        <rFont val="Arial"/>
      </rPr>
      <t xml:space="preserve">SIDNEY EMANUEL PELEJA </t>
    </r>
    <r>
      <rPr>
        <b/>
        <sz val="10"/>
        <color theme="1"/>
        <rFont val="Arial"/>
      </rPr>
      <t>FORMIGA</t>
    </r>
  </si>
  <si>
    <t>FORMIGA</t>
  </si>
  <si>
    <t>255.629-4 A</t>
  </si>
  <si>
    <t>127.48929.42-1</t>
  </si>
  <si>
    <t>655.001.562-68</t>
  </si>
  <si>
    <t>OSVALDO ROCHA FORMIGA</t>
  </si>
  <si>
    <t>MARIA DAS GRAÇAS PELEJA FORMIGA</t>
  </si>
  <si>
    <t>BG-046/2023</t>
  </si>
  <si>
    <t>Rua TAMANDUA</t>
  </si>
  <si>
    <t>sidney_formiga@hotmail.com</t>
  </si>
  <si>
    <r>
      <rPr>
        <b/>
        <sz val="10"/>
        <color theme="1"/>
        <rFont val="Arial"/>
      </rPr>
      <t>TATIANE</t>
    </r>
    <r>
      <rPr>
        <sz val="10"/>
        <color theme="1"/>
        <rFont val="Arial"/>
      </rPr>
      <t xml:space="preserve"> MONTEIRO DA </t>
    </r>
    <r>
      <rPr>
        <b/>
        <sz val="10"/>
        <color theme="1"/>
        <rFont val="Arial"/>
      </rPr>
      <t>ROCHA</t>
    </r>
  </si>
  <si>
    <t>TATIANE ROCHA</t>
  </si>
  <si>
    <t>190.627-5 C</t>
  </si>
  <si>
    <t>128.04707.02-6</t>
  </si>
  <si>
    <t>753.130.572-00</t>
  </si>
  <si>
    <t>VALTER VIEIRA DA ROCHA</t>
  </si>
  <si>
    <t>ROZINEIA DA SILVA MONTEIRO</t>
  </si>
  <si>
    <t>BG 144/2024 + BG 174/2024+BG 189/2024</t>
  </si>
  <si>
    <t>RUA DAS ÁGUIAS BL-07 APTO 103</t>
  </si>
  <si>
    <t>SÃO LAZARO</t>
  </si>
  <si>
    <t>69073-140</t>
  </si>
  <si>
    <t>99132-0445</t>
  </si>
  <si>
    <r>
      <rPr>
        <u/>
        <sz val="10"/>
        <color theme="10"/>
        <rFont val="Arial"/>
      </rPr>
      <t>tatimrb</t>
    </r>
    <r>
      <rPr>
        <b/>
        <u/>
        <sz val="10"/>
        <color theme="10"/>
        <rFont val="Arial"/>
      </rPr>
      <t>hotmail.com</t>
    </r>
  </si>
  <si>
    <r>
      <rPr>
        <b/>
        <sz val="10"/>
        <color theme="1"/>
        <rFont val="Arial"/>
      </rPr>
      <t>THIAGO</t>
    </r>
    <r>
      <rPr>
        <sz val="10"/>
        <color theme="1"/>
        <rFont val="Arial"/>
      </rPr>
      <t xml:space="preserve"> DOS SANTOS </t>
    </r>
    <r>
      <rPr>
        <b/>
        <sz val="10"/>
        <color theme="1"/>
        <rFont val="Arial"/>
      </rPr>
      <t>MARQUES</t>
    </r>
  </si>
  <si>
    <t>BG 014/2024</t>
  </si>
  <si>
    <t>THIAGO MARQUES</t>
  </si>
  <si>
    <t>255.050-4 A</t>
  </si>
  <si>
    <t>1547</t>
  </si>
  <si>
    <t>207.16630.61-8</t>
  </si>
  <si>
    <t>002.770.202-20</t>
  </si>
  <si>
    <t>MARIA DA CONCEICAO PEREIRA DOS SANTOS</t>
  </si>
  <si>
    <t>ARQUITETURA E DESIGNER DE INTERIORES</t>
  </si>
  <si>
    <t>RUA DR WALFERSTAN THOMAS,QD D 04</t>
  </si>
  <si>
    <t>69090-794</t>
  </si>
  <si>
    <t>99431-1141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</si>
  <si>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thiagomarques.am@gmail.com</t>
    </r>
  </si>
  <si>
    <r>
      <rPr>
        <b/>
        <sz val="10"/>
        <color theme="1"/>
        <rFont val="Arial"/>
      </rPr>
      <t>THIAGO</t>
    </r>
    <r>
      <rPr>
        <sz val="10"/>
        <color theme="1"/>
        <rFont val="Arial"/>
      </rPr>
      <t xml:space="preserve"> MAIO </t>
    </r>
    <r>
      <rPr>
        <b/>
        <sz val="10"/>
        <color theme="1"/>
        <rFont val="Arial"/>
      </rPr>
      <t>BANDEIRA</t>
    </r>
  </si>
  <si>
    <t>THIAGO BANDEIRA</t>
  </si>
  <si>
    <t>255.197-7 A</t>
  </si>
  <si>
    <t>168.67580.64-6</t>
  </si>
  <si>
    <t>855.320.022-15</t>
  </si>
  <si>
    <t>ANIBAL DIAS COSTA BANDEIRA</t>
  </si>
  <si>
    <t>ANA MARIA MAIO BANDEIRA</t>
  </si>
  <si>
    <t>Condominio residencial le bolevrad</t>
  </si>
  <si>
    <t>sao jorge</t>
  </si>
  <si>
    <t>thiago_bandeira@hotmail.com</t>
  </si>
  <si>
    <r>
      <rPr>
        <sz val="10"/>
        <color theme="1"/>
        <rFont val="Arial"/>
      </rPr>
      <t>DE T</t>
    </r>
    <r>
      <rPr>
        <b/>
        <sz val="10"/>
        <color theme="1"/>
        <rFont val="Arial"/>
      </rPr>
      <t>HIAGO MAIO</t>
    </r>
    <r>
      <rPr>
        <sz val="10"/>
        <color theme="1"/>
        <rFont val="Arial"/>
      </rPr>
      <t xml:space="preserve"> PARA</t>
    </r>
    <r>
      <rPr>
        <b/>
        <sz val="10"/>
        <color theme="1"/>
        <rFont val="Arial"/>
      </rPr>
      <t>THIAGO BANDEIRA</t>
    </r>
  </si>
  <si>
    <r>
      <rPr>
        <b/>
        <sz val="10"/>
        <color theme="1"/>
        <rFont val="Arial"/>
      </rPr>
      <t>TIAGO</t>
    </r>
    <r>
      <rPr>
        <sz val="10"/>
        <color theme="1"/>
        <rFont val="Arial"/>
      </rPr>
      <t xml:space="preserve"> STRIEDER </t>
    </r>
    <r>
      <rPr>
        <b/>
        <sz val="10"/>
        <color theme="1"/>
        <rFont val="Arial"/>
      </rPr>
      <t>RAMIREZ</t>
    </r>
  </si>
  <si>
    <t>TIAGO RAMIREZ</t>
  </si>
  <si>
    <t>264.872-5 A</t>
  </si>
  <si>
    <t>ARI OLIVEIRA RAMIREZ</t>
  </si>
  <si>
    <t>ZUELI STRIEDER RAMIREZ</t>
  </si>
  <si>
    <t>RUA 42</t>
  </si>
  <si>
    <t>69065-440</t>
  </si>
  <si>
    <t>(53)981040762</t>
  </si>
  <si>
    <t>Tiago748@yahoo.com.br</t>
  </si>
  <si>
    <r>
      <rPr>
        <b/>
        <sz val="10"/>
        <color theme="1"/>
        <rFont val="Arial"/>
      </rPr>
      <t>VITÓRIA</t>
    </r>
    <r>
      <rPr>
        <sz val="10"/>
        <color theme="1"/>
        <rFont val="Arial"/>
      </rPr>
      <t xml:space="preserve"> DE CÁSSIA DOS SANTOS</t>
    </r>
    <r>
      <rPr>
        <b/>
        <sz val="10"/>
        <color theme="1"/>
        <rFont val="Arial"/>
      </rPr>
      <t xml:space="preserve"> VERAS</t>
    </r>
  </si>
  <si>
    <t>VITÓRIA VERAS</t>
  </si>
  <si>
    <t>156.377-7F</t>
  </si>
  <si>
    <t>1252310096-9</t>
  </si>
  <si>
    <t>707.537.923-20</t>
  </si>
  <si>
    <t>ANTONIO GAMA DOS SANTOS</t>
  </si>
  <si>
    <t>RAIMUNDA PAIVA LIMA</t>
  </si>
  <si>
    <t>69054-679</t>
  </si>
  <si>
    <t>(92)99347-5786</t>
  </si>
  <si>
    <t>cassia.veras@gmail.com</t>
  </si>
  <si>
    <r>
      <rPr>
        <b/>
        <sz val="10"/>
        <color theme="1"/>
        <rFont val="Arial"/>
      </rPr>
      <t>WALLY</t>
    </r>
    <r>
      <rPr>
        <sz val="10"/>
        <color theme="1"/>
        <rFont val="Arial"/>
      </rPr>
      <t xml:space="preserve"> PINHEIRO LIMA</t>
    </r>
  </si>
  <si>
    <t>WALLY</t>
  </si>
  <si>
    <t>190.517-1 B</t>
  </si>
  <si>
    <t>1621</t>
  </si>
  <si>
    <t>126.92966.02-5</t>
  </si>
  <si>
    <t>615.976.942-15</t>
  </si>
  <si>
    <t>MARIA DE LOURDES PINHEIRO DE LIMA</t>
  </si>
  <si>
    <t>BG 203/2022</t>
  </si>
  <si>
    <t>ENFERMAGEM EM DERMATOLOGIA</t>
  </si>
  <si>
    <r>
      <rPr>
        <sz val="10"/>
        <color theme="1"/>
        <rFont val="Arial"/>
      </rPr>
      <t xml:space="preserve">WALTER MANOEL </t>
    </r>
    <r>
      <rPr>
        <b/>
        <sz val="10"/>
        <color theme="1"/>
        <rFont val="Arial"/>
      </rPr>
      <t>BINDA</t>
    </r>
    <r>
      <rPr>
        <sz val="10"/>
        <color theme="1"/>
        <rFont val="Arial"/>
      </rPr>
      <t xml:space="preserve"> PEREIRA DE ALMEIDA</t>
    </r>
  </si>
  <si>
    <t>BINDA</t>
  </si>
  <si>
    <t>164.614-1 C</t>
  </si>
  <si>
    <t>127.27993.02-3</t>
  </si>
  <si>
    <t>520.861.002-72</t>
  </si>
  <si>
    <t>WALTER DE ALMEIDA</t>
  </si>
  <si>
    <t>MARIA DAS GRACAS BINDA PEREIRA</t>
  </si>
  <si>
    <t>BG-059/2023</t>
  </si>
  <si>
    <t>RUA RIO NAPUIAU</t>
  </si>
  <si>
    <t>69086-020</t>
  </si>
  <si>
    <t>98455-2958</t>
  </si>
  <si>
    <t>walterbinda@msn.com</t>
  </si>
  <si>
    <r>
      <rPr>
        <sz val="10"/>
        <color theme="1"/>
        <rFont val="Arial"/>
      </rPr>
      <t xml:space="preserve">WILIRLEI FARIAS </t>
    </r>
    <r>
      <rPr>
        <b/>
        <sz val="10"/>
        <color theme="1"/>
        <rFont val="Arial"/>
      </rPr>
      <t>PROGENIO</t>
    </r>
  </si>
  <si>
    <t>PROGENIO</t>
  </si>
  <si>
    <t>255.175-6 A</t>
  </si>
  <si>
    <t>1543</t>
  </si>
  <si>
    <t>190.20492.15-5</t>
  </si>
  <si>
    <t>654.565.643-00</t>
  </si>
  <si>
    <t>IZABEL DA CONCEICAO FARIAS PROGENIO</t>
  </si>
  <si>
    <t>DE 21/07/2025 A 21/10/2025 - 03 MESES</t>
  </si>
  <si>
    <t>PRESIDENTE VARGAS</t>
  </si>
  <si>
    <t>69025-060</t>
  </si>
  <si>
    <t>98200-2163</t>
  </si>
  <si>
    <r>
      <rPr>
        <b/>
        <sz val="11"/>
        <color rgb="FF333333"/>
        <rFont val="Arial"/>
      </rPr>
      <t> </t>
    </r>
    <r>
      <rPr>
        <sz val="11"/>
        <color rgb="FF333333"/>
        <rFont val="Arial"/>
      </rPr>
      <t>fariasenf@hotmail.com</t>
    </r>
  </si>
  <si>
    <r>
      <rPr>
        <b/>
        <sz val="10"/>
        <color theme="1"/>
        <rFont val="Arial"/>
      </rPr>
      <t>ERLANE</t>
    </r>
    <r>
      <rPr>
        <sz val="10"/>
        <color theme="1"/>
        <rFont val="Arial"/>
      </rPr>
      <t xml:space="preserve"> SILVA DE </t>
    </r>
    <r>
      <rPr>
        <b/>
        <sz val="10"/>
        <color theme="1"/>
        <rFont val="Arial"/>
      </rPr>
      <t>OLIVEIRA</t>
    </r>
  </si>
  <si>
    <t>OUVIDORIA</t>
  </si>
  <si>
    <t>ERLANE OLIVEIRA</t>
  </si>
  <si>
    <t>172.599-8 D</t>
  </si>
  <si>
    <t>649.972.782-20</t>
  </si>
  <si>
    <t>FRANCISCO ELEAZE DE OLIVEIRA</t>
  </si>
  <si>
    <t>DUCIRENE FONSECA DA SILVA</t>
  </si>
  <si>
    <t>ENFERMAGEM EM URGÊNCIA E EMERGÊNCIA</t>
  </si>
  <si>
    <t>RUA DOS CORDEIROS</t>
  </si>
  <si>
    <t>SÃO JOSÉ 3</t>
  </si>
  <si>
    <t>laneveira@hotmail.com</t>
  </si>
  <si>
    <r>
      <rPr>
        <b/>
        <sz val="10"/>
        <color theme="1"/>
        <rFont val="Arial"/>
      </rPr>
      <t>GISELE</t>
    </r>
    <r>
      <rPr>
        <sz val="10"/>
        <color theme="1"/>
        <rFont val="Arial"/>
      </rPr>
      <t xml:space="preserve"> FERNANDES DOS </t>
    </r>
    <r>
      <rPr>
        <b/>
        <sz val="10"/>
        <color theme="1"/>
        <rFont val="Arial"/>
      </rPr>
      <t>REIS</t>
    </r>
  </si>
  <si>
    <t>BG 102/2025</t>
  </si>
  <si>
    <t>GISELE REIS</t>
  </si>
  <si>
    <t>236.274-0 B</t>
  </si>
  <si>
    <t>132.69055.27-6</t>
  </si>
  <si>
    <t>741.521.222-34</t>
  </si>
  <si>
    <t>JOSE MARIA DE QUADROS FERNANDES</t>
  </si>
  <si>
    <t>MARIA JOSE DOS REIS FERNANDES</t>
  </si>
  <si>
    <t>ASSISTENCIA FARMACÊUTICA</t>
  </si>
  <si>
    <t>Rua RIO SOLIMOES</t>
  </si>
  <si>
    <t>QD D TARUMA</t>
  </si>
  <si>
    <t>gisele_drf@yahoo.com.br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</si>
  <si>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 xml:space="preserve">ARCOS </t>
    </r>
    <r>
      <rPr>
        <b/>
        <sz val="10"/>
        <color theme="1"/>
        <rFont val="Arial"/>
      </rPr>
      <t>BARAUNA</t>
    </r>
    <r>
      <rPr>
        <sz val="10"/>
        <color theme="1"/>
        <rFont val="Arial"/>
      </rPr>
      <t xml:space="preserve"> BATISTA</t>
    </r>
  </si>
  <si>
    <t>M BARAUNA</t>
  </si>
  <si>
    <t>160.040-0 C</t>
  </si>
  <si>
    <t>1527</t>
  </si>
  <si>
    <t>190.00899.37-3</t>
  </si>
  <si>
    <t>663.747.152-68</t>
  </si>
  <si>
    <t>MARIA TEREZA BARAUNA BATISTA</t>
  </si>
  <si>
    <t>DE 04/11/2024 A 03/12/2024 - 30 DIAS</t>
  </si>
  <si>
    <t>Rua waldemar pedrosa</t>
  </si>
  <si>
    <t>vila da prata</t>
  </si>
  <si>
    <t>mbb_socram@hotmail.com ou barauna.marcos@gmail.com</t>
  </si>
  <si>
    <r>
      <rPr>
        <b/>
        <sz val="10"/>
        <color theme="1"/>
        <rFont val="Arial"/>
      </rPr>
      <t>A</t>
    </r>
    <r>
      <rPr>
        <sz val="10"/>
        <color theme="1"/>
        <rFont val="Arial"/>
      </rPr>
      <t xml:space="preserve">BEL </t>
    </r>
    <r>
      <rPr>
        <b/>
        <sz val="10"/>
        <color theme="1"/>
        <rFont val="Arial"/>
      </rPr>
      <t>COLARES</t>
    </r>
    <r>
      <rPr>
        <sz val="10"/>
        <color theme="1"/>
        <rFont val="Arial"/>
      </rPr>
      <t xml:space="preserve"> DE LIMA</t>
    </r>
  </si>
  <si>
    <t>PGGM</t>
  </si>
  <si>
    <t>A COLARES</t>
  </si>
  <si>
    <t>256.556-0 B</t>
  </si>
  <si>
    <t>126.70399.0-20</t>
  </si>
  <si>
    <t>645.785.932-15</t>
  </si>
  <si>
    <t>ALEXANDRE PALMA DE LIMA</t>
  </si>
  <si>
    <t>MARIA COLARES DE LIMA</t>
  </si>
  <si>
    <t>RUA DAS PALMEIRAS</t>
  </si>
  <si>
    <t>SÃO JOSÉ OPERÁRIO</t>
  </si>
  <si>
    <t>69086-590</t>
  </si>
  <si>
    <t>a_colares2009@hotmail.com</t>
  </si>
  <si>
    <r>
      <rPr>
        <b/>
        <sz val="10"/>
        <color theme="1"/>
        <rFont val="Arial"/>
      </rPr>
      <t>ABRAAO</t>
    </r>
    <r>
      <rPr>
        <sz val="10"/>
        <color theme="1"/>
        <rFont val="Arial"/>
      </rPr>
      <t xml:space="preserve"> ARAUJO </t>
    </r>
    <r>
      <rPr>
        <b/>
        <sz val="10"/>
        <color theme="1"/>
        <rFont val="Arial"/>
      </rPr>
      <t>SARAIVA</t>
    </r>
  </si>
  <si>
    <t>ABRAAO SARAIVA</t>
  </si>
  <si>
    <t>192.548-2 B</t>
  </si>
  <si>
    <t>1761</t>
  </si>
  <si>
    <t>190.05130.25-6</t>
  </si>
  <si>
    <t>666.268.202-06</t>
  </si>
  <si>
    <t>ANTONIO SARAIVA</t>
  </si>
  <si>
    <t>AIDA MOTA DE ARAUJO</t>
  </si>
  <si>
    <t>ATENÇÃO FARMACÊUTICA E FARMACIA CLINICA</t>
  </si>
  <si>
    <t>RUA PROFESSOR CASTELO BRANCO</t>
  </si>
  <si>
    <t>69055-090</t>
  </si>
  <si>
    <t>6998116-0640</t>
  </si>
  <si>
    <t>bsaraivaicm@hotmail.com</t>
  </si>
  <si>
    <r>
      <rPr>
        <b/>
        <sz val="10"/>
        <color theme="1"/>
        <rFont val="Arial"/>
      </rPr>
      <t>ALESSANDRA</t>
    </r>
    <r>
      <rPr>
        <sz val="10"/>
        <color theme="1"/>
        <rFont val="Arial"/>
      </rPr>
      <t xml:space="preserve"> GRACIELE </t>
    </r>
    <r>
      <rPr>
        <b/>
        <sz val="10"/>
        <color theme="1"/>
        <rFont val="Arial"/>
      </rPr>
      <t>PIRES</t>
    </r>
    <r>
      <rPr>
        <sz val="10"/>
        <color theme="1"/>
        <rFont val="Arial"/>
      </rPr>
      <t xml:space="preserve"> DOS SANTOS</t>
    </r>
  </si>
  <si>
    <t>BG 07/2025</t>
  </si>
  <si>
    <t>ALESSANDRA PIRES</t>
  </si>
  <si>
    <t>192.689-6 C</t>
  </si>
  <si>
    <t>1619</t>
  </si>
  <si>
    <t>160.36792.87-12</t>
  </si>
  <si>
    <t>769.880.072-53</t>
  </si>
  <si>
    <t>JOSE RIBAMAR DOS SANTOS</t>
  </si>
  <si>
    <t>RAIMUNDA PIRES TAVARES</t>
  </si>
  <si>
    <t>ANALISES CLINICAS /SEGURANÇA PUBLICA</t>
  </si>
  <si>
    <t>Rua La Plata</t>
  </si>
  <si>
    <t>Planalto</t>
  </si>
  <si>
    <t>GRACIELE_ALE@HOTMAIL.COM</t>
  </si>
  <si>
    <t>21/04/2024 - BG 124/2025 - DOE nº 35.495 de 03/07/2025</t>
  </si>
  <si>
    <r>
      <rPr>
        <b/>
        <sz val="10"/>
        <color theme="1"/>
        <rFont val="Arial"/>
      </rPr>
      <t>ALESSANDRO GOMES</t>
    </r>
    <r>
      <rPr>
        <sz val="10"/>
        <color theme="1"/>
        <rFont val="Arial"/>
      </rPr>
      <t xml:space="preserve"> CASTRO</t>
    </r>
  </si>
  <si>
    <t>ALESSANDRO GOMES</t>
  </si>
  <si>
    <t>238.432-9 B</t>
  </si>
  <si>
    <t>1682</t>
  </si>
  <si>
    <t>160.36792.87-14</t>
  </si>
  <si>
    <t>FABIO DA COSTA CASTRO</t>
  </si>
  <si>
    <t>LUCILA CONSTANTINO GOMES</t>
  </si>
  <si>
    <t>BACHARELADO EM ENFERMAGEM</t>
  </si>
  <si>
    <t>Rua BOA ESPERANÇA</t>
  </si>
  <si>
    <t>C 3 COMPENSA</t>
  </si>
  <si>
    <t>alessgomcastro@hotmail.com</t>
  </si>
  <si>
    <r>
      <rPr>
        <sz val="10"/>
        <color theme="1"/>
        <rFont val="Arial"/>
      </rPr>
      <t xml:space="preserve">ALINNE MARTINIANO </t>
    </r>
    <r>
      <rPr>
        <b/>
        <sz val="10"/>
        <color theme="1"/>
        <rFont val="Arial"/>
      </rPr>
      <t>SAHDO</t>
    </r>
  </si>
  <si>
    <t>SAHDO</t>
  </si>
  <si>
    <t>235.881-6 B</t>
  </si>
  <si>
    <t>160.36792.87-39</t>
  </si>
  <si>
    <t>527.581.252-34</t>
  </si>
  <si>
    <t>RAIMUNDO SAHDO</t>
  </si>
  <si>
    <t>MARIA ODACY MARTINIANO SAHDO</t>
  </si>
  <si>
    <t>NEUROLOGISTA / NEUROFISIOLOGIA CLINICA</t>
  </si>
  <si>
    <t>RUA ABDON MADE/PARQUE 10 DE NOVEMBRO</t>
  </si>
  <si>
    <t>CONJUNTO ELDORADO</t>
  </si>
  <si>
    <t>amsahdo@gmail.com</t>
  </si>
  <si>
    <r>
      <rPr>
        <b/>
        <sz val="10"/>
        <color theme="1"/>
        <rFont val="Arial"/>
      </rPr>
      <t>ALMEDINO</t>
    </r>
    <r>
      <rPr>
        <sz val="10"/>
        <color theme="1"/>
        <rFont val="Arial"/>
      </rPr>
      <t xml:space="preserve"> RIBEIRO PEREIRA FILHO</t>
    </r>
  </si>
  <si>
    <t>ALMEDINO</t>
  </si>
  <si>
    <t>191.734-0 C</t>
  </si>
  <si>
    <t>1692</t>
  </si>
  <si>
    <t>160.36792.87-42</t>
  </si>
  <si>
    <t>ALMEDINO PIMENTEL PEREIRA</t>
  </si>
  <si>
    <t>NILZA RIBEIRO PEREIRA</t>
  </si>
  <si>
    <t>BG 193/2023</t>
  </si>
  <si>
    <t>Rua SARITEIRA</t>
  </si>
  <si>
    <t>MONTE DAS OLIVEIRAS</t>
  </si>
  <si>
    <t>ribeiroalmedino@gmail.com</t>
  </si>
  <si>
    <r>
      <rPr>
        <b/>
        <sz val="11"/>
        <color theme="1"/>
        <rFont val="Calibri, sans-serif"/>
      </rPr>
      <t xml:space="preserve">ALYSSON </t>
    </r>
    <r>
      <rPr>
        <sz val="11"/>
        <color theme="1"/>
        <rFont val="Calibri, sans-serif"/>
      </rPr>
      <t>BASTOS</t>
    </r>
    <r>
      <rPr>
        <b/>
        <sz val="11"/>
        <color theme="1"/>
        <rFont val="Calibri, sans-serif"/>
      </rPr>
      <t xml:space="preserve"> SENA</t>
    </r>
  </si>
  <si>
    <t>ALYSSON SENA</t>
  </si>
  <si>
    <t>167.969-4 C</t>
  </si>
  <si>
    <t>190.13441.90-7</t>
  </si>
  <si>
    <t>588.003.442-91</t>
  </si>
  <si>
    <t>CARLOS HUMBERTO DOS SANTOS SENA</t>
  </si>
  <si>
    <t>LUIZA BASTOS SENA</t>
  </si>
  <si>
    <t>69044-220</t>
  </si>
  <si>
    <r>
      <rPr>
        <sz val="10"/>
        <color theme="1"/>
        <rFont val="Arial"/>
      </rPr>
      <t xml:space="preserve">ANA </t>
    </r>
    <r>
      <rPr>
        <b/>
        <sz val="10"/>
        <color theme="1"/>
        <rFont val="Arial"/>
      </rPr>
      <t xml:space="preserve">LÚBIA </t>
    </r>
    <r>
      <rPr>
        <sz val="10"/>
        <color theme="1"/>
        <rFont val="Arial"/>
      </rPr>
      <t>CARVALHO DE OLIVEIRA VIEIRA</t>
    </r>
  </si>
  <si>
    <t>LÚBIA</t>
  </si>
  <si>
    <t>173.468-7 C</t>
  </si>
  <si>
    <t>124.23787.71-7</t>
  </si>
  <si>
    <t>580.076.282-15</t>
  </si>
  <si>
    <t>JOSE ALVES DE OLIVEIRA</t>
  </si>
  <si>
    <t>BENEDITA SONIA CARVALHO DE OLIVEIRA</t>
  </si>
  <si>
    <t>47 anos</t>
  </si>
  <si>
    <t>RA JACAREZINHO, LOTE AGUAS CLARAS</t>
  </si>
  <si>
    <t>69098-046</t>
  </si>
  <si>
    <t>analubiatsb@gmail.com</t>
  </si>
  <si>
    <r>
      <rPr>
        <b/>
        <sz val="10"/>
        <color theme="1"/>
        <rFont val="Arial"/>
      </rPr>
      <t>ANA</t>
    </r>
    <r>
      <rPr>
        <sz val="10"/>
        <color theme="1"/>
        <rFont val="Arial"/>
      </rPr>
      <t xml:space="preserve"> MARIA GONÇALVES DOS </t>
    </r>
    <r>
      <rPr>
        <b/>
        <sz val="10"/>
        <color theme="1"/>
        <rFont val="Arial"/>
      </rPr>
      <t>SANTOS</t>
    </r>
  </si>
  <si>
    <t>ANA SANTOS</t>
  </si>
  <si>
    <t>188.871-4 B</t>
  </si>
  <si>
    <t>1606</t>
  </si>
  <si>
    <t>ANTONIO CARDOSO DOS SANTOS</t>
  </si>
  <si>
    <t>LIDUINA GONCALVES DOS SANTOS</t>
  </si>
  <si>
    <t>BG 146/2023</t>
  </si>
  <si>
    <t>ENFERMAGEM EM OBSTETRICIA</t>
  </si>
  <si>
    <t>Travessa DONA ANITA</t>
  </si>
  <si>
    <t>aninhamgsantos@gmail.com</t>
  </si>
  <si>
    <r>
      <rPr>
        <b/>
        <sz val="10"/>
        <color theme="1"/>
        <rFont val="Arial"/>
      </rPr>
      <t xml:space="preserve">ANDRE </t>
    </r>
    <r>
      <rPr>
        <sz val="10"/>
        <color theme="1"/>
        <rFont val="Arial"/>
      </rPr>
      <t xml:space="preserve">LUIZ COSTA </t>
    </r>
    <r>
      <rPr>
        <b/>
        <sz val="10"/>
        <color theme="1"/>
        <rFont val="Arial"/>
      </rPr>
      <t>PEREIRA</t>
    </r>
  </si>
  <si>
    <t>ANDRE PEREIRA</t>
  </si>
  <si>
    <t>142.826-8 D</t>
  </si>
  <si>
    <t>124.86839.16-1</t>
  </si>
  <si>
    <t>407.740.822-91</t>
  </si>
  <si>
    <t>TERAPIA INTENSIVA/SEGURANÇA PUBLICA</t>
  </si>
  <si>
    <t>Rua RUA ALCEU AMOROSO LIMA</t>
  </si>
  <si>
    <t>QUADRA 1 DISTRITO/JAPIIM</t>
  </si>
  <si>
    <t>acosta.pereira@outlook.com</t>
  </si>
  <si>
    <r>
      <rPr>
        <b/>
        <sz val="10"/>
        <color theme="1"/>
        <rFont val="Arial"/>
      </rPr>
      <t>ANDRE</t>
    </r>
    <r>
      <rPr>
        <sz val="10"/>
        <color theme="1"/>
        <rFont val="Arial"/>
      </rPr>
      <t xml:space="preserve"> SILVA </t>
    </r>
    <r>
      <rPr>
        <b/>
        <sz val="10"/>
        <color theme="1"/>
        <rFont val="Arial"/>
      </rPr>
      <t>VEIGA</t>
    </r>
  </si>
  <si>
    <t>ANDRE VEIGA</t>
  </si>
  <si>
    <t>159.368-4 B</t>
  </si>
  <si>
    <t>633.541.442-20</t>
  </si>
  <si>
    <t>JOSE SILVA VEIGA</t>
  </si>
  <si>
    <t>SUELI SILVA VEIGA</t>
  </si>
  <si>
    <t>Rua Rua Sao Domingos</t>
  </si>
  <si>
    <t>Sao Jorge</t>
  </si>
  <si>
    <r>
      <rPr>
        <b/>
        <sz val="10"/>
        <color theme="1"/>
        <rFont val="Arial"/>
      </rPr>
      <t>ANDREA</t>
    </r>
    <r>
      <rPr>
        <sz val="10"/>
        <color theme="1"/>
        <rFont val="Arial"/>
      </rPr>
      <t xml:space="preserve"> NASCIMENTO </t>
    </r>
    <r>
      <rPr>
        <b/>
        <sz val="10"/>
        <color theme="1"/>
        <rFont val="Arial"/>
      </rPr>
      <t>SAMPAIO</t>
    </r>
  </si>
  <si>
    <t>ANDREA SAMPAIO</t>
  </si>
  <si>
    <t>238.307-1 B</t>
  </si>
  <si>
    <t>1746</t>
  </si>
  <si>
    <t>Antonio Egidio Sampaio Filho</t>
  </si>
  <si>
    <t>Arlete de Souza Nascimento</t>
  </si>
  <si>
    <t>Rua Padre Marcelo</t>
  </si>
  <si>
    <t>Nova Esperança</t>
  </si>
  <si>
    <t>andreasampaio0212@gmail.com</t>
  </si>
  <si>
    <r>
      <rPr>
        <b/>
        <sz val="10"/>
        <color theme="1"/>
        <rFont val="Arial"/>
      </rPr>
      <t>ANDREZA MENDES</t>
    </r>
    <r>
      <rPr>
        <sz val="10"/>
        <color theme="1"/>
        <rFont val="Arial"/>
      </rPr>
      <t xml:space="preserve"> DOS SANTOS</t>
    </r>
  </si>
  <si>
    <t>ANDREZA MENDES</t>
  </si>
  <si>
    <t>255.274-4 C</t>
  </si>
  <si>
    <t>127.16814.02-5</t>
  </si>
  <si>
    <t>660.649.612-87</t>
  </si>
  <si>
    <t>JOSE ARTUR ROSDARIO DOS SANTOS</t>
  </si>
  <si>
    <t>ANA LIDICE FORTES MENDES</t>
  </si>
  <si>
    <t>BG 029/2023</t>
  </si>
  <si>
    <t>OBSTETRICIA/ GESTÃO EM SAUDE</t>
  </si>
  <si>
    <t>IMUNOLOGIA BASICA E APLICADA</t>
  </si>
  <si>
    <t>Rua RECIFE, 3280</t>
  </si>
  <si>
    <r>
      <rPr>
        <b/>
        <sz val="10"/>
        <color theme="1"/>
        <rFont val="Arial"/>
      </rPr>
      <t>ANDREZZA ROBERTA</t>
    </r>
    <r>
      <rPr>
        <sz val="10"/>
        <color theme="1"/>
        <rFont val="Arial"/>
      </rPr>
      <t xml:space="preserve"> DE ALMEIDA DA SILVA</t>
    </r>
  </si>
  <si>
    <t>ANDREZZA ROBERTA</t>
  </si>
  <si>
    <t>255.040-7 A</t>
  </si>
  <si>
    <t>1709</t>
  </si>
  <si>
    <t>FRANCISCO ALBERTO REIS DA SILVA</t>
  </si>
  <si>
    <t>RITA DE ALMEIDA DA SILVA</t>
  </si>
  <si>
    <t>ENFERMAGEM INTENSIVA DE ALTA COMPLEXIDADE</t>
  </si>
  <si>
    <t>Rua RAIMUNDO POLARI</t>
  </si>
  <si>
    <t>PARQUE DEZ</t>
  </si>
  <si>
    <t>andrezzaalmeida1486@gmail.com</t>
  </si>
  <si>
    <r>
      <rPr>
        <b/>
        <sz val="10"/>
        <color theme="1"/>
        <rFont val="Arial"/>
      </rPr>
      <t>ANGELI</t>
    </r>
    <r>
      <rPr>
        <sz val="10"/>
        <color theme="1"/>
        <rFont val="Arial"/>
      </rPr>
      <t xml:space="preserve"> CRISTIANE V. DA SILVA</t>
    </r>
  </si>
  <si>
    <t>ANGELI</t>
  </si>
  <si>
    <t>233.225-6 B</t>
  </si>
  <si>
    <t>1733</t>
  </si>
  <si>
    <t>FRANCISCO CARLOS DA SILVA</t>
  </si>
  <si>
    <t>OLINDA DE SOUZA VARJAO</t>
  </si>
  <si>
    <t>Rua JAIME REBELO</t>
  </si>
  <si>
    <t>cristianevarj@yahoo.com.br</t>
  </si>
  <si>
    <r>
      <rPr>
        <sz val="10"/>
        <color theme="1"/>
        <rFont val="Arial"/>
      </rPr>
      <t xml:space="preserve">ANTONIO JOSÉ CARVALHO </t>
    </r>
    <r>
      <rPr>
        <b/>
        <sz val="10"/>
        <color theme="1"/>
        <rFont val="Arial"/>
      </rPr>
      <t>MOURÃO</t>
    </r>
  </si>
  <si>
    <t>MOURÃO</t>
  </si>
  <si>
    <t>154.008-4 C</t>
  </si>
  <si>
    <t>180.29128.35-0</t>
  </si>
  <si>
    <t>409.916.872-72</t>
  </si>
  <si>
    <t>NAZIR JOSE MOURAO</t>
  </si>
  <si>
    <t>LINA CARMELIA CARVALHO MOURAO</t>
  </si>
  <si>
    <t>RUA CAIO JULIO CESAR</t>
  </si>
  <si>
    <t>ADRIANÓPOLIS</t>
  </si>
  <si>
    <t>69.057-814</t>
  </si>
  <si>
    <t>99504-8362</t>
  </si>
  <si>
    <t>antonio.mourao2016@gmail.com</t>
  </si>
  <si>
    <r>
      <rPr>
        <b/>
        <sz val="10"/>
        <color theme="1"/>
        <rFont val="Arial"/>
      </rPr>
      <t>ARIANO</t>
    </r>
    <r>
      <rPr>
        <sz val="10"/>
        <color theme="1"/>
        <rFont val="Arial"/>
      </rPr>
      <t xml:space="preserve"> WAGNER ALVES DE OLIVEIRA</t>
    </r>
  </si>
  <si>
    <t>ARIANO</t>
  </si>
  <si>
    <t>257.954-5 A</t>
  </si>
  <si>
    <t>119.84595.69-0</t>
  </si>
  <si>
    <t>831.293.593-20</t>
  </si>
  <si>
    <t>JOAO DIAS DE OLIVEIRA NETO</t>
  </si>
  <si>
    <t>EUNICE ALVES DE OLIVEIRA</t>
  </si>
  <si>
    <t>ENFERMAGEM CIRURGICA- CENTRO CIRURGICO E CENTRAL DE MATERIAL E ESTERILIZACAO</t>
  </si>
  <si>
    <t>Rua R LUXEMBURGO</t>
  </si>
  <si>
    <t>AP302 PARQUE DEZ</t>
  </si>
  <si>
    <t>arianowgnaer@gmail.com</t>
  </si>
  <si>
    <r>
      <rPr>
        <b/>
        <sz val="10"/>
        <color theme="1"/>
        <rFont val="Arial"/>
      </rPr>
      <t>ARLETE</t>
    </r>
    <r>
      <rPr>
        <sz val="10"/>
        <color theme="1"/>
        <rFont val="Arial"/>
      </rPr>
      <t xml:space="preserve"> COELHO DE ALBUQUERQUE</t>
    </r>
  </si>
  <si>
    <t>ARLETE</t>
  </si>
  <si>
    <t>200.586-7 B</t>
  </si>
  <si>
    <t>ALONSO CAVALCANTE DE ALBUQUERQUE</t>
  </si>
  <si>
    <t>MARIA DE NAZARÉ COELHO DE ALBUQUERQUE</t>
  </si>
  <si>
    <t>RUA FILADÉLFIA</t>
  </si>
  <si>
    <t>TERRA NOVA</t>
  </si>
  <si>
    <t>(92)993047184</t>
  </si>
  <si>
    <t>arletealbuquerque46@gmail.com</t>
  </si>
  <si>
    <r>
      <rPr>
        <b/>
        <sz val="10"/>
        <color theme="1"/>
        <rFont val="Arial"/>
      </rPr>
      <t>AUGUSTO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MARINHO</t>
    </r>
    <r>
      <rPr>
        <sz val="10"/>
        <color theme="1"/>
        <rFont val="Arial"/>
      </rPr>
      <t xml:space="preserve"> DA SILVA</t>
    </r>
  </si>
  <si>
    <t>AUGUSTO MARINHO</t>
  </si>
  <si>
    <t>245.845-4 B</t>
  </si>
  <si>
    <t>201.17934.87-3</t>
  </si>
  <si>
    <t>596.193.412-87</t>
  </si>
  <si>
    <t>FRANCISCO ISMAEL DA SILVA</t>
  </si>
  <si>
    <t>MARIA ADELINA MARINHO DA SILVA</t>
  </si>
  <si>
    <t>BG 46/2023</t>
  </si>
  <si>
    <t>Rua PE AUGUSTO GIANOLA</t>
  </si>
  <si>
    <t>PAULO CORREA</t>
  </si>
  <si>
    <t>amdsl.enf@gmail.com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</si>
  <si>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MARINHO SILVA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AUGUSTO MARINHO</t>
    </r>
  </si>
  <si>
    <t>BG 054/2024</t>
  </si>
  <si>
    <r>
      <rPr>
        <sz val="10"/>
        <color theme="1"/>
        <rFont val="Arial"/>
      </rPr>
      <t xml:space="preserve">BRENO NEVES </t>
    </r>
    <r>
      <rPr>
        <b/>
        <sz val="10"/>
        <color theme="1"/>
        <rFont val="Arial"/>
      </rPr>
      <t>ESPINDOLA</t>
    </r>
  </si>
  <si>
    <t>ESPINDOLA</t>
  </si>
  <si>
    <t>255.754-1 A</t>
  </si>
  <si>
    <t>190.38477.70-0</t>
  </si>
  <si>
    <t>796.819.642-68</t>
  </si>
  <si>
    <t>NIZOMAR LIMA ESPINDOLA</t>
  </si>
  <si>
    <t>BERENICE NEVES ESPINDOLA</t>
  </si>
  <si>
    <t>ATENÇÃO BASICA EM SAUDE</t>
  </si>
  <si>
    <t>Condominio VILLA LOBOS</t>
  </si>
  <si>
    <t>BL 02 PARQUE 10</t>
  </si>
  <si>
    <t>breno_enf22@hotmail.com</t>
  </si>
  <si>
    <r>
      <rPr>
        <sz val="10"/>
        <color theme="1"/>
        <rFont val="Arial"/>
      </rPr>
      <t>CARLA</t>
    </r>
    <r>
      <rPr>
        <b/>
        <sz val="10"/>
        <color theme="1"/>
        <rFont val="Arial"/>
      </rPr>
      <t xml:space="preserve"> ESMELINDA</t>
    </r>
    <r>
      <rPr>
        <sz val="10"/>
        <color theme="1"/>
        <rFont val="Arial"/>
      </rPr>
      <t xml:space="preserve"> OLIVEIRA DA SILVA</t>
    </r>
  </si>
  <si>
    <t>ESMELINDA</t>
  </si>
  <si>
    <t>255.251-5 A</t>
  </si>
  <si>
    <t>130.00096.02-6</t>
  </si>
  <si>
    <t>779.773.942-00</t>
  </si>
  <si>
    <t>CARLOS RODRIGUES DA SILVA</t>
  </si>
  <si>
    <t>GESTÃO E PLANEJAMENTO DE POLITICAS PULBLICAS - PLANEJAMENTO DE PROJETOS SOCIAIS</t>
  </si>
  <si>
    <t>Rua PADRE AGOSTINHO CABALLERO</t>
  </si>
  <si>
    <t>APT 201 TORRE 4 STO ANTONIO</t>
  </si>
  <si>
    <t>carla_esmelinda@yahoo.com.br</t>
  </si>
  <si>
    <r>
      <rPr>
        <b/>
        <sz val="10"/>
        <color theme="1"/>
        <rFont val="Arial"/>
      </rPr>
      <t>CAROLINA</t>
    </r>
    <r>
      <rPr>
        <sz val="10"/>
        <color theme="1"/>
        <rFont val="Arial"/>
      </rPr>
      <t xml:space="preserve"> FERNANDES </t>
    </r>
    <r>
      <rPr>
        <b/>
        <sz val="10"/>
        <color theme="1"/>
        <rFont val="Arial"/>
      </rPr>
      <t xml:space="preserve">CAMPOS </t>
    </r>
    <r>
      <rPr>
        <sz val="10"/>
        <color theme="1"/>
        <rFont val="Arial"/>
      </rPr>
      <t>FERREIRA</t>
    </r>
  </si>
  <si>
    <t>CAROLINA CAMPOS</t>
  </si>
  <si>
    <t>238.509-0 B</t>
  </si>
  <si>
    <t>119.61581.60-9</t>
  </si>
  <si>
    <t>008.729.374-96</t>
  </si>
  <si>
    <t>FRANCISCO GUTEMBERG FERNANDES CAMPOS</t>
  </si>
  <si>
    <t>MARIA DE FATIMA SILVA CAMPOS</t>
  </si>
  <si>
    <t>BG 106/2023</t>
  </si>
  <si>
    <t>ULTRASSONOGRAFIA</t>
  </si>
  <si>
    <t>RUA RAIMUNDO NONATO DE CASTRO/PONTA NEGRA</t>
  </si>
  <si>
    <t>BLOCO B APTO 603</t>
  </si>
  <si>
    <t>carol_gal00@hotmail.com</t>
  </si>
  <si>
    <r>
      <rPr>
        <sz val="10"/>
        <color theme="1"/>
        <rFont val="Arial"/>
      </rPr>
      <t xml:space="preserve">CESAR AUGUSTO ALCANTARA </t>
    </r>
    <r>
      <rPr>
        <b/>
        <sz val="10"/>
        <color theme="1"/>
        <rFont val="Arial"/>
      </rPr>
      <t xml:space="preserve">PARANHOS </t>
    </r>
    <r>
      <rPr>
        <sz val="10"/>
        <color theme="1"/>
        <rFont val="Arial"/>
      </rPr>
      <t>LIMA</t>
    </r>
  </si>
  <si>
    <t>PARANHOS</t>
  </si>
  <si>
    <t>235.740-2 B</t>
  </si>
  <si>
    <t>130.70608.02-6</t>
  </si>
  <si>
    <t>100.689.557-40</t>
  </si>
  <si>
    <t>FERNANDO JORGE PARANHOS LIMA</t>
  </si>
  <si>
    <t>THELMA DE ALCANTARA PARANHOS LIMA</t>
  </si>
  <si>
    <t>MEDICINA DO TRABALHO/ MEDICINA DE TRAFEGO/ GESTAO E AUDITORIA EM SAUDE</t>
  </si>
  <si>
    <t>RUA MARCIO FIGUEIREDO/PARQUE 10 DE NOVEMBRO</t>
  </si>
  <si>
    <t>CD KARINE AP 401</t>
  </si>
  <si>
    <t>c_paranhos@hotmail.com</t>
  </si>
  <si>
    <r>
      <rPr>
        <b/>
        <sz val="10"/>
        <color theme="1"/>
        <rFont val="Arial"/>
      </rPr>
      <t>CHRISTIANE GREYCE</t>
    </r>
    <r>
      <rPr>
        <sz val="10"/>
        <color theme="1"/>
        <rFont val="Arial"/>
      </rPr>
      <t xml:space="preserve"> MORAES DA SILVA DOS SANTOS</t>
    </r>
  </si>
  <si>
    <t>CHRISTIANE GREYCE</t>
  </si>
  <si>
    <t>257.930-8 A</t>
  </si>
  <si>
    <t>1371</t>
  </si>
  <si>
    <t>170.65520.82-8</t>
  </si>
  <si>
    <t>606.216.722-20</t>
  </si>
  <si>
    <t>IVANILSON BARROS DA SILVA</t>
  </si>
  <si>
    <t>ZENILDA FERREIRA MORAES</t>
  </si>
  <si>
    <t>ENFERMAGEM/ URGÊNCIA E EMERGÊNCIA</t>
  </si>
  <si>
    <t>Avenida ANDRE ARAUJO</t>
  </si>
  <si>
    <t>christianegreyce.advogada@gmail.com</t>
  </si>
  <si>
    <r>
      <rPr>
        <b/>
        <sz val="10"/>
        <color theme="1"/>
        <rFont val="Arial"/>
      </rPr>
      <t>CIRO</t>
    </r>
    <r>
      <rPr>
        <sz val="10"/>
        <color theme="1"/>
        <rFont val="Arial"/>
      </rPr>
      <t xml:space="preserve"> DOMINGUES ANUNCIAÇÃO SILVA</t>
    </r>
  </si>
  <si>
    <t>CIRO</t>
  </si>
  <si>
    <t>255.755-0 A</t>
  </si>
  <si>
    <t>128.90766.02-2</t>
  </si>
  <si>
    <t>768.602.052-53</t>
  </si>
  <si>
    <t>ELY ROBERTO DA SILVA</t>
  </si>
  <si>
    <t>MARA LUCIA ANUNCIAÇÃO SILVA</t>
  </si>
  <si>
    <t>Rua TOCANTINS</t>
  </si>
  <si>
    <t>APARTAMENTO 09 FLORES</t>
  </si>
  <si>
    <t>arodomingues@hotmail.com</t>
  </si>
  <si>
    <r>
      <rPr>
        <b/>
        <sz val="10"/>
        <color theme="1"/>
        <rFont val="Arial"/>
      </rPr>
      <t>CLAUDIO MARTINS</t>
    </r>
    <r>
      <rPr>
        <sz val="10"/>
        <color theme="1"/>
        <rFont val="Arial"/>
      </rPr>
      <t xml:space="preserve"> DA SILVA</t>
    </r>
  </si>
  <si>
    <t>CLAUDIO MARTINS</t>
  </si>
  <si>
    <t>255.140-3 A</t>
  </si>
  <si>
    <t>1697</t>
  </si>
  <si>
    <t>129.06785.02-6</t>
  </si>
  <si>
    <t>782.848.642-15</t>
  </si>
  <si>
    <t>ELIZETH MARTINS DA SILVA</t>
  </si>
  <si>
    <t>BG-46/2023</t>
  </si>
  <si>
    <t>Rua JOAO MENDONCA</t>
  </si>
  <si>
    <t>hingridcosta96@hotmail.com</t>
  </si>
  <si>
    <r>
      <rPr>
        <b/>
        <sz val="10"/>
        <color theme="1"/>
        <rFont val="Arial"/>
      </rPr>
      <t>DAIANA SOARES</t>
    </r>
    <r>
      <rPr>
        <sz val="10"/>
        <color theme="1"/>
        <rFont val="Arial"/>
      </rPr>
      <t xml:space="preserve"> SILVA</t>
    </r>
  </si>
  <si>
    <t>DAIANA SOARES</t>
  </si>
  <si>
    <t>197.404-1 C</t>
  </si>
  <si>
    <t>1703</t>
  </si>
  <si>
    <t>132.63130.27-6</t>
  </si>
  <si>
    <t>724.391.572-87</t>
  </si>
  <si>
    <t>ANTONIO ROCHA DA SILVA</t>
  </si>
  <si>
    <t>ALZIRA SOARES SILVA</t>
  </si>
  <si>
    <t>URGENCIA E EMRGENCIA</t>
  </si>
  <si>
    <t>Rua 03 CONJ JARDIM NOVA FRIBURGO PARQUE DEZ</t>
  </si>
  <si>
    <t>daiana_soaress@hotmail.com</t>
  </si>
  <si>
    <r>
      <rPr>
        <sz val="10"/>
        <color theme="1"/>
        <rFont val="Arial"/>
      </rPr>
      <t>DALETE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IBERNON</t>
    </r>
    <r>
      <rPr>
        <sz val="10"/>
        <color theme="1"/>
        <rFont val="Arial"/>
      </rPr>
      <t xml:space="preserve"> MAIA</t>
    </r>
  </si>
  <si>
    <t>IBERNON</t>
  </si>
  <si>
    <t>180.241-0 C</t>
  </si>
  <si>
    <t>1607</t>
  </si>
  <si>
    <t>125.30358.85-2</t>
  </si>
  <si>
    <t>518.855.652-91</t>
  </si>
  <si>
    <t>MIGUEL ALVES MAIA</t>
  </si>
  <si>
    <t>LAURA IBERNON DA SILVA MAIA</t>
  </si>
  <si>
    <t>DE 31/10/2024 - 29/11/2024 - 30 DIAS</t>
  </si>
  <si>
    <t>RUA 11 Nº 180</t>
  </si>
  <si>
    <t>69042-110</t>
  </si>
  <si>
    <t>maya.ibernon@gmail.com</t>
  </si>
  <si>
    <t>21/04/2024 - DOE nº 35.307, de 16/09/2024 - BG 180/2024</t>
  </si>
  <si>
    <r>
      <rPr>
        <b/>
        <sz val="10"/>
        <color theme="1"/>
        <rFont val="Arial"/>
      </rPr>
      <t>DAMIANE</t>
    </r>
    <r>
      <rPr>
        <sz val="10"/>
        <color theme="1"/>
        <rFont val="Arial"/>
      </rPr>
      <t xml:space="preserve"> DA SILVA MORAES</t>
    </r>
  </si>
  <si>
    <t>DAMIANE</t>
  </si>
  <si>
    <t>235.776-3 B</t>
  </si>
  <si>
    <t>1651</t>
  </si>
  <si>
    <t>190.26057.60-4</t>
  </si>
  <si>
    <t>313.844.918-21</t>
  </si>
  <si>
    <t>SILAS LEITE DA SILVA</t>
  </si>
  <si>
    <t>MARIA DE LOURDES CORREA DA SILVA</t>
  </si>
  <si>
    <t>SAUDE DA FAMILIA</t>
  </si>
  <si>
    <t>Rua RUA DOM ROMOALDO GONÇALVES DE AZEVEDO</t>
  </si>
  <si>
    <t>CONJ. JOAO PAULO II, QD 8 ZUMBI DOS PALMARES</t>
  </si>
  <si>
    <t>damiane.leite@hotmail.com</t>
  </si>
  <si>
    <r>
      <rPr>
        <b/>
        <sz val="10"/>
        <color theme="1"/>
        <rFont val="Arial"/>
      </rPr>
      <t>DAMILA</t>
    </r>
    <r>
      <rPr>
        <sz val="10"/>
        <color theme="1"/>
        <rFont val="Arial"/>
      </rPr>
      <t xml:space="preserve"> MHAYARA ANDRADE SOARES</t>
    </r>
  </si>
  <si>
    <t>DAMILA</t>
  </si>
  <si>
    <t>257.955-3 A</t>
  </si>
  <si>
    <t>130.72180.02-3</t>
  </si>
  <si>
    <t>868.536.782-49</t>
  </si>
  <si>
    <t>WANDERNILSON FRANCISCO SOARES</t>
  </si>
  <si>
    <t>CIRLANDIA ANDRADE SOARES</t>
  </si>
  <si>
    <t>BG 086/2024+BG 092/2024</t>
  </si>
  <si>
    <t>Rua 2,RESIDENCIAL ELIZA MIRANDA</t>
  </si>
  <si>
    <t>DISTRITO</t>
  </si>
  <si>
    <t>damilasoares@hotmail.com</t>
  </si>
  <si>
    <r>
      <rPr>
        <b/>
        <sz val="10"/>
        <color theme="1"/>
        <rFont val="Arial"/>
      </rPr>
      <t>DANIEL</t>
    </r>
    <r>
      <rPr>
        <sz val="10"/>
        <color theme="1"/>
        <rFont val="Arial"/>
      </rPr>
      <t xml:space="preserve"> MACIEL </t>
    </r>
    <r>
      <rPr>
        <b/>
        <sz val="10"/>
        <color theme="1"/>
        <rFont val="Arial"/>
      </rPr>
      <t>MAIA</t>
    </r>
  </si>
  <si>
    <t>DANIEL MAIA</t>
  </si>
  <si>
    <t>256.561-7 A</t>
  </si>
  <si>
    <t>1714</t>
  </si>
  <si>
    <t>190.10842.02-1</t>
  </si>
  <si>
    <t>523.615.602-59</t>
  </si>
  <si>
    <t>MARIA DAS GRACAS MACIEL MAIA</t>
  </si>
  <si>
    <t>Rua DA PAZ</t>
  </si>
  <si>
    <t>COMPENSA I</t>
  </si>
  <si>
    <t>danielmaciel@gmail.com</t>
  </si>
  <si>
    <r>
      <rPr>
        <b/>
        <sz val="10"/>
        <color theme="1"/>
        <rFont val="Arial"/>
      </rPr>
      <t>DANIELA</t>
    </r>
    <r>
      <rPr>
        <sz val="10"/>
        <color theme="1"/>
        <rFont val="Arial"/>
      </rPr>
      <t xml:space="preserve"> FERREIRA </t>
    </r>
    <r>
      <rPr>
        <b/>
        <sz val="10"/>
        <color theme="1"/>
        <rFont val="Arial"/>
      </rPr>
      <t xml:space="preserve">ALVES </t>
    </r>
    <r>
      <rPr>
        <sz val="10"/>
        <color theme="1"/>
        <rFont val="Arial"/>
      </rPr>
      <t>CABRAL</t>
    </r>
  </si>
  <si>
    <t>DANIELA ALVES</t>
  </si>
  <si>
    <t>188.820-0 C</t>
  </si>
  <si>
    <t>1601</t>
  </si>
  <si>
    <t>115.75198.33-3</t>
  </si>
  <si>
    <t>744.680.222-72</t>
  </si>
  <si>
    <t>RAIMUNDO BEZERRA ALVES</t>
  </si>
  <si>
    <t>ARLETE FERREIRA ALVES</t>
  </si>
  <si>
    <t>Rua ARMANDO MENDES</t>
  </si>
  <si>
    <t>danielacbc17@hotmail.com</t>
  </si>
  <si>
    <t>21/04/2025 - BG 130/2025 - DOE nº 35.502 de 14/7/2025</t>
  </si>
  <si>
    <r>
      <rPr>
        <b/>
        <sz val="10"/>
        <color theme="1"/>
        <rFont val="Arial"/>
      </rPr>
      <t xml:space="preserve">DANIELLE MENDES </t>
    </r>
    <r>
      <rPr>
        <sz val="10"/>
        <color theme="1"/>
        <rFont val="Arial"/>
      </rPr>
      <t>DE SOUZA</t>
    </r>
  </si>
  <si>
    <t>DANIELLE MENDES</t>
  </si>
  <si>
    <t>238.173-7 B</t>
  </si>
  <si>
    <t>1680</t>
  </si>
  <si>
    <t>138.00516.19-4</t>
  </si>
  <si>
    <t>723.971.442-04</t>
  </si>
  <si>
    <t>ADELSON AUZIER DE SOUZA</t>
  </si>
  <si>
    <t>MARLENE DAS CHADAS MENDES</t>
  </si>
  <si>
    <t>Rua RUA JACANAS</t>
  </si>
  <si>
    <t>N. S. DE FATIMA</t>
  </si>
  <si>
    <t>danimendes019@gmail.com</t>
  </si>
  <si>
    <r>
      <rPr>
        <b/>
        <sz val="10"/>
        <color theme="1"/>
        <rFont val="Arial"/>
      </rPr>
      <t>DANIELLE</t>
    </r>
    <r>
      <rPr>
        <sz val="10"/>
        <color theme="1"/>
        <rFont val="Arial"/>
      </rPr>
      <t xml:space="preserve"> PATRICIA PARENTE </t>
    </r>
    <r>
      <rPr>
        <b/>
        <sz val="10"/>
        <color theme="1"/>
        <rFont val="Arial"/>
      </rPr>
      <t>CARDOSO</t>
    </r>
  </si>
  <si>
    <t>DANIELLE CARDOSO</t>
  </si>
  <si>
    <t>235.547-7 B</t>
  </si>
  <si>
    <t>1657</t>
  </si>
  <si>
    <t>127.84682.02-3</t>
  </si>
  <si>
    <t>723.201.252-72</t>
  </si>
  <si>
    <t>INACIO GOMES PARENTE</t>
  </si>
  <si>
    <t>MARIA RAIMUNDA GUIMARAES COSTA</t>
  </si>
  <si>
    <t>Rua PIRARUCU</t>
  </si>
  <si>
    <t>JORGE TEIXEIRA III</t>
  </si>
  <si>
    <t>daniellepcardoso@yahoo.com.br</t>
  </si>
  <si>
    <r>
      <rPr>
        <b/>
        <sz val="10"/>
        <color theme="1"/>
        <rFont val="Arial"/>
      </rPr>
      <t>DARIMAR</t>
    </r>
    <r>
      <rPr>
        <sz val="10"/>
        <color theme="1"/>
        <rFont val="Arial"/>
      </rPr>
      <t xml:space="preserve"> ALVES DE SOUZA</t>
    </r>
  </si>
  <si>
    <t>DARIMAR</t>
  </si>
  <si>
    <t>164.630- 3 C</t>
  </si>
  <si>
    <t>1736</t>
  </si>
  <si>
    <t>125.13032.02-2</t>
  </si>
  <si>
    <t>558.318.422-15</t>
  </si>
  <si>
    <t>RAIMUNDO DE SOUZA DIAS</t>
  </si>
  <si>
    <t>MARIA NIZALIA ALVES DE SOUZA</t>
  </si>
  <si>
    <t>BG 153/2023</t>
  </si>
  <si>
    <t>Rua RUA COLLOR DE MELO</t>
  </si>
  <si>
    <r>
      <rPr>
        <b/>
        <sz val="10"/>
        <color theme="1"/>
        <rFont val="Arial"/>
      </rPr>
      <t>DEBORA</t>
    </r>
    <r>
      <rPr>
        <sz val="10"/>
        <color theme="1"/>
        <rFont val="Arial"/>
      </rPr>
      <t xml:space="preserve"> DOS SANTOS </t>
    </r>
    <r>
      <rPr>
        <b/>
        <sz val="10"/>
        <color theme="1"/>
        <rFont val="Arial"/>
      </rPr>
      <t>MOTA</t>
    </r>
  </si>
  <si>
    <t>DEBORA MOTA</t>
  </si>
  <si>
    <t>200.885-8 C</t>
  </si>
  <si>
    <t>1642</t>
  </si>
  <si>
    <t>134.08742.27-7</t>
  </si>
  <si>
    <t>797.906.582-49</t>
  </si>
  <si>
    <t>EUCLIDES DOS SANTOS MOTA</t>
  </si>
  <si>
    <t>MARIA JOSE DA SILVA DOS SANTOS MOTA</t>
  </si>
  <si>
    <t>Rua RUA BARAO DO AMAZONAS</t>
  </si>
  <si>
    <t>RESIDENCIAL STUTTGART CASA 4 FLORES</t>
  </si>
  <si>
    <t>deboramota83@gmail.com</t>
  </si>
  <si>
    <r>
      <rPr>
        <sz val="10"/>
        <color theme="1"/>
        <rFont val="Arial"/>
      </rPr>
      <t xml:space="preserve">DEBORA FERREIRA </t>
    </r>
    <r>
      <rPr>
        <b/>
        <sz val="10"/>
        <color theme="1"/>
        <rFont val="Arial"/>
      </rPr>
      <t>MARGALHO</t>
    </r>
  </si>
  <si>
    <t>MARGALHO</t>
  </si>
  <si>
    <t>255.034-2 A</t>
  </si>
  <si>
    <t>1785</t>
  </si>
  <si>
    <t>268.64566.64-0</t>
  </si>
  <si>
    <t>483.251.472-53</t>
  </si>
  <si>
    <t>WASHINGTON BARROSO MARGALHO</t>
  </si>
  <si>
    <t>RUTH FERREIRA MARGALHO</t>
  </si>
  <si>
    <t>Rua PEDRO DE MENDONZA</t>
  </si>
  <si>
    <t>margalhodebora@gmail.com</t>
  </si>
  <si>
    <r>
      <rPr>
        <b/>
        <sz val="10"/>
        <color theme="1"/>
        <rFont val="Arial"/>
      </rPr>
      <t>DEBORA</t>
    </r>
    <r>
      <rPr>
        <sz val="10"/>
        <color theme="1"/>
        <rFont val="Arial"/>
      </rPr>
      <t xml:space="preserve"> SAROM DE SOUZA </t>
    </r>
    <r>
      <rPr>
        <b/>
        <sz val="10"/>
        <color theme="1"/>
        <rFont val="Arial"/>
      </rPr>
      <t>PRADO</t>
    </r>
  </si>
  <si>
    <t>DEBORA PRADO</t>
  </si>
  <si>
    <t>189.140-5 B</t>
  </si>
  <si>
    <t>1628</t>
  </si>
  <si>
    <t>125.91339.02-5</t>
  </si>
  <si>
    <t>572.475.102-00</t>
  </si>
  <si>
    <t>ANTONIO CORDOVIL DE SOUZA</t>
  </si>
  <si>
    <t>MARIA VENINA DA CONCEICAO DE SOUZA</t>
  </si>
  <si>
    <t>DE 28/06/2025 A 27/07/2025 - 30 DIAS</t>
  </si>
  <si>
    <t>BG 080/2025+BG 115/2025</t>
  </si>
  <si>
    <t>Rua 13/N. 41/QD. 27/CONJ. VILA REAL - CIDADE NOVA II</t>
  </si>
  <si>
    <t>qd 27 CIDADE NOVA II</t>
  </si>
  <si>
    <t>21/04/2024 - BG 174/2024 - DOE nº 35.304, de 11/09/2024</t>
  </si>
  <si>
    <r>
      <rPr>
        <sz val="10"/>
        <color theme="1"/>
        <rFont val="Arial"/>
      </rPr>
      <t xml:space="preserve">DENISE </t>
    </r>
    <r>
      <rPr>
        <b/>
        <sz val="10"/>
        <color theme="1"/>
        <rFont val="Arial"/>
      </rPr>
      <t>GUSMAO</t>
    </r>
    <r>
      <rPr>
        <sz val="10"/>
        <color theme="1"/>
        <rFont val="Arial"/>
      </rPr>
      <t xml:space="preserve"> DE OLIVEIRA</t>
    </r>
  </si>
  <si>
    <t>GUSMAO</t>
  </si>
  <si>
    <t>255.150-0 A</t>
  </si>
  <si>
    <t>144.04758.27-4</t>
  </si>
  <si>
    <t>785.589.722-49</t>
  </si>
  <si>
    <t>OZENIR GOMES DE OLIVEIRA</t>
  </si>
  <si>
    <t>OMARA GUSMAO DE OLIVEIRA</t>
  </si>
  <si>
    <t>IMPLANTODONTIA/PROTESE DENTARIA</t>
  </si>
  <si>
    <t>REABILITAÇÃO ORAL</t>
  </si>
  <si>
    <t>REABLITAÇÃO ORAL</t>
  </si>
  <si>
    <t>Rua MARABA, QD 5</t>
  </si>
  <si>
    <t>CONJ. DEBORAH DOM PEDRO 1</t>
  </si>
  <si>
    <t>denisegoliveira@hotmail.com</t>
  </si>
  <si>
    <r>
      <rPr>
        <b/>
        <sz val="10"/>
        <color theme="1"/>
        <rFont val="Arial"/>
      </rPr>
      <t xml:space="preserve">DIANA </t>
    </r>
    <r>
      <rPr>
        <sz val="10"/>
        <color theme="1"/>
        <rFont val="Arial"/>
      </rPr>
      <t>RAMOS CAMURÇA</t>
    </r>
  </si>
  <si>
    <t>DIANA</t>
  </si>
  <si>
    <t>255.043-1 A</t>
  </si>
  <si>
    <t>1554</t>
  </si>
  <si>
    <t>128.13145.02-7</t>
  </si>
  <si>
    <t>520.577.802-44</t>
  </si>
  <si>
    <t>JOSIAS PEREIRA RAMOS</t>
  </si>
  <si>
    <t>NEUZA MENEZES RAMOS</t>
  </si>
  <si>
    <t>Rua RUA BOA VISTA</t>
  </si>
  <si>
    <t>camurcadiana@gmail.com</t>
  </si>
  <si>
    <r>
      <rPr>
        <b/>
        <sz val="10"/>
        <color theme="1"/>
        <rFont val="Arial"/>
      </rPr>
      <t xml:space="preserve">DORIAN </t>
    </r>
    <r>
      <rPr>
        <sz val="10"/>
        <color theme="1"/>
        <rFont val="Arial"/>
      </rPr>
      <t>NOGUEIRA</t>
    </r>
    <r>
      <rPr>
        <b/>
        <sz val="10"/>
        <color theme="1"/>
        <rFont val="Arial"/>
      </rPr>
      <t xml:space="preserve"> CARDOSO</t>
    </r>
  </si>
  <si>
    <t>DORIAN CARDOSO</t>
  </si>
  <si>
    <t>255.017-2 A</t>
  </si>
  <si>
    <t>130.73198.02-3</t>
  </si>
  <si>
    <t>612.451.352-87</t>
  </si>
  <si>
    <t>JOSE ALBERTO CHENE CARDOSO</t>
  </si>
  <si>
    <t>MARIA AMELIA NOGUEIRA CARDOSO</t>
  </si>
  <si>
    <t>CIRURGIA CARDIOVASCULAR</t>
  </si>
  <si>
    <t>ALAMEDAALFA CENTAURI/NOVA ESPERANÇA</t>
  </si>
  <si>
    <t>QUADRA B</t>
  </si>
  <si>
    <t>98404-9195</t>
  </si>
  <si>
    <t>doriancardoso@gmail.com</t>
  </si>
  <si>
    <r>
      <rPr>
        <b/>
        <sz val="10"/>
        <color theme="1"/>
        <rFont val="Arial"/>
      </rPr>
      <t>EDINELSON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DE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SOUZA</t>
    </r>
  </si>
  <si>
    <t>EDINELSON DE SOUZA</t>
  </si>
  <si>
    <t>255.076-8 A</t>
  </si>
  <si>
    <t>1712</t>
  </si>
  <si>
    <t>125.30511.59-6</t>
  </si>
  <si>
    <t>508.999.372-68</t>
  </si>
  <si>
    <t>LUIZ JOAO DE SOUZA</t>
  </si>
  <si>
    <t>TEREZA DOMINGAS DE SOUZA</t>
  </si>
  <si>
    <t>ENSINO DE LIGUAS EM CONTESTO DE DIVERSIDADE LINGUISTICA</t>
  </si>
  <si>
    <t>Rua CRICIUMA C - 4</t>
  </si>
  <si>
    <t>ALVORADA III</t>
  </si>
  <si>
    <t>edinelsonsouza.net@gmail.com</t>
  </si>
  <si>
    <r>
      <rPr>
        <b/>
        <sz val="10"/>
        <color theme="1"/>
        <rFont val="Arial"/>
      </rPr>
      <t xml:space="preserve">EDIVANE </t>
    </r>
    <r>
      <rPr>
        <sz val="10"/>
        <color theme="1"/>
        <rFont val="Arial"/>
      </rPr>
      <t>DE NAZARÉ DE SOUSA DO ROSÁRIO</t>
    </r>
  </si>
  <si>
    <t>EDIVANE</t>
  </si>
  <si>
    <t>255.221-3 A</t>
  </si>
  <si>
    <t>1557</t>
  </si>
  <si>
    <t>128.01236.42-1</t>
  </si>
  <si>
    <t>683.545.842-91</t>
  </si>
  <si>
    <t>HILTON TAVARES DO ROSARIO</t>
  </si>
  <si>
    <t>MARIA VALINA SOARES DE SOUZA</t>
  </si>
  <si>
    <t>BG 039/2022/BG 076/2023 BG 128/2023</t>
  </si>
  <si>
    <t>FONODIAULOGIA HOSPITLAR</t>
  </si>
  <si>
    <t>Rua B, CJ PLACIDO DE CASTRO</t>
  </si>
  <si>
    <t>APT 401 COMPENSA I</t>
  </si>
  <si>
    <t>ane.rosario18@gmail.com</t>
  </si>
  <si>
    <t>21/04/2024 - BG150/2024 - DOE nº 35.278 de 02/08/2024</t>
  </si>
  <si>
    <r>
      <rPr>
        <sz val="10"/>
        <color theme="1"/>
        <rFont val="Arial"/>
      </rPr>
      <t xml:space="preserve">EDNA </t>
    </r>
    <r>
      <rPr>
        <b/>
        <sz val="10"/>
        <color theme="1"/>
        <rFont val="Arial"/>
      </rPr>
      <t>PATRICIA</t>
    </r>
    <r>
      <rPr>
        <sz val="10"/>
        <color theme="1"/>
        <rFont val="Arial"/>
      </rPr>
      <t xml:space="preserve"> DUARTE DE </t>
    </r>
    <r>
      <rPr>
        <b/>
        <sz val="10"/>
        <color theme="1"/>
        <rFont val="Arial"/>
      </rPr>
      <t>ARRUDA</t>
    </r>
  </si>
  <si>
    <t>PATRICIA ARRUDA</t>
  </si>
  <si>
    <t>243.313-3 B</t>
  </si>
  <si>
    <t>126.87003.02-8</t>
  </si>
  <si>
    <t>646.047.212-20</t>
  </si>
  <si>
    <t>RAIMUNDO NOGUEIRA DE ARRUDA</t>
  </si>
  <si>
    <t>MARIA DE NAZARE DUARTE DE ARRUDA</t>
  </si>
  <si>
    <t>ASSISTENCIA SOCIAL E FAMILIAR</t>
  </si>
  <si>
    <t>Rua SAO JUDAS TADEU</t>
  </si>
  <si>
    <t>TORRE ORQUIDEA- COND J.DE FLOR FLORES</t>
  </si>
  <si>
    <t>patricia_arruda30@yahoo.com.br</t>
  </si>
  <si>
    <r>
      <rPr>
        <b/>
        <sz val="10"/>
        <color theme="1"/>
        <rFont val="Arial"/>
      </rPr>
      <t>EDUARDO AUGUSTO</t>
    </r>
    <r>
      <rPr>
        <sz val="10"/>
        <color theme="1"/>
        <rFont val="Arial"/>
      </rPr>
      <t xml:space="preserve"> BARROSO NUNES</t>
    </r>
  </si>
  <si>
    <t>EDUARDO AUGUSTO</t>
  </si>
  <si>
    <t>255.247-7 A</t>
  </si>
  <si>
    <t>190.33296.92-9</t>
  </si>
  <si>
    <t>393.172.182-53</t>
  </si>
  <si>
    <t>JOSE NUNES</t>
  </si>
  <si>
    <t>RAIMUNDA BARROSO NUNES</t>
  </si>
  <si>
    <t>RUA LAURO CAVALCANTE</t>
  </si>
  <si>
    <t>ALIANÇA FRANCESA CENTRO</t>
  </si>
  <si>
    <t>aduardoaugustonunes@hotmail.com</t>
  </si>
  <si>
    <r>
      <rPr>
        <b/>
        <sz val="10"/>
        <color theme="1"/>
        <rFont val="Arial"/>
      </rPr>
      <t xml:space="preserve">EKMER </t>
    </r>
    <r>
      <rPr>
        <sz val="10"/>
        <color theme="1"/>
        <rFont val="Arial"/>
      </rPr>
      <t>DA SILVA QUEIROZ</t>
    </r>
  </si>
  <si>
    <t>EKMER</t>
  </si>
  <si>
    <t>188.819-6 B</t>
  </si>
  <si>
    <t>1660</t>
  </si>
  <si>
    <t>190.17305.37-4</t>
  </si>
  <si>
    <t>636.791.402-15</t>
  </si>
  <si>
    <t>ALVARO MONTENEGRO DE QUEIROZ</t>
  </si>
  <si>
    <t>GLORIA HENRIQUE DA SILVA</t>
  </si>
  <si>
    <t>Condominio JD PARADISO GIRASSOL</t>
  </si>
  <si>
    <t>BL 11, AP 303 TARUMA</t>
  </si>
  <si>
    <t>ekmer.queiroz11@gmail.com</t>
  </si>
  <si>
    <r>
      <rPr>
        <b/>
        <sz val="10"/>
        <color theme="1"/>
        <rFont val="Arial"/>
      </rPr>
      <t>ELENICE</t>
    </r>
    <r>
      <rPr>
        <sz val="10"/>
        <color theme="1"/>
        <rFont val="Arial"/>
      </rPr>
      <t xml:space="preserve"> CATAO AMUTARES</t>
    </r>
  </si>
  <si>
    <t>ELENICE</t>
  </si>
  <si>
    <t>163.960-9 D</t>
  </si>
  <si>
    <t>190.15027.38-5</t>
  </si>
  <si>
    <t>627.917.962-15</t>
  </si>
  <si>
    <t>ERNESTO FERNANDES AMUTARES</t>
  </si>
  <si>
    <t>MARIA ESTER CATAO AMUTARES</t>
  </si>
  <si>
    <t>ENFERMAGEM CARDIOLOGICA</t>
  </si>
  <si>
    <t>Rua CANARIO</t>
  </si>
  <si>
    <t>soaresfilgueira@yahoo.com.br</t>
  </si>
  <si>
    <r>
      <rPr>
        <b/>
        <sz val="10"/>
        <color theme="1"/>
        <rFont val="Arial"/>
      </rPr>
      <t xml:space="preserve">ELIANA BATISTA </t>
    </r>
    <r>
      <rPr>
        <sz val="10"/>
        <color theme="1"/>
        <rFont val="Arial"/>
      </rPr>
      <t>DRESCH</t>
    </r>
  </si>
  <si>
    <t>ELIANA BATISTA</t>
  </si>
  <si>
    <t>255.058-0 A</t>
  </si>
  <si>
    <t>1650</t>
  </si>
  <si>
    <t>124.93528.00-1</t>
  </si>
  <si>
    <t>456.007.912-91</t>
  </si>
  <si>
    <t>MOSART GARCIA BATISTA</t>
  </si>
  <si>
    <t>MARIA DA SAUDE SILVA BATISTA</t>
  </si>
  <si>
    <t>A CONTAR DE 02/01/2026-LE</t>
  </si>
  <si>
    <t>MOTRICIDADE ORO FACIAL</t>
  </si>
  <si>
    <t>Rua BARAO DE TAGUARI</t>
  </si>
  <si>
    <t>AP 201 FLORES</t>
  </si>
  <si>
    <t>esbatista2013@gmail.com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</si>
  <si>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 xml:space="preserve">ELIANA SILVA </t>
    </r>
    <r>
      <rPr>
        <sz val="10"/>
        <color theme="1"/>
        <rFont val="Arial"/>
      </rPr>
      <t xml:space="preserve">PARA </t>
    </r>
    <r>
      <rPr>
        <b/>
        <sz val="10"/>
        <color theme="1"/>
        <rFont val="Arial"/>
      </rPr>
      <t>ELIANA BATISTA</t>
    </r>
  </si>
  <si>
    <t>BG 164/2024</t>
  </si>
  <si>
    <r>
      <rPr>
        <b/>
        <sz val="10"/>
        <color theme="1"/>
        <rFont val="Arial"/>
      </rPr>
      <t>ELISABETE TRINDADE</t>
    </r>
    <r>
      <rPr>
        <sz val="10"/>
        <color theme="1"/>
        <rFont val="Arial"/>
      </rPr>
      <t xml:space="preserve"> DA SILVA</t>
    </r>
  </si>
  <si>
    <t>ELISABETE TRINDADE</t>
  </si>
  <si>
    <t>166.991-5 D</t>
  </si>
  <si>
    <t>1737</t>
  </si>
  <si>
    <t>125.30373.20-7</t>
  </si>
  <si>
    <t>417.557.902-87</t>
  </si>
  <si>
    <t>RAIMUNDO SOARES DA SILVA</t>
  </si>
  <si>
    <t>TEREZINHA DE JESUS TRINDADE</t>
  </si>
  <si>
    <t>SAUDE DO TRABALHO ENFERMAGEM DA SAUDE DO TRABALHADOR</t>
  </si>
  <si>
    <t>Rua CARAUARY</t>
  </si>
  <si>
    <t>ets1999@hotmail.com</t>
  </si>
  <si>
    <r>
      <rPr>
        <b/>
        <sz val="10"/>
        <color theme="1"/>
        <rFont val="Arial"/>
      </rPr>
      <t>ELIZANDRA</t>
    </r>
    <r>
      <rPr>
        <sz val="10"/>
        <color theme="1"/>
        <rFont val="Arial"/>
      </rPr>
      <t xml:space="preserve"> PINTO </t>
    </r>
    <r>
      <rPr>
        <b/>
        <sz val="10"/>
        <color theme="1"/>
        <rFont val="Arial"/>
      </rPr>
      <t>BRASIL</t>
    </r>
  </si>
  <si>
    <t>ELIZANDRA BRASIL</t>
  </si>
  <si>
    <t>236.254-6 C</t>
  </si>
  <si>
    <t>1707</t>
  </si>
  <si>
    <t>127.33835.02-7</t>
  </si>
  <si>
    <t>687.051.232-91</t>
  </si>
  <si>
    <t>PEDRO FERNANDES BRASIL</t>
  </si>
  <si>
    <t>MARIA ENEY PINTO BRASIL</t>
  </si>
  <si>
    <t>BG 189/2023 + BG 221/2023- BG 029/2024+BG 067/2024+ BG 086/2024 + 107/2024 + BG 125/2024 + BG 186/2024+BG 207/2024+BG 225/2024+BG 065/2025+BG 090/2025</t>
  </si>
  <si>
    <t>Rua URUGUAY</t>
  </si>
  <si>
    <t>eliza.pbrasil@gmail.com</t>
  </si>
  <si>
    <r>
      <rPr>
        <b/>
        <sz val="10"/>
        <color theme="1"/>
        <rFont val="Arial"/>
      </rPr>
      <t xml:space="preserve">ENOS </t>
    </r>
    <r>
      <rPr>
        <sz val="10"/>
        <color theme="1"/>
        <rFont val="Arial"/>
      </rPr>
      <t xml:space="preserve">MIRANDA DA </t>
    </r>
    <r>
      <rPr>
        <b/>
        <sz val="10"/>
        <color theme="1"/>
        <rFont val="Arial"/>
      </rPr>
      <t>SILVA</t>
    </r>
  </si>
  <si>
    <t>BG 075/2023</t>
  </si>
  <si>
    <t>ENOS SILVA</t>
  </si>
  <si>
    <t>255.014-8 A</t>
  </si>
  <si>
    <t>1791</t>
  </si>
  <si>
    <t>130.76122.31-1</t>
  </si>
  <si>
    <t>699.996.192-15</t>
  </si>
  <si>
    <t>VALDIVINO CARDOSO DA SILVA</t>
  </si>
  <si>
    <t>DIVINA MIRANDA DA SILVA</t>
  </si>
  <si>
    <t>RADIOLOGIA</t>
  </si>
  <si>
    <t>TOMOGRAFIA COMPUTADORIZADA / RESSONANCIA MAGNÉTICA/ ESPECIALIZAÇÃO TÉCNICA EM RADIOLOGIA - RADIOTERAPIA - MAMOGRAFIA - EIXO TECNOLÓGICO: AMBIENTE E SAÚDE</t>
  </si>
  <si>
    <t>RUA GALRAMA</t>
  </si>
  <si>
    <t>CASA B</t>
  </si>
  <si>
    <t>69095-182</t>
  </si>
  <si>
    <t>ENOSMIRANDA@HOTMAIL.COM</t>
  </si>
  <si>
    <r>
      <rPr>
        <b/>
        <sz val="10"/>
        <color theme="1"/>
        <rFont val="Arial"/>
      </rPr>
      <t xml:space="preserve">ESTEVAO </t>
    </r>
    <r>
      <rPr>
        <sz val="10"/>
        <color theme="1"/>
        <rFont val="Arial"/>
      </rPr>
      <t>LINCOLN DE SOUZA CAVALCANTI</t>
    </r>
  </si>
  <si>
    <t>ESTEVAO</t>
  </si>
  <si>
    <t>238.857-0 B</t>
  </si>
  <si>
    <t>128.74718.02-7</t>
  </si>
  <si>
    <t>516.538.262-15</t>
  </si>
  <si>
    <t>LUCIO JOSE HERNANI BRANDAO DE SIQUEIRA CAVALCANTI</t>
  </si>
  <si>
    <t>RAIMUNDA SIDNEY DE SOUZA CAVALCANTI</t>
  </si>
  <si>
    <t>CITOLOGIA E HEMATOLOGIA CLINICA</t>
  </si>
  <si>
    <t>Rua MISUSHIRO 170</t>
  </si>
  <si>
    <t>BL 4, AP 67, CD FLEX PQ 10 PARQUE 10</t>
  </si>
  <si>
    <t>cavucao@gmail.com</t>
  </si>
  <si>
    <r>
      <rPr>
        <b/>
        <sz val="10"/>
        <color theme="1"/>
        <rFont val="Arial"/>
      </rPr>
      <t>EUCARIA</t>
    </r>
    <r>
      <rPr>
        <sz val="10"/>
        <color theme="1"/>
        <rFont val="Arial"/>
      </rPr>
      <t xml:space="preserve"> NUNES DE PAULA FERREIRA</t>
    </r>
  </si>
  <si>
    <t>EUCARIA</t>
  </si>
  <si>
    <t>192.675-6 B</t>
  </si>
  <si>
    <t>1602</t>
  </si>
  <si>
    <t>126.91366.02-4</t>
  </si>
  <si>
    <t>508.925.762-00</t>
  </si>
  <si>
    <t>ANTONIO FRANCISCO DE PAULA</t>
  </si>
  <si>
    <t>EUNICE HERCULANO NUNES</t>
  </si>
  <si>
    <t>DE 1/06/2025 A 1/09/2025 - 03 MESES</t>
  </si>
  <si>
    <t>BG 0</t>
  </si>
  <si>
    <t>AVENIDA DO TURISMO Nº 1263 COND. AMAZON VILLAGE CASA 89</t>
  </si>
  <si>
    <t>TARUMÃ-AÇU</t>
  </si>
  <si>
    <t>69023-001</t>
  </si>
  <si>
    <t>eucariaczs@gmail.com</t>
  </si>
  <si>
    <r>
      <rPr>
        <b/>
        <sz val="10"/>
        <color theme="1"/>
        <rFont val="Arial"/>
      </rPr>
      <t xml:space="preserve">EUNICE </t>
    </r>
    <r>
      <rPr>
        <sz val="10"/>
        <color theme="1"/>
        <rFont val="Arial"/>
      </rPr>
      <t>MENEZES DE ALMEIDA</t>
    </r>
  </si>
  <si>
    <t>EUNICE</t>
  </si>
  <si>
    <t>192.773-6 B</t>
  </si>
  <si>
    <t>1710</t>
  </si>
  <si>
    <t>126.96916.02-2</t>
  </si>
  <si>
    <t>494.108.652-04</t>
  </si>
  <si>
    <t>NAO INFORMADO NO CADASTRO</t>
  </si>
  <si>
    <t>NAZARE MENEZES DE ALMEIDA</t>
  </si>
  <si>
    <t>Rua CD RES VIV DA CIDADE</t>
  </si>
  <si>
    <t>BL H, APT 301 COLONIA SANTO ANTONIO</t>
  </si>
  <si>
    <r>
      <rPr>
        <b/>
        <sz val="10"/>
        <color theme="1"/>
        <rFont val="Arial"/>
      </rPr>
      <t>FABIANA</t>
    </r>
    <r>
      <rPr>
        <sz val="10"/>
        <color theme="1"/>
        <rFont val="Arial"/>
      </rPr>
      <t xml:space="preserve"> FERREIRA </t>
    </r>
    <r>
      <rPr>
        <b/>
        <sz val="10"/>
        <color theme="1"/>
        <rFont val="Arial"/>
      </rPr>
      <t>ROSA</t>
    </r>
  </si>
  <si>
    <t>FABIANA ROSA</t>
  </si>
  <si>
    <t>255.129-2 A</t>
  </si>
  <si>
    <t>130.86948.38-7</t>
  </si>
  <si>
    <t>602.910.102-10</t>
  </si>
  <si>
    <t>JAMIL MARQUES ROSA</t>
  </si>
  <si>
    <t>ZENIRA FERREIRA ROSA</t>
  </si>
  <si>
    <t>ENFERMAGEM EM UTI ADULTO - UNIDADE DE TERAPIA INTENSIVA</t>
  </si>
  <si>
    <t>Rua 03A-E MIRANDA</t>
  </si>
  <si>
    <t>BL I QD BAHIA DISTRITO INDUSTRIAL</t>
  </si>
  <si>
    <t>enf.fab@hotmail.com</t>
  </si>
  <si>
    <r>
      <rPr>
        <sz val="10"/>
        <color theme="1"/>
        <rFont val="Arial"/>
      </rPr>
      <t>FABIANO</t>
    </r>
    <r>
      <rPr>
        <b/>
        <sz val="10"/>
        <color theme="1"/>
        <rFont val="Arial"/>
      </rPr>
      <t xml:space="preserve"> LAZARINI</t>
    </r>
    <r>
      <rPr>
        <sz val="10"/>
        <color theme="1"/>
        <rFont val="Arial"/>
      </rPr>
      <t xml:space="preserve"> MARTINS</t>
    </r>
  </si>
  <si>
    <t>LAZARINI</t>
  </si>
  <si>
    <t>255.248-5 A</t>
  </si>
  <si>
    <t>190.46912.22-4</t>
  </si>
  <si>
    <t>268.284.068-00</t>
  </si>
  <si>
    <t>AGENOR OTTELO MARTINS</t>
  </si>
  <si>
    <t>MARIA MERCEDES LAZARINI MARTINS</t>
  </si>
  <si>
    <t>BG 89/2022</t>
  </si>
  <si>
    <t>Condominio RES ACQUARELLI</t>
  </si>
  <si>
    <t>MAGENTA PONTA NEGRA</t>
  </si>
  <si>
    <t>fabianolazarini@yahoo.com.br</t>
  </si>
  <si>
    <r>
      <rPr>
        <b/>
        <sz val="10"/>
        <color theme="1"/>
        <rFont val="Arial"/>
      </rPr>
      <t>FABÍOLA</t>
    </r>
    <r>
      <rPr>
        <sz val="10"/>
        <color theme="1"/>
        <rFont val="Arial"/>
      </rPr>
      <t xml:space="preserve"> SARTORI </t>
    </r>
    <r>
      <rPr>
        <b/>
        <sz val="10"/>
        <color theme="1"/>
        <rFont val="Arial"/>
      </rPr>
      <t>COLLA</t>
    </r>
  </si>
  <si>
    <t>FABÍOLA COLLA</t>
  </si>
  <si>
    <t>255.330-9 A</t>
  </si>
  <si>
    <t>190.32318.29-5</t>
  </si>
  <si>
    <t>709.010.742-68</t>
  </si>
  <si>
    <t>ELCIO COLLA</t>
  </si>
  <si>
    <t>ROSELI MARIA SARTORI COLLA</t>
  </si>
  <si>
    <t>Rua KOBE</t>
  </si>
  <si>
    <t>PARQUE DEZ DE NOVEMBRO</t>
  </si>
  <si>
    <t>BIOLACOLLA@ICLOUD.COM</t>
  </si>
  <si>
    <r>
      <rPr>
        <b/>
        <sz val="10"/>
        <color theme="1"/>
        <rFont val="Arial"/>
      </rPr>
      <t>FELIPE</t>
    </r>
    <r>
      <rPr>
        <sz val="10"/>
        <color theme="1"/>
        <rFont val="Arial"/>
      </rPr>
      <t xml:space="preserve"> ARAUJO DE </t>
    </r>
    <r>
      <rPr>
        <b/>
        <sz val="10"/>
        <color theme="1"/>
        <rFont val="Arial"/>
      </rPr>
      <t>SOUZA</t>
    </r>
  </si>
  <si>
    <t>FELIPE SOUZA</t>
  </si>
  <si>
    <t>248.408-0 B</t>
  </si>
  <si>
    <t>1767</t>
  </si>
  <si>
    <t>203.89498.10-0</t>
  </si>
  <si>
    <t>848.247.512-68</t>
  </si>
  <si>
    <t>JOSE NASCIMENTO DE SOUZA</t>
  </si>
  <si>
    <t>MARIA CIRDELIZ ARAUJO SOUZA</t>
  </si>
  <si>
    <t>BG 112/2023</t>
  </si>
  <si>
    <t>TRAVESSA PARAMIRIM(Beco CONGRESSO 43)</t>
  </si>
  <si>
    <t>Alvorada II</t>
  </si>
  <si>
    <t>manaus-alvorada@hotmail.com</t>
  </si>
  <si>
    <r>
      <rPr>
        <sz val="10"/>
        <color theme="1"/>
        <rFont val="Arial"/>
      </rPr>
      <t xml:space="preserve">FELIPE JAHN DA </t>
    </r>
    <r>
      <rPr>
        <b/>
        <sz val="10"/>
        <color theme="1"/>
        <rFont val="Arial"/>
      </rPr>
      <t>SILVA ABREU</t>
    </r>
  </si>
  <si>
    <t>SILVA ABREU</t>
  </si>
  <si>
    <t>255.834-3 A</t>
  </si>
  <si>
    <t>190.17448.47-7</t>
  </si>
  <si>
    <t>031.055.649-00</t>
  </si>
  <si>
    <t>FLAVIO ANTONIO DA SILVA ABREU</t>
  </si>
  <si>
    <t>MARISA JAHN DA SILVA ABREU</t>
  </si>
  <si>
    <t>Rua DONA JULIA MARTINS</t>
  </si>
  <si>
    <t>CS 32</t>
  </si>
  <si>
    <t>CJ PQ DAS SAMAMBAIAS PARQUE 10</t>
  </si>
  <si>
    <t>fjsabreu@hotmail.com</t>
  </si>
  <si>
    <r>
      <rPr>
        <sz val="10"/>
        <color theme="1"/>
        <rFont val="Arial"/>
      </rPr>
      <t xml:space="preserve">FLAVIO JERONIMO SOARES </t>
    </r>
    <r>
      <rPr>
        <b/>
        <sz val="10"/>
        <color theme="1"/>
        <rFont val="Arial"/>
      </rPr>
      <t>CAETANO</t>
    </r>
  </si>
  <si>
    <t>CAETANO</t>
  </si>
  <si>
    <t>172.378-2 C</t>
  </si>
  <si>
    <t>190.05832.11-0</t>
  </si>
  <si>
    <t>757.263.945-34</t>
  </si>
  <si>
    <t>RENATO CAETANO DE SOUZA</t>
  </si>
  <si>
    <t>MARIA DA PAZ SOARES CAETANO</t>
  </si>
  <si>
    <t>BG 022/2025 - BG 027/2025</t>
  </si>
  <si>
    <t>PEDIATRIA - SUB ESPECIALIDADE EM NEONATOLOGIA</t>
  </si>
  <si>
    <t>Rua RITA GAMA BARROS</t>
  </si>
  <si>
    <t>CD OCEAN PARK, AP 1703 P DON PEDRO I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</si>
  <si>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FLÁVIO CAETANO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CAETANO</t>
    </r>
  </si>
  <si>
    <r>
      <rPr>
        <b/>
        <sz val="10"/>
        <color theme="1"/>
        <rFont val="Arial"/>
      </rPr>
      <t>FRANCIANNY</t>
    </r>
    <r>
      <rPr>
        <sz val="10"/>
        <color theme="1"/>
        <rFont val="Arial"/>
      </rPr>
      <t xml:space="preserve"> CARLA MORAES </t>
    </r>
    <r>
      <rPr>
        <b/>
        <sz val="10"/>
        <color theme="1"/>
        <rFont val="Arial"/>
      </rPr>
      <t>RETROZ</t>
    </r>
  </si>
  <si>
    <t>FRANCIANNY RETROZ</t>
  </si>
  <si>
    <t>203.987-7 E</t>
  </si>
  <si>
    <t>129.85091.02-2</t>
  </si>
  <si>
    <t>746.118.792-91</t>
  </si>
  <si>
    <t>ANTONIETA MORAES RETROZ</t>
  </si>
  <si>
    <t>DE 23/07/2025 A 21/08/2025 - 30 DIAS</t>
  </si>
  <si>
    <t>BG 135/2025</t>
  </si>
  <si>
    <t>ANALISES CLINICAS/ FARMACIA HOSPITALAR</t>
  </si>
  <si>
    <t>BIOTECNOLOGIA PARA AREA DA SAÚDE - FARMACOLOGIA</t>
  </si>
  <si>
    <t>AP 708, TORRE E PONTA NEGRA CIDADE NOVA I</t>
  </si>
  <si>
    <t>annyretroz08@bol.com.br</t>
  </si>
  <si>
    <r>
      <rPr>
        <b/>
        <sz val="10"/>
        <color theme="1"/>
        <rFont val="Arial"/>
      </rPr>
      <t>FRANCILÉIA</t>
    </r>
    <r>
      <rPr>
        <sz val="10"/>
        <color theme="1"/>
        <rFont val="Arial"/>
      </rPr>
      <t xml:space="preserve"> FIGUEIREDO DOS </t>
    </r>
    <r>
      <rPr>
        <b/>
        <sz val="10"/>
        <color theme="1"/>
        <rFont val="Arial"/>
      </rPr>
      <t>SANTOS</t>
    </r>
  </si>
  <si>
    <t>FRANCILÉIA SANTOS</t>
  </si>
  <si>
    <t>154.078-5 D</t>
  </si>
  <si>
    <t>121.10544.25-4</t>
  </si>
  <si>
    <t>344.056.402-97</t>
  </si>
  <si>
    <t>RAIMUNDO PEREIRA DOS SANTOS</t>
  </si>
  <si>
    <t>CLEONICE FIGUEIREDO DOS SANTOS</t>
  </si>
  <si>
    <t>BG 11/2021/BG 78/2022</t>
  </si>
  <si>
    <t>UNIDADE DE TERAPIA INTENSIVA - URGÊNCIA E EMERGÊNCIA</t>
  </si>
  <si>
    <t>Rua GERANIO -NASC</t>
  </si>
  <si>
    <t>enfleia@yahoo.com.br</t>
  </si>
  <si>
    <r>
      <rPr>
        <b/>
        <sz val="10"/>
        <color theme="1"/>
        <rFont val="Arial"/>
      </rPr>
      <t>FRANCILENE</t>
    </r>
    <r>
      <rPr>
        <sz val="10"/>
        <color theme="1"/>
        <rFont val="Arial"/>
      </rPr>
      <t xml:space="preserve"> MARQUES DE JESUS</t>
    </r>
  </si>
  <si>
    <t>FRANCILENE</t>
  </si>
  <si>
    <t>255.337-6 A</t>
  </si>
  <si>
    <t>1539</t>
  </si>
  <si>
    <t>127.11070.02-8</t>
  </si>
  <si>
    <t>653.710.542-00</t>
  </si>
  <si>
    <t>FRANCISCO NAPOLES DE JESUS</t>
  </si>
  <si>
    <t>SANDRA MARIA MARQUES DE JESUS</t>
  </si>
  <si>
    <t>MICROBIOLOGIA GERAL/SEGURANÇA PUBLICA</t>
  </si>
  <si>
    <t>Rua RUA FRANCISCO FERNANDO</t>
  </si>
  <si>
    <t>francilenemarques@yahoo.com.br</t>
  </si>
  <si>
    <r>
      <rPr>
        <sz val="10"/>
        <color theme="1"/>
        <rFont val="Arial"/>
      </rPr>
      <t xml:space="preserve">FRANCINEIDE CAMPOS </t>
    </r>
    <r>
      <rPr>
        <b/>
        <sz val="10"/>
        <color theme="1"/>
        <rFont val="Arial"/>
      </rPr>
      <t>MAIA</t>
    </r>
  </si>
  <si>
    <t>MAIA</t>
  </si>
  <si>
    <t>238.782-4 B</t>
  </si>
  <si>
    <t>1625</t>
  </si>
  <si>
    <t>126.78490.02-7</t>
  </si>
  <si>
    <t>517.588.812-91</t>
  </si>
  <si>
    <t>FRANCISCO MAIA FILHO</t>
  </si>
  <si>
    <t>DIONY ALVES CAMPOS</t>
  </si>
  <si>
    <t>Avenida MARGARITA AFRICANA</t>
  </si>
  <si>
    <t>7 A</t>
  </si>
  <si>
    <t>ALFREDO NASCIMENTO</t>
  </si>
  <si>
    <t>francineidem@hotmail.com</t>
  </si>
  <si>
    <r>
      <rPr>
        <b/>
        <sz val="10"/>
        <color theme="1"/>
        <rFont val="Arial"/>
      </rPr>
      <t>FRANCIOMAR</t>
    </r>
    <r>
      <rPr>
        <sz val="10"/>
        <color theme="1"/>
        <rFont val="Arial"/>
      </rPr>
      <t xml:space="preserve"> GUIMARÃES DA COSTA</t>
    </r>
  </si>
  <si>
    <t>FRANCIOMAR</t>
  </si>
  <si>
    <t>235.758-5 B</t>
  </si>
  <si>
    <t>1789</t>
  </si>
  <si>
    <t>125.30485.66-8</t>
  </si>
  <si>
    <t>418.382.112-68</t>
  </si>
  <si>
    <t>FRANCISCO CHAGAS DA COSTA</t>
  </si>
  <si>
    <t>RAIMUNDA GUIMARAES DA COSTA</t>
  </si>
  <si>
    <t>Rua SAO PAULO</t>
  </si>
  <si>
    <t>CASA b SANTO ANTONIO</t>
  </si>
  <si>
    <t>franckycosta@hotmail.com</t>
  </si>
  <si>
    <r>
      <rPr>
        <b/>
        <sz val="10"/>
        <color theme="1"/>
        <rFont val="Arial"/>
      </rPr>
      <t xml:space="preserve">FRANCISCA MIRANDA </t>
    </r>
    <r>
      <rPr>
        <sz val="10"/>
        <color theme="1"/>
        <rFont val="Arial"/>
      </rPr>
      <t>DE ALMEIDA</t>
    </r>
  </si>
  <si>
    <t>BG 214/2024</t>
  </si>
  <si>
    <t>FRANCISCA MIRANDA</t>
  </si>
  <si>
    <t>162.606-0 C</t>
  </si>
  <si>
    <t>1704</t>
  </si>
  <si>
    <t>190.15024.04-1</t>
  </si>
  <si>
    <t>230.515.312-00</t>
  </si>
  <si>
    <t>JOSE ANTONIO DE ALMEIDA</t>
  </si>
  <si>
    <t>ANALIA MIRANDA DA SILVA</t>
  </si>
  <si>
    <t>Rua LAURO BITTENCOURT</t>
  </si>
  <si>
    <t>285 A</t>
  </si>
  <si>
    <t>francisca.souza@pmm.am.gov.br</t>
  </si>
  <si>
    <r>
      <rPr>
        <sz val="10"/>
        <color theme="1"/>
        <rFont val="Arial"/>
      </rPr>
      <t xml:space="preserve">FRANCISCO MATEUS </t>
    </r>
    <r>
      <rPr>
        <b/>
        <sz val="10"/>
        <color theme="1"/>
        <rFont val="Arial"/>
      </rPr>
      <t>JOAO</t>
    </r>
  </si>
  <si>
    <t>JOAO</t>
  </si>
  <si>
    <t>185.289-2 E</t>
  </si>
  <si>
    <t>190.12705.27-7</t>
  </si>
  <si>
    <t>119.194.458-11</t>
  </si>
  <si>
    <t>MATEUS JOAO</t>
  </si>
  <si>
    <t>MARTA VUNDA</t>
  </si>
  <si>
    <t>ORTOPEDIA SUB ESPECIALIDADE EM CIRURGIA OMBRO COTOVELO, PE E TORNOZELO</t>
  </si>
  <si>
    <r>
      <rPr>
        <b/>
        <sz val="10"/>
        <color theme="1"/>
        <rFont val="Arial"/>
      </rPr>
      <t>FRANCYS</t>
    </r>
    <r>
      <rPr>
        <sz val="10"/>
        <color theme="1"/>
        <rFont val="Arial"/>
      </rPr>
      <t xml:space="preserve"> DANNYELY FRANCA DE JESUS</t>
    </r>
  </si>
  <si>
    <t>FRANCYS</t>
  </si>
  <si>
    <t>255.047-4 A</t>
  </si>
  <si>
    <t>1777</t>
  </si>
  <si>
    <t>130.70712.02-8</t>
  </si>
  <si>
    <t>682.366.702-87</t>
  </si>
  <si>
    <t>FRANCISCO GALDINO DE JESUS</t>
  </si>
  <si>
    <t>MARIA SOCORRO FRANCA DE JESUS</t>
  </si>
  <si>
    <t xml:space="preserve">DE 16/10/2024 A 14/11/2024 - 30 DIAS </t>
  </si>
  <si>
    <t>Rua DO CARMO</t>
  </si>
  <si>
    <t>danny.rogerio@hotmail.com</t>
  </si>
  <si>
    <r>
      <rPr>
        <b/>
        <sz val="10"/>
        <color theme="1"/>
        <rFont val="Arial"/>
      </rPr>
      <t>GABRIEL</t>
    </r>
    <r>
      <rPr>
        <sz val="10"/>
        <color theme="1"/>
        <rFont val="Arial"/>
      </rPr>
      <t xml:space="preserve"> MAROJA</t>
    </r>
    <r>
      <rPr>
        <b/>
        <sz val="10"/>
        <color theme="1"/>
        <rFont val="Arial"/>
      </rPr>
      <t xml:space="preserve"> IHARA</t>
    </r>
  </si>
  <si>
    <t>GABRIEL IHARA</t>
  </si>
  <si>
    <t>255.853-0 A</t>
  </si>
  <si>
    <t>136.56534.27-5</t>
  </si>
  <si>
    <t>726.991.402-87</t>
  </si>
  <si>
    <t>LUCIO TSHUYOKI IHARA</t>
  </si>
  <si>
    <t>MARIA DE FATIMA MAROJA</t>
  </si>
  <si>
    <t>DERMATOLOGISTA E MBA EM GESTÃO DE SAÚDE</t>
  </si>
  <si>
    <t>CD EPHIGENIO SALLES CASA 54 ALEIXO</t>
  </si>
  <si>
    <t>GIHARA@GMAIL.COM</t>
  </si>
  <si>
    <r>
      <rPr>
        <b/>
        <sz val="10"/>
        <color theme="1"/>
        <rFont val="Arial"/>
      </rPr>
      <t xml:space="preserve">GILMARA ROCHA </t>
    </r>
    <r>
      <rPr>
        <sz val="10"/>
        <color theme="1"/>
        <rFont val="Arial"/>
      </rPr>
      <t>DE OLIVEIRA</t>
    </r>
  </si>
  <si>
    <t>BG 169/2021</t>
  </si>
  <si>
    <t>GILMARA ROCHA</t>
  </si>
  <si>
    <t>224.643-0 D</t>
  </si>
  <si>
    <t>130.84457.02-5</t>
  </si>
  <si>
    <t>648.558.992-91</t>
  </si>
  <si>
    <t>ENFERMAGEM CONTEXTO DA SOCIEDADE AMAZONICA</t>
  </si>
  <si>
    <t>Rua AYRAO,</t>
  </si>
  <si>
    <t>PRACA 14 DE JANEIRO</t>
  </si>
  <si>
    <r>
      <rPr>
        <b/>
        <sz val="10"/>
        <color theme="1"/>
        <rFont val="Arial"/>
      </rPr>
      <t>GIRLANE</t>
    </r>
    <r>
      <rPr>
        <sz val="10"/>
        <color theme="1"/>
        <rFont val="Arial"/>
      </rPr>
      <t xml:space="preserve"> RIBEIRO DA ROCHA</t>
    </r>
  </si>
  <si>
    <t>GIRLANE</t>
  </si>
  <si>
    <t>174.132-2 C</t>
  </si>
  <si>
    <t>1661</t>
  </si>
  <si>
    <t>126.09911.02-7</t>
  </si>
  <si>
    <t>560.773.352-15</t>
  </si>
  <si>
    <t>SEBASTIAO COELHO ROCHA</t>
  </si>
  <si>
    <t>DULCINEIA RIBEIRO DA ROCHA</t>
  </si>
  <si>
    <t>Rua BARCELOS</t>
  </si>
  <si>
    <t>girlanerr@hotmail.com</t>
  </si>
  <si>
    <r>
      <rPr>
        <b/>
        <sz val="10"/>
        <color theme="1"/>
        <rFont val="Arial"/>
      </rPr>
      <t xml:space="preserve">GISELLE </t>
    </r>
    <r>
      <rPr>
        <sz val="10"/>
        <color theme="1"/>
        <rFont val="Arial"/>
      </rPr>
      <t xml:space="preserve">MACEDO DE </t>
    </r>
    <r>
      <rPr>
        <b/>
        <sz val="10"/>
        <color theme="1"/>
        <rFont val="Arial"/>
      </rPr>
      <t>SANTANA</t>
    </r>
  </si>
  <si>
    <t>BG 218/2023</t>
  </si>
  <si>
    <t>GISELLE SANTANA</t>
  </si>
  <si>
    <t>255.427-5 A</t>
  </si>
  <si>
    <t>207.96540.89-0</t>
  </si>
  <si>
    <t>663.549.942-34</t>
  </si>
  <si>
    <t>JOAO BOSCO BENTO DE SANTANA</t>
  </si>
  <si>
    <t>LUCIMEIRE MACEDO DE SANTANA</t>
  </si>
  <si>
    <t>Condominio RESID LIFE FLORES</t>
  </si>
  <si>
    <t>BL-C FLORES</t>
  </si>
  <si>
    <t>DRAGISELLESANTANA@GMAIL.COM</t>
  </si>
  <si>
    <r>
      <rPr>
        <b/>
        <sz val="10"/>
        <color theme="1"/>
        <rFont val="Arial"/>
      </rPr>
      <t>GISELLE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SOUZA</t>
    </r>
    <r>
      <rPr>
        <sz val="10"/>
        <color theme="1"/>
        <rFont val="Arial"/>
      </rPr>
      <t xml:space="preserve"> DA SILVA</t>
    </r>
  </si>
  <si>
    <t>GISELLE SOUZA</t>
  </si>
  <si>
    <t>255.203-5 A</t>
  </si>
  <si>
    <t>146.93096.27-6</t>
  </si>
  <si>
    <t>893.383.752-34</t>
  </si>
  <si>
    <t>ALESSANDRA SOUZA DA SILVA</t>
  </si>
  <si>
    <t>DE 02/04/2025 A 28/09/2025 - 180 DIAS</t>
  </si>
  <si>
    <t>BG 071/2025</t>
  </si>
  <si>
    <t>ANALISES CLINICAS/FARMACOLOGIA CLINICA</t>
  </si>
  <si>
    <t>gzlsouza@yahoo.com.br</t>
  </si>
  <si>
    <r>
      <rPr>
        <sz val="12"/>
        <color theme="1"/>
        <rFont val="Arial"/>
      </rPr>
      <t>“</t>
    </r>
    <r>
      <rPr>
        <b/>
        <sz val="12"/>
        <color theme="1"/>
        <rFont val="Arial"/>
      </rPr>
      <t>GISELLE CHAVES</t>
    </r>
    <r>
      <rPr>
        <sz val="12"/>
        <color theme="1"/>
        <rFont val="Arial"/>
      </rPr>
      <t>” para “</t>
    </r>
    <r>
      <rPr>
        <b/>
        <sz val="12"/>
        <color theme="1"/>
        <rFont val="Arial"/>
      </rPr>
      <t>GISELLE SOUZA</t>
    </r>
    <r>
      <rPr>
        <sz val="12"/>
        <color theme="1"/>
        <rFont val="Arial"/>
      </rPr>
      <t>”.</t>
    </r>
  </si>
  <si>
    <t>BG 182/2021</t>
  </si>
  <si>
    <r>
      <rPr>
        <sz val="10"/>
        <color theme="1"/>
        <rFont val="Arial"/>
      </rPr>
      <t>GLEIDSON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>DA</t>
    </r>
    <r>
      <rPr>
        <b/>
        <sz val="10"/>
        <color theme="1"/>
        <rFont val="Arial"/>
      </rPr>
      <t xml:space="preserve"> SILVA GUERREIRO</t>
    </r>
  </si>
  <si>
    <t>SILVA GUERREIRO</t>
  </si>
  <si>
    <t>238.506-6 B</t>
  </si>
  <si>
    <t>1676</t>
  </si>
  <si>
    <t>209.27399.42-8</t>
  </si>
  <si>
    <t>757.049.002-91</t>
  </si>
  <si>
    <t>SIDNEY PIMENTEL GUERREIRO</t>
  </si>
  <si>
    <t>DIRLENE DO SOCORRO OLIVEIRA DA SILVA</t>
  </si>
  <si>
    <t>BG 153/2023+ BG 186/2023</t>
  </si>
  <si>
    <t>Avenida VISCONDE DE PORTO ALEGRE</t>
  </si>
  <si>
    <t>VILA ELZA, CASA 67 PRACA 14 DE JANEIRO</t>
  </si>
  <si>
    <t>guerreirogleidson33@yahoo.com.br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</si>
  <si>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 xml:space="preserve">GLEIDSON </t>
    </r>
    <r>
      <rPr>
        <sz val="10"/>
        <color theme="1"/>
        <rFont val="Arial"/>
      </rPr>
      <t xml:space="preserve">PARA </t>
    </r>
    <r>
      <rPr>
        <b/>
        <sz val="10"/>
        <color theme="1"/>
        <rFont val="Arial"/>
      </rPr>
      <t>SILVA GUERREIRO</t>
    </r>
  </si>
  <si>
    <t>BG 199/2021</t>
  </si>
  <si>
    <r>
      <rPr>
        <b/>
        <sz val="10"/>
        <color theme="1"/>
        <rFont val="Arial"/>
      </rPr>
      <t>GLEYCE</t>
    </r>
    <r>
      <rPr>
        <sz val="10"/>
        <color theme="1"/>
        <rFont val="Arial"/>
      </rPr>
      <t xml:space="preserve"> DOS SANTOS BARBOSA JOBIM</t>
    </r>
  </si>
  <si>
    <t>GLEYCE</t>
  </si>
  <si>
    <t>203.230-9 C</t>
  </si>
  <si>
    <t>135.82147.27-3</t>
  </si>
  <si>
    <t>099.765.597-63</t>
  </si>
  <si>
    <t>EDNALDO DA SILVA BARBOSA</t>
  </si>
  <si>
    <t>RUTE DOS SANTOS BARBOSA</t>
  </si>
  <si>
    <t>CITOLOGIA CLÍNICA COM ÊNFASE EM CITOPATOLOGIA GINECOLÓGICA - FACULDADE DE CONCHAS – FACON</t>
  </si>
  <si>
    <t>CIÊNCIAS FARMACÊUTICAS, ÁREA DE CONCENTRAÇÃO EM BIOATIVIDADE E DESENVOLVIMENTO DE INSULMOS E PRODUTOS FARMACÊUTICOS - UNIVERSIDADE FEDERAL DO AMAZONAS - UFAM</t>
  </si>
  <si>
    <t>INOVAÇÃO FARMACÊUTICA, ÁREA DE CONCENTRAÇÃO EM FÁRMACOS E MEDICAMENTOS - UNIVERSIDADE FEDERAL DO AMAZONAS - UFAM</t>
  </si>
  <si>
    <t>Rua HORTENCIA</t>
  </si>
  <si>
    <t>gsb.farma@gmaail.com</t>
  </si>
  <si>
    <r>
      <rPr>
        <sz val="10"/>
        <color theme="1"/>
        <rFont val="Arial"/>
      </rPr>
      <t xml:space="preserve">GRAÇA </t>
    </r>
    <r>
      <rPr>
        <b/>
        <sz val="10"/>
        <color theme="1"/>
        <rFont val="Arial"/>
      </rPr>
      <t>CLEANE</t>
    </r>
    <r>
      <rPr>
        <sz val="10"/>
        <color theme="1"/>
        <rFont val="Arial"/>
      </rPr>
      <t xml:space="preserve"> PASSOS MATOS</t>
    </r>
  </si>
  <si>
    <t>BG-039/2023</t>
  </si>
  <si>
    <t>CLEANE</t>
  </si>
  <si>
    <t>265.231-5 A</t>
  </si>
  <si>
    <t>603362002-00</t>
  </si>
  <si>
    <t>ANTÔNIO MOACIR DA SILVA MATOS</t>
  </si>
  <si>
    <t>MARIA CÉLIA PASSOS DE MATOS</t>
  </si>
  <si>
    <t>RUA NOVA ESPERANÇA</t>
  </si>
  <si>
    <t>(92)984848859</t>
  </si>
  <si>
    <t>cleane.babi.brena@gmail.com</t>
  </si>
  <si>
    <r>
      <rPr>
        <b/>
        <sz val="10"/>
        <color theme="1"/>
        <rFont val="Arial"/>
      </rPr>
      <t>HELLEN</t>
    </r>
    <r>
      <rPr>
        <sz val="10"/>
        <color theme="1"/>
        <rFont val="Arial"/>
      </rPr>
      <t xml:space="preserve"> MOREIRA </t>
    </r>
    <r>
      <rPr>
        <b/>
        <sz val="10"/>
        <color theme="1"/>
        <rFont val="Arial"/>
      </rPr>
      <t>TEIXEIRA</t>
    </r>
  </si>
  <si>
    <t>HELLEN TEIXEIRA</t>
  </si>
  <si>
    <t>164.705-9 C</t>
  </si>
  <si>
    <t>1672</t>
  </si>
  <si>
    <t>190.15025.33-1</t>
  </si>
  <si>
    <t>735.180.422-20</t>
  </si>
  <si>
    <t>RAIMUNDO BARBOSA TEIXEIRA</t>
  </si>
  <si>
    <t>SOCORRO MOREIRA TEIXEIRA</t>
  </si>
  <si>
    <t>Rua ITAPITANGA</t>
  </si>
  <si>
    <t>hellensegadilhawy2@gmail.com</t>
  </si>
  <si>
    <r>
      <rPr>
        <sz val="10"/>
        <color theme="1"/>
        <rFont val="Arial"/>
      </rPr>
      <t>HELYNNE PESSOA</t>
    </r>
    <r>
      <rPr>
        <b/>
        <sz val="10"/>
        <color theme="1"/>
        <rFont val="Arial"/>
      </rPr>
      <t xml:space="preserve"> FORTES</t>
    </r>
  </si>
  <si>
    <t>FORTES</t>
  </si>
  <si>
    <t>247.481-6 B</t>
  </si>
  <si>
    <t>129.01955.02-0</t>
  </si>
  <si>
    <t>777.484.842-87</t>
  </si>
  <si>
    <t>WILSON DE LIMA FORTES</t>
  </si>
  <si>
    <t>CLEMILDES PESSOA FORTES</t>
  </si>
  <si>
    <t>BG 033/2023</t>
  </si>
  <si>
    <t>GESTÃO E POLITICAS PULBLICAS EM SAUDE</t>
  </si>
  <si>
    <t>Rua RUA 51</t>
  </si>
  <si>
    <t>MUTIRAO AMAZONINO MENDES</t>
  </si>
  <si>
    <t>helynne@ibest.com.br</t>
  </si>
  <si>
    <r>
      <rPr>
        <b/>
        <sz val="10"/>
        <color theme="1"/>
        <rFont val="Arial"/>
      </rPr>
      <t>HENRIQUE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BORGES</t>
    </r>
    <r>
      <rPr>
        <sz val="10"/>
        <color theme="1"/>
        <rFont val="Arial"/>
      </rPr>
      <t xml:space="preserve"> FERNANDES JUNIOR</t>
    </r>
  </si>
  <si>
    <t>HENRIQUE BORGES</t>
  </si>
  <si>
    <t>260.551-1 A</t>
  </si>
  <si>
    <t>190.22116.26-6</t>
  </si>
  <si>
    <t>693.008.102-78</t>
  </si>
  <si>
    <t>HENRIQUE BORGES FERNANDES</t>
  </si>
  <si>
    <t>MARIA DE FATIMA DANTAS FERNANDES</t>
  </si>
  <si>
    <t>henrique_jrr@hotmail.com</t>
  </si>
  <si>
    <t>DOE nº 35.309, de 18/09/2024 - BG 182/2024</t>
  </si>
  <si>
    <r>
      <rPr>
        <b/>
        <sz val="10"/>
        <color theme="1"/>
        <rFont val="Arial"/>
      </rPr>
      <t>H</t>
    </r>
    <r>
      <rPr>
        <sz val="10"/>
        <color theme="1"/>
        <rFont val="Arial"/>
      </rPr>
      <t xml:space="preserve">OMERO ALBUQUERQUE </t>
    </r>
    <r>
      <rPr>
        <b/>
        <sz val="10"/>
        <color theme="1"/>
        <rFont val="Arial"/>
      </rPr>
      <t>FERREIRA</t>
    </r>
  </si>
  <si>
    <t>H FERREIRA</t>
  </si>
  <si>
    <t>159.580-6 C</t>
  </si>
  <si>
    <t>125.90573.02-4</t>
  </si>
  <si>
    <t>600.891.302-78</t>
  </si>
  <si>
    <t>JOAQUIM FORTE FERREIRA</t>
  </si>
  <si>
    <t>MARTINIANA ALBUQUERQUE FERREIRA</t>
  </si>
  <si>
    <t>DE 22/07/2025 A 28/2025 - 30 DIAS</t>
  </si>
  <si>
    <t>MEDICINA DO TRABALHO/ PERICIA MEDICA</t>
  </si>
  <si>
    <t>CONDOMINIO PLAZA DEL REY</t>
  </si>
  <si>
    <t>VALENCIA FLORES</t>
  </si>
  <si>
    <r>
      <rPr>
        <b/>
        <sz val="10"/>
        <color theme="1"/>
        <rFont val="Arial"/>
      </rPr>
      <t>HUDSON</t>
    </r>
    <r>
      <rPr>
        <sz val="10"/>
        <color theme="1"/>
        <rFont val="Arial"/>
      </rPr>
      <t xml:space="preserve"> DA SILVA </t>
    </r>
    <r>
      <rPr>
        <b/>
        <sz val="10"/>
        <color theme="1"/>
        <rFont val="Arial"/>
      </rPr>
      <t>ALVES</t>
    </r>
  </si>
  <si>
    <t>HUDSON ALVES</t>
  </si>
  <si>
    <t>255.018-0 A</t>
  </si>
  <si>
    <t>1762</t>
  </si>
  <si>
    <t>190.10744.53-4</t>
  </si>
  <si>
    <t>056.940.657-94</t>
  </si>
  <si>
    <t>PAULO ROBERTO DA SILVA ALVES</t>
  </si>
  <si>
    <t>SOLANGE DA SILVA ALVES</t>
  </si>
  <si>
    <t>CONJUNTO OURO VERDE/ALVORADA</t>
  </si>
  <si>
    <t>BLOCO 13 B</t>
  </si>
  <si>
    <t>69043-000</t>
  </si>
  <si>
    <t>(92)98403-1203</t>
  </si>
  <si>
    <t>HUDALVES@YAHOO.COM.BR</t>
  </si>
  <si>
    <r>
      <rPr>
        <b/>
        <sz val="10"/>
        <color theme="1"/>
        <rFont val="Arial"/>
      </rPr>
      <t>ILZA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MARIA</t>
    </r>
    <r>
      <rPr>
        <sz val="10"/>
        <color theme="1"/>
        <rFont val="Arial"/>
      </rPr>
      <t xml:space="preserve"> LIMA JERONIMO</t>
    </r>
  </si>
  <si>
    <t>ILZA MARIA</t>
  </si>
  <si>
    <t>255.759-2 A</t>
  </si>
  <si>
    <t>1781</t>
  </si>
  <si>
    <t>127.40287.02-1</t>
  </si>
  <si>
    <t>519.907.842-91</t>
  </si>
  <si>
    <t>RAIFF DAVID JERONIMO</t>
  </si>
  <si>
    <t>MARILZA BRAGA DE LIMA</t>
  </si>
  <si>
    <t>GESTÃO EM DOCENCIA EM ENSINO SUPERIOR</t>
  </si>
  <si>
    <t>SÃO JORGE</t>
  </si>
  <si>
    <t>69033-230</t>
  </si>
  <si>
    <t>ilza.jeronimo@hotmail.com</t>
  </si>
  <si>
    <r>
      <rPr>
        <b/>
        <sz val="10"/>
        <color theme="1"/>
        <rFont val="Arial"/>
      </rPr>
      <t xml:space="preserve">INGRID MURIELLE </t>
    </r>
    <r>
      <rPr>
        <sz val="10"/>
        <color theme="1"/>
        <rFont val="Arial"/>
      </rPr>
      <t>FONSECA DE FIGUEIREDO</t>
    </r>
  </si>
  <si>
    <t>INGRID MURIELLE</t>
  </si>
  <si>
    <t>255.748-7 A</t>
  </si>
  <si>
    <t>133.61437.19-8</t>
  </si>
  <si>
    <t>044.034.354-24</t>
  </si>
  <si>
    <t>IVO FIGUEIREDO DE OLIVEIRA</t>
  </si>
  <si>
    <t>NIVALDA MARTINS DA FONSECA FIGUEIREDO</t>
  </si>
  <si>
    <t>ANALISES CLINICAS - ESPECIALISTA EM HEMATOLOGIA</t>
  </si>
  <si>
    <t>Rua FORMOSA</t>
  </si>
  <si>
    <t>hibrida.gui@gmail.com</t>
  </si>
  <si>
    <r>
      <rPr>
        <b/>
        <sz val="10"/>
        <color theme="1"/>
        <rFont val="Arial"/>
      </rPr>
      <t>IRLENE</t>
    </r>
    <r>
      <rPr>
        <sz val="10"/>
        <color theme="1"/>
        <rFont val="Arial"/>
      </rPr>
      <t xml:space="preserve"> SANTOS DAMASCENO DE SOUZA</t>
    </r>
  </si>
  <si>
    <t>IRLENE</t>
  </si>
  <si>
    <t>192.813-9 C</t>
  </si>
  <si>
    <t>1594</t>
  </si>
  <si>
    <t>128.75689.02-0</t>
  </si>
  <si>
    <t>771.898.842-20</t>
  </si>
  <si>
    <t>ADONIAS RIBEIRO DAMASCENO</t>
  </si>
  <si>
    <t>IVANILDE DE NAZARE SANTOS DAMASCENO</t>
  </si>
  <si>
    <t>Rua CARLOS FILLIPE</t>
  </si>
  <si>
    <t>irlenexdamasceno@gmail.com</t>
  </si>
  <si>
    <r>
      <rPr>
        <b/>
        <sz val="10"/>
        <color theme="1"/>
        <rFont val="Arial"/>
      </rPr>
      <t>ISABELLE</t>
    </r>
    <r>
      <rPr>
        <sz val="10"/>
        <color theme="1"/>
        <rFont val="Arial"/>
      </rPr>
      <t xml:space="preserve"> GODINHO CARVALHO </t>
    </r>
    <r>
      <rPr>
        <b/>
        <sz val="10"/>
        <color theme="1"/>
        <rFont val="Arial"/>
      </rPr>
      <t>WU</t>
    </r>
  </si>
  <si>
    <t>ISABELLE WU</t>
  </si>
  <si>
    <t>255.010-5 A</t>
  </si>
  <si>
    <t>190.44015.67-5</t>
  </si>
  <si>
    <t>119.645.087-03</t>
  </si>
  <si>
    <t>JOSE CARLOS CARVALHO</t>
  </si>
  <si>
    <t>WALKIRIA GODINHO DA CUNHA CARVALHO</t>
  </si>
  <si>
    <t>DE 01/08/2025  A 1/11/2025 - 03 MESES</t>
  </si>
  <si>
    <t>Rua JOSE ROMAO</t>
  </si>
  <si>
    <t>CASA 6 S J OPERARIO</t>
  </si>
  <si>
    <t>isabelle_godinho@yahoo.com.br</t>
  </si>
  <si>
    <r>
      <rPr>
        <b/>
        <sz val="10"/>
        <color theme="1"/>
        <rFont val="Arial"/>
      </rPr>
      <t>ÍSIS</t>
    </r>
    <r>
      <rPr>
        <sz val="10"/>
        <color theme="1"/>
        <rFont val="Arial"/>
      </rPr>
      <t xml:space="preserve"> COSTA RODRIGUES</t>
    </r>
  </si>
  <si>
    <t>ÍSIS</t>
  </si>
  <si>
    <t>203.276-7 C</t>
  </si>
  <si>
    <t>190.37358.60-0</t>
  </si>
  <si>
    <t>856.352.272-87</t>
  </si>
  <si>
    <t>FRANCISCO DOS SANTOS RODRIGUES</t>
  </si>
  <si>
    <t>MARISTELA COSTA RODRIGUES</t>
  </si>
  <si>
    <t>AV. CEL TEIXEIRA -APTO 802, TORRE 1</t>
  </si>
  <si>
    <t>69.037-900</t>
  </si>
  <si>
    <t>98132-0680</t>
  </si>
  <si>
    <t>ísiscosta2409@gmail.com</t>
  </si>
  <si>
    <r>
      <rPr>
        <b/>
        <sz val="11"/>
        <color theme="1"/>
        <rFont val="Calibri, sans-serif"/>
      </rPr>
      <t xml:space="preserve">IZABELA </t>
    </r>
    <r>
      <rPr>
        <sz val="11"/>
        <color theme="1"/>
        <rFont val="Calibri, sans-serif"/>
      </rPr>
      <t xml:space="preserve">ARAÚJO </t>
    </r>
    <r>
      <rPr>
        <b/>
        <sz val="11"/>
        <color theme="1"/>
        <rFont val="Calibri, sans-serif"/>
      </rPr>
      <t>AGUIAR</t>
    </r>
    <r>
      <rPr>
        <sz val="11"/>
        <color theme="1"/>
        <rFont val="Calibri, sans-serif"/>
      </rPr>
      <t xml:space="preserve"> GRAÇA</t>
    </r>
  </si>
  <si>
    <t>IZABELA AGUIAR</t>
  </si>
  <si>
    <t>238.141-9 B</t>
  </si>
  <si>
    <t>128.54673.02-8</t>
  </si>
  <si>
    <t>645.611.192-72</t>
  </si>
  <si>
    <t>JAIME PAIVA LOPES AGUIAR</t>
  </si>
  <si>
    <t>IZONETE DE JESUS ARÚJO AGUIAR</t>
  </si>
  <si>
    <t>AV. JOSÉ DE ARIMATÉIA</t>
  </si>
  <si>
    <t>APT 602,BL TORRE WIND</t>
  </si>
  <si>
    <t>69060-081</t>
  </si>
  <si>
    <t>92 999889-5358</t>
  </si>
  <si>
    <t>izabelaaguiar@hotmail.com</t>
  </si>
  <si>
    <r>
      <rPr>
        <b/>
        <sz val="10"/>
        <color theme="1"/>
        <rFont val="Arial"/>
      </rPr>
      <t>JACLINE</t>
    </r>
    <r>
      <rPr>
        <sz val="10"/>
        <color theme="1"/>
        <rFont val="Arial"/>
      </rPr>
      <t xml:space="preserve"> SILVA DE ARAUJO</t>
    </r>
  </si>
  <si>
    <t>JACLINE</t>
  </si>
  <si>
    <t>160.875-4 E</t>
  </si>
  <si>
    <t>126.05543.02-3</t>
  </si>
  <si>
    <t>568.088.792-49</t>
  </si>
  <si>
    <t>WANDIR MARQUES DE ARAUJO</t>
  </si>
  <si>
    <t>MARIA SULAMITA SILVA DE SOUZA</t>
  </si>
  <si>
    <t>Rua CATARATAS DO IGUACU</t>
  </si>
  <si>
    <t>QD D CIDADE NOVA</t>
  </si>
  <si>
    <t>jacline_araujo@hotmail.com</t>
  </si>
  <si>
    <r>
      <rPr>
        <b/>
        <sz val="10"/>
        <color theme="1"/>
        <rFont val="Arial"/>
      </rPr>
      <t>JAMILA</t>
    </r>
    <r>
      <rPr>
        <sz val="10"/>
        <color theme="1"/>
        <rFont val="Arial"/>
      </rPr>
      <t xml:space="preserve"> MACEDO DA SILVA</t>
    </r>
  </si>
  <si>
    <t>JAMILA</t>
  </si>
  <si>
    <t>188.746-7 B</t>
  </si>
  <si>
    <t>1600</t>
  </si>
  <si>
    <t>126.32148.02-4</t>
  </si>
  <si>
    <t>596.517.332-68</t>
  </si>
  <si>
    <t>PEDRO MOREIRA DA SILVA</t>
  </si>
  <si>
    <t>MARIA IVA MACEDO</t>
  </si>
  <si>
    <t>DE 20/09/2024 A 19/10/2024 - 30 DIAS</t>
  </si>
  <si>
    <t>BG 166/2024 + BG 180/2024</t>
  </si>
  <si>
    <r>
      <rPr>
        <b/>
        <sz val="10"/>
        <color theme="1"/>
        <rFont val="Arial"/>
      </rPr>
      <t>JANAINA</t>
    </r>
    <r>
      <rPr>
        <sz val="10"/>
        <color theme="1"/>
        <rFont val="Arial"/>
      </rPr>
      <t xml:space="preserve"> RODRIGUES </t>
    </r>
    <r>
      <rPr>
        <b/>
        <sz val="10"/>
        <color theme="1"/>
        <rFont val="Arial"/>
      </rPr>
      <t>MORENO</t>
    </r>
  </si>
  <si>
    <t>JANAINA MORENO</t>
  </si>
  <si>
    <t>240.098-7 B</t>
  </si>
  <si>
    <t>129.41868.93-5</t>
  </si>
  <si>
    <t>659.407.172-68</t>
  </si>
  <si>
    <t>EDIVALDO DAS CHAGAS MORENO</t>
  </si>
  <si>
    <t>ODETE RODRIGUES MORENO</t>
  </si>
  <si>
    <t>BG 072/2024+BG 096/2024 + BG 107/2024 + BG 180/2024</t>
  </si>
  <si>
    <t>SAÚDE PÚBLICA COM ENFOQUE EM SAÚDE INDÍGENA</t>
  </si>
  <si>
    <t>Rua PEDRO AMERICA</t>
  </si>
  <si>
    <t>BC SANTA MARIA COMPENSA</t>
  </si>
  <si>
    <t>janaina-junior@hotmail.com</t>
  </si>
  <si>
    <r>
      <rPr>
        <b/>
        <sz val="10"/>
        <color theme="1"/>
        <rFont val="Arial"/>
      </rPr>
      <t>JANE</t>
    </r>
    <r>
      <rPr>
        <sz val="10"/>
        <color theme="1"/>
        <rFont val="Arial"/>
      </rPr>
      <t xml:space="preserve"> VASCONCELOS NEVES </t>
    </r>
    <r>
      <rPr>
        <b/>
        <sz val="10"/>
        <color theme="1"/>
        <rFont val="Arial"/>
      </rPr>
      <t>MARINHO</t>
    </r>
  </si>
  <si>
    <t>JANE MARINHO</t>
  </si>
  <si>
    <t>255.101-2 A</t>
  </si>
  <si>
    <t>131.14369.02-1</t>
  </si>
  <si>
    <t>740.661.612-00</t>
  </si>
  <si>
    <t>MARIO JORGE VASCONCELOS MARINHO</t>
  </si>
  <si>
    <t>MARIA IVANTE NEVES MARINHO</t>
  </si>
  <si>
    <t>BIOCIÊNCIA E TECNOLOGIA DE PRODUTOS BIOATIVO</t>
  </si>
  <si>
    <t>Rua JOSE P DE OLIVEIRA</t>
  </si>
  <si>
    <t>jane_marinho123@hotmail.com</t>
  </si>
  <si>
    <r>
      <rPr>
        <b/>
        <sz val="10"/>
        <color theme="1"/>
        <rFont val="Arial"/>
      </rPr>
      <t>JENNIFER</t>
    </r>
    <r>
      <rPr>
        <sz val="10"/>
        <color theme="1"/>
        <rFont val="Arial"/>
      </rPr>
      <t xml:space="preserve"> ANE MACHANOCKER</t>
    </r>
  </si>
  <si>
    <t>JENNIFER</t>
  </si>
  <si>
    <t>255.746-0 A</t>
  </si>
  <si>
    <t>200.52814.41-0</t>
  </si>
  <si>
    <t>358.800.128-08</t>
  </si>
  <si>
    <t>LUPERRCIO ANTÔNIO MACHANOCKER</t>
  </si>
  <si>
    <t>NILZA MARIA DA SILVA MACHANOCKER</t>
  </si>
  <si>
    <t>OBSTETRICIA/ ENFERMAGEM DO TRABALHO</t>
  </si>
  <si>
    <t>RUA JACUTINGA- CASA C</t>
  </si>
  <si>
    <t>jenniferane@yahoo.com.br</t>
  </si>
  <si>
    <r>
      <rPr>
        <sz val="10"/>
        <color theme="1"/>
        <rFont val="Arial"/>
      </rPr>
      <t xml:space="preserve">JOANA DARC NAZARETH </t>
    </r>
    <r>
      <rPr>
        <b/>
        <sz val="10"/>
        <color theme="1"/>
        <rFont val="Arial"/>
      </rPr>
      <t>GALLUP</t>
    </r>
  </si>
  <si>
    <t>GALLUP</t>
  </si>
  <si>
    <t>188.752-1 C</t>
  </si>
  <si>
    <t>170.42252.82-7</t>
  </si>
  <si>
    <t>016.033.877-81</t>
  </si>
  <si>
    <t>URSULA CURI GALLUP</t>
  </si>
  <si>
    <t>UNIDADE DE TERAPIA INTENSIVA ADULTO E NEONATAL/PROTEÇÃO E DEFESA CIVIL</t>
  </si>
  <si>
    <t>Rua VOL DA PATRIA</t>
  </si>
  <si>
    <t>joanadng@hotmail.com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</si>
  <si>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JOANA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GALLUP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GALLUP</t>
    </r>
  </si>
  <si>
    <r>
      <rPr>
        <sz val="10"/>
        <color theme="1"/>
        <rFont val="Arial"/>
      </rPr>
      <t xml:space="preserve">JOAO BATISTA </t>
    </r>
    <r>
      <rPr>
        <b/>
        <sz val="10"/>
        <color theme="1"/>
        <rFont val="Arial"/>
      </rPr>
      <t>S</t>
    </r>
    <r>
      <rPr>
        <sz val="10"/>
        <color theme="1"/>
        <rFont val="Arial"/>
      </rPr>
      <t xml:space="preserve">OUZA </t>
    </r>
    <r>
      <rPr>
        <b/>
        <sz val="10"/>
        <color theme="1"/>
        <rFont val="Arial"/>
      </rPr>
      <t>ALBUQUERQUE</t>
    </r>
  </si>
  <si>
    <t>S ALBUQUERQUE</t>
  </si>
  <si>
    <t>239.703-0 B</t>
  </si>
  <si>
    <t>190.36432.03-3</t>
  </si>
  <si>
    <t>688.750.102-34</t>
  </si>
  <si>
    <t>ANTONIO SICSU ALBUQUERQUE</t>
  </si>
  <si>
    <t>HELENA SOUZA ALBUQUERQUE</t>
  </si>
  <si>
    <t>ANESTESIOLOGISTA/ MEDICO DA FAMILIA</t>
  </si>
  <si>
    <t>CJ RES JAUAPERI, BL A1</t>
  </si>
  <si>
    <t>doctorsicsu@icloud.com</t>
  </si>
  <si>
    <r>
      <rPr>
        <b/>
        <sz val="10"/>
        <color theme="1"/>
        <rFont val="Arial"/>
      </rPr>
      <t>JONES</t>
    </r>
    <r>
      <rPr>
        <sz val="10"/>
        <color theme="1"/>
        <rFont val="Arial"/>
      </rPr>
      <t xml:space="preserve"> COSTA FONSECA</t>
    </r>
  </si>
  <si>
    <t>JONES</t>
  </si>
  <si>
    <t>131.423-8 D</t>
  </si>
  <si>
    <t>180.87609.61-7</t>
  </si>
  <si>
    <t>335.076.862-87</t>
  </si>
  <si>
    <t>JOAO LIMA FONSECA</t>
  </si>
  <si>
    <t>FRANCISCA COSTA FONSECA</t>
  </si>
  <si>
    <t>BG 090/2024+ BG 107/2024 + BG 157/2024</t>
  </si>
  <si>
    <t>Farmacologia Aplicada à Clínica - Farmácia Clínica - Administração Hospitalar e Gestão de Serviços de Saúde</t>
  </si>
  <si>
    <t>CD FOREST HILL, R 9 ,Nº 222 COLONIA TERRA NOVA</t>
  </si>
  <si>
    <t>jonescfonseca@yahoo.com.br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</si>
  <si>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ANDRE</t>
    </r>
    <r>
      <rPr>
        <sz val="10"/>
        <color theme="1"/>
        <rFont val="Arial"/>
      </rPr>
      <t xml:space="preserve"> DE OLIVEIRA </t>
    </r>
    <r>
      <rPr>
        <b/>
        <sz val="10"/>
        <color theme="1"/>
        <rFont val="Arial"/>
      </rPr>
      <t>VIEIRA</t>
    </r>
  </si>
  <si>
    <t>ANDRE VIEIRA</t>
  </si>
  <si>
    <t>257.952-9 A</t>
  </si>
  <si>
    <t>190.17447.41-1</t>
  </si>
  <si>
    <t>023.845.854-79</t>
  </si>
  <si>
    <t>LUIZ GONZAGA VIEIRA</t>
  </si>
  <si>
    <t>MARIZA DE OLIVEIRA VIEIRA</t>
  </si>
  <si>
    <t>Rua 19-CD ITAS</t>
  </si>
  <si>
    <t>andreovieira@hotmail.com</t>
  </si>
  <si>
    <t>DOE 34.376 DE 18/11/2020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</si>
  <si>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>DELCIMAR</t>
    </r>
    <r>
      <rPr>
        <sz val="10"/>
        <color theme="1"/>
        <rFont val="Arial"/>
      </rPr>
      <t xml:space="preserve"> RIBEIRO DOS SANTOS</t>
    </r>
  </si>
  <si>
    <t>DELCIMAR</t>
  </si>
  <si>
    <t>238.224-5 B</t>
  </si>
  <si>
    <t>1683</t>
  </si>
  <si>
    <t>124.74686.76-4</t>
  </si>
  <si>
    <t>675.349.963-68</t>
  </si>
  <si>
    <t>JOSE FELIX DOS SANTOS</t>
  </si>
  <si>
    <t>MARIA DAS GRACAS RIBEIRO DOS SANTOS</t>
  </si>
  <si>
    <r>
      <rPr>
        <b/>
        <sz val="10"/>
        <color theme="1"/>
        <rFont val="Arial"/>
      </rPr>
      <t>JULIANE</t>
    </r>
    <r>
      <rPr>
        <sz val="10"/>
        <color theme="1"/>
        <rFont val="Arial"/>
      </rPr>
      <t xml:space="preserve"> GRACIELE GOMES</t>
    </r>
  </si>
  <si>
    <t>JULIANE</t>
  </si>
  <si>
    <t>255.424-0 A</t>
  </si>
  <si>
    <t>128.75886.02-0</t>
  </si>
  <si>
    <t>918.824.002-91</t>
  </si>
  <si>
    <t>ERNESTO PEDRO GOMES NETTO</t>
  </si>
  <si>
    <t>LIGIA MARIA GOMES</t>
  </si>
  <si>
    <t>FARMACIA HOSPITALAR/ FARMACIA COMUNITARIA E ATENÇÃO FARMACÊUTICA</t>
  </si>
  <si>
    <t>Rua SAO JOAO</t>
  </si>
  <si>
    <t>juliane.grazzy@gmail.com</t>
  </si>
  <si>
    <r>
      <rPr>
        <sz val="10"/>
        <color theme="1"/>
        <rFont val="Arial"/>
      </rPr>
      <t xml:space="preserve">KARLA MORAIS </t>
    </r>
    <r>
      <rPr>
        <b/>
        <sz val="10"/>
        <color theme="1"/>
        <rFont val="Arial"/>
      </rPr>
      <t>SERRULHA</t>
    </r>
  </si>
  <si>
    <t>SERRULHA</t>
  </si>
  <si>
    <t>190.801-4 B</t>
  </si>
  <si>
    <t>1624</t>
  </si>
  <si>
    <t>128.48999.02-2</t>
  </si>
  <si>
    <t>525.599.122-87</t>
  </si>
  <si>
    <t>ALBERTO EINSTEIN CARDOSO SERRULHA</t>
  </si>
  <si>
    <t>MARIA DO SOCORRO MORAIS SERRULHA</t>
  </si>
  <si>
    <r>
      <rPr>
        <b/>
        <sz val="10"/>
        <color theme="1"/>
        <rFont val="Arial"/>
      </rPr>
      <t xml:space="preserve">KATIANE </t>
    </r>
    <r>
      <rPr>
        <sz val="10"/>
        <color theme="1"/>
        <rFont val="Arial"/>
      </rPr>
      <t>FERREIRA MACIEL SIQUERA</t>
    </r>
  </si>
  <si>
    <t>KATIANE</t>
  </si>
  <si>
    <t>255.249-3 A</t>
  </si>
  <si>
    <t>1617</t>
  </si>
  <si>
    <t>129.08965.02-1</t>
  </si>
  <si>
    <t>708.741.662-68</t>
  </si>
  <si>
    <t>RAIMUNDO MONTEIRO MACIEL</t>
  </si>
  <si>
    <t>MARIA DO SOCORRO FERREIRA MACIEL</t>
  </si>
  <si>
    <t>BG 229/2024+BG 004/2025</t>
  </si>
  <si>
    <r>
      <rPr>
        <b/>
        <sz val="10"/>
        <color theme="1"/>
        <rFont val="Arial"/>
      </rPr>
      <t>KEDIMA</t>
    </r>
    <r>
      <rPr>
        <sz val="10"/>
        <color theme="1"/>
        <rFont val="Arial"/>
      </rPr>
      <t xml:space="preserve"> PRISCILA MELO DA SILVA</t>
    </r>
  </si>
  <si>
    <t>KEDIMA</t>
  </si>
  <si>
    <t>189.347-5 B</t>
  </si>
  <si>
    <t>190.06100.29-6</t>
  </si>
  <si>
    <t>577.015.802-63</t>
  </si>
  <si>
    <t>JOAO LOBATO DA SILVA</t>
  </si>
  <si>
    <t>MARIA JULIA MELO DA SILVA</t>
  </si>
  <si>
    <t>SAUDE ESTETICA</t>
  </si>
  <si>
    <t>TORRE ORQ. COND JARDIM DE FLOR FLORES</t>
  </si>
  <si>
    <t>kedimapriscila@mail.com</t>
  </si>
  <si>
    <r>
      <rPr>
        <sz val="10"/>
        <color theme="1"/>
        <rFont val="Arial"/>
      </rPr>
      <t xml:space="preserve">KERLLEY </t>
    </r>
    <r>
      <rPr>
        <b/>
        <sz val="10"/>
        <color theme="1"/>
        <rFont val="Arial"/>
      </rPr>
      <t xml:space="preserve">BENONES </t>
    </r>
    <r>
      <rPr>
        <sz val="10"/>
        <color theme="1"/>
        <rFont val="Arial"/>
      </rPr>
      <t>SOARES FERREIRA</t>
    </r>
  </si>
  <si>
    <t>BENONES</t>
  </si>
  <si>
    <t>193.354-0 B</t>
  </si>
  <si>
    <t>128.05261.02-1</t>
  </si>
  <si>
    <t>775.177.502-59</t>
  </si>
  <si>
    <t>WALDIR FERREIRA</t>
  </si>
  <si>
    <t>FRANCISCA SOARES RAPOSO FERREIRA</t>
  </si>
  <si>
    <t>Rua JORGE LUIZ MILANI</t>
  </si>
  <si>
    <t>TORRE 1 APTO21 CD FLEX TAPAJOS DA PAZ</t>
  </si>
  <si>
    <t>kerlley_@hotmail.com</t>
  </si>
  <si>
    <r>
      <rPr>
        <b/>
        <sz val="10"/>
        <color theme="1"/>
        <rFont val="Arial"/>
      </rPr>
      <t xml:space="preserve">LARA FABRÍCIA </t>
    </r>
    <r>
      <rPr>
        <sz val="10"/>
        <color theme="1"/>
        <rFont val="Arial"/>
      </rPr>
      <t>PIMENTEL D`ANZICOURT</t>
    </r>
  </si>
  <si>
    <t>LARA FABRÍCIA</t>
  </si>
  <si>
    <t>255.258-2 A</t>
  </si>
  <si>
    <t>1652</t>
  </si>
  <si>
    <t>126.16008.00-0</t>
  </si>
  <si>
    <t>434.973.812-68</t>
  </si>
  <si>
    <t>DARIO D`ANZICOURT FILHO</t>
  </si>
  <si>
    <t>E`DLA MARIA PIMENTEL D`ANZICOURT</t>
  </si>
  <si>
    <t>30/06/2025 A 27/09/2025 - 90 DIAS</t>
  </si>
  <si>
    <t>BG 127/2025</t>
  </si>
  <si>
    <r>
      <rPr>
        <b/>
        <sz val="10"/>
        <color theme="1"/>
        <rFont val="Arial"/>
      </rPr>
      <t>LENARA</t>
    </r>
    <r>
      <rPr>
        <sz val="10"/>
        <color theme="1"/>
        <rFont val="Arial"/>
      </rPr>
      <t xml:space="preserve"> DA SILVA FREITAS CARDOSO</t>
    </r>
  </si>
  <si>
    <t>LENARA</t>
  </si>
  <si>
    <t>255.133-0 A</t>
  </si>
  <si>
    <t>267.60510.24-9</t>
  </si>
  <si>
    <t>838.501.982-00</t>
  </si>
  <si>
    <t>RENATO DA COSTA FREITAS</t>
  </si>
  <si>
    <t>MARIENE DA SILVA FREITAS</t>
  </si>
  <si>
    <t>ENDODONTIA / SAUDE PUBLICA</t>
  </si>
  <si>
    <t>Condominio RUA ADEMAR FREIRE, RESIDENCIAL PIAZZA DE FIORI</t>
  </si>
  <si>
    <t>BLOCO GIRASSOL FLORES</t>
  </si>
  <si>
    <t>lenara_freitas@hotmail.com</t>
  </si>
  <si>
    <r>
      <rPr>
        <b/>
        <sz val="10"/>
        <color theme="1"/>
        <rFont val="Arial"/>
      </rPr>
      <t>LEONARDO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DE PAULA</t>
    </r>
    <r>
      <rPr>
        <sz val="10"/>
        <color theme="1"/>
        <rFont val="Arial"/>
      </rPr>
      <t xml:space="preserve"> OLIVEIRA</t>
    </r>
  </si>
  <si>
    <t>LEONARDO DE PAULA</t>
  </si>
  <si>
    <t>235.999-5 B</t>
  </si>
  <si>
    <t>1783</t>
  </si>
  <si>
    <t>128.80900.58-3</t>
  </si>
  <si>
    <t>090.117.447-56</t>
  </si>
  <si>
    <t>EDSON DE OLIVEIRA</t>
  </si>
  <si>
    <t>MARIA EUNICE DE PAULA</t>
  </si>
  <si>
    <t>BG 202/2022</t>
  </si>
  <si>
    <t>Avenida SEN RAIMUNDO PARENTE</t>
  </si>
  <si>
    <t>DA PAZ</t>
  </si>
  <si>
    <t>LEOCARIOCA_AM@HOTMAIL.COM</t>
  </si>
  <si>
    <r>
      <rPr>
        <b/>
        <sz val="10"/>
        <color theme="1"/>
        <rFont val="Arial"/>
      </rPr>
      <t>LESLYE</t>
    </r>
    <r>
      <rPr>
        <sz val="10"/>
        <color theme="1"/>
        <rFont val="Arial"/>
      </rPr>
      <t xml:space="preserve"> LUCIANA REIS BEZERRA</t>
    </r>
  </si>
  <si>
    <t>LESLYE</t>
  </si>
  <si>
    <t>233.177-2 D</t>
  </si>
  <si>
    <t>137.78633.27-8</t>
  </si>
  <si>
    <t>857.569.702-15</t>
  </si>
  <si>
    <t>WALTER SOUSA BEZERRA</t>
  </si>
  <si>
    <t>MAGNA DOS REIS BEZERRA</t>
  </si>
  <si>
    <t>BG 125/2022</t>
  </si>
  <si>
    <t>FARMACOLOGIA CLÍNICA</t>
  </si>
  <si>
    <t>RUA KIOTO,QD 10</t>
  </si>
  <si>
    <t>PQ 10</t>
  </si>
  <si>
    <t>69054-306</t>
  </si>
  <si>
    <t>98116-7466</t>
  </si>
  <si>
    <t>leelvbezerra@gmail.com</t>
  </si>
  <si>
    <t>25/12/2023 - BG 065/2025 - DOE nº 35.436, de 01/04/2025</t>
  </si>
  <si>
    <r>
      <rPr>
        <b/>
        <sz val="10"/>
        <color theme="1"/>
        <rFont val="Arial"/>
      </rPr>
      <t xml:space="preserve">LIDIA </t>
    </r>
    <r>
      <rPr>
        <sz val="10"/>
        <color theme="1"/>
        <rFont val="Arial"/>
      </rPr>
      <t>GONÇALVES DE</t>
    </r>
    <r>
      <rPr>
        <b/>
        <sz val="10"/>
        <color theme="1"/>
        <rFont val="Arial"/>
      </rPr>
      <t xml:space="preserve"> ALMEIDA</t>
    </r>
  </si>
  <si>
    <t>LIDIA ALMEIDA</t>
  </si>
  <si>
    <t>189.145-6 B</t>
  </si>
  <si>
    <t>127.41538.02-8</t>
  </si>
  <si>
    <t>509.298.792-87</t>
  </si>
  <si>
    <t>Rua ZENON</t>
  </si>
  <si>
    <t>SANTO AGOSTINHO</t>
  </si>
  <si>
    <r>
      <rPr>
        <b/>
        <sz val="10"/>
        <color theme="1"/>
        <rFont val="Arial"/>
      </rPr>
      <t>LILIANA</t>
    </r>
    <r>
      <rPr>
        <sz val="10"/>
        <color theme="1"/>
        <rFont val="Arial"/>
      </rPr>
      <t xml:space="preserve"> GONÇALVES</t>
    </r>
    <r>
      <rPr>
        <b/>
        <sz val="10"/>
        <color theme="1"/>
        <rFont val="Arial"/>
      </rPr>
      <t xml:space="preserve"> BRAGA</t>
    </r>
  </si>
  <si>
    <t>LILIANA BRAGA</t>
  </si>
  <si>
    <t>208.759-6 B</t>
  </si>
  <si>
    <t>1559</t>
  </si>
  <si>
    <t>204.40873.69-4</t>
  </si>
  <si>
    <t>872.363.892-34</t>
  </si>
  <si>
    <t>RAIMUNDO LUCIANO BRAGA</t>
  </si>
  <si>
    <t>FATIMA GONCALVES BRAGA</t>
  </si>
  <si>
    <r>
      <rPr>
        <b/>
        <sz val="10"/>
        <color theme="1"/>
        <rFont val="Arial"/>
      </rPr>
      <t>LILIANE CUNHA</t>
    </r>
    <r>
      <rPr>
        <sz val="10"/>
        <color theme="1"/>
        <rFont val="Arial"/>
      </rPr>
      <t xml:space="preserve"> PEREIRA LOLO</t>
    </r>
  </si>
  <si>
    <t>LILIANE CUNHA</t>
  </si>
  <si>
    <t>255.257-4 A</t>
  </si>
  <si>
    <t>1760</t>
  </si>
  <si>
    <t>128.07027.02-6</t>
  </si>
  <si>
    <t>749.703.562-20</t>
  </si>
  <si>
    <t>RAIMUNDO NONATO PEREIRA XAVIER</t>
  </si>
  <si>
    <t>LIDINALVA CUNHA PEREIRA</t>
  </si>
  <si>
    <t>BG 133/2022</t>
  </si>
  <si>
    <t>IMUNO HEMATOLOGIA/SEGURANÇA PÚBLICA</t>
  </si>
  <si>
    <t>PROX CJ RIO XINGU COMPENSA II</t>
  </si>
  <si>
    <t>lilianelolo2013@gmail.com</t>
  </si>
  <si>
    <r>
      <rPr>
        <b/>
        <sz val="10"/>
        <color theme="1"/>
        <rFont val="Arial"/>
      </rPr>
      <t>LILIANE</t>
    </r>
    <r>
      <rPr>
        <sz val="10"/>
        <color theme="1"/>
        <rFont val="Arial"/>
      </rPr>
      <t xml:space="preserve"> OLIVEIRA VASCONCELOS</t>
    </r>
  </si>
  <si>
    <t>LILIANE</t>
  </si>
  <si>
    <t>240.235-1 B</t>
  </si>
  <si>
    <t>140.36420.27-1</t>
  </si>
  <si>
    <t>907.944.272-00</t>
  </si>
  <si>
    <t>MAURICIO MEDEIROS DE VASCONCELOS</t>
  </si>
  <si>
    <t>MARIA DE NAZARE OLIVEIRA VASCONCELOS</t>
  </si>
  <si>
    <t>BG 194/2023</t>
  </si>
  <si>
    <t>Rua SOLIMOES</t>
  </si>
  <si>
    <t>SAO RAIMUNDO</t>
  </si>
  <si>
    <t>lilianivasconcelus@hotmail.com</t>
  </si>
  <si>
    <r>
      <rPr>
        <sz val="10"/>
        <color theme="1"/>
        <rFont val="Arial"/>
      </rPr>
      <t>LOURENNA</t>
    </r>
    <r>
      <rPr>
        <sz val="10"/>
        <color theme="1"/>
        <rFont val="Arial"/>
      </rPr>
      <t xml:space="preserve"> SANTOS DO </t>
    </r>
    <r>
      <rPr>
        <b/>
        <sz val="10"/>
        <color theme="1"/>
        <rFont val="Arial"/>
      </rPr>
      <t>CASAL</t>
    </r>
  </si>
  <si>
    <t>CASAL</t>
  </si>
  <si>
    <t>188.854-4 B</t>
  </si>
  <si>
    <t>1630</t>
  </si>
  <si>
    <t>210.08810.49-7</t>
  </si>
  <si>
    <t>746.538.142-87</t>
  </si>
  <si>
    <t>VERISMAR FRANCISCO DO CASAL</t>
  </si>
  <si>
    <t>IRACEMA SANTOS DO CASAL</t>
  </si>
  <si>
    <r>
      <rPr>
        <sz val="10"/>
        <color theme="1"/>
        <rFont val="Arial"/>
      </rPr>
      <t>DE ''</t>
    </r>
    <r>
      <rPr>
        <b/>
        <sz val="10"/>
        <color theme="1"/>
        <rFont val="Arial"/>
      </rPr>
      <t>LOURENNA''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CASAL''</t>
    </r>
  </si>
  <si>
    <t>BG 160/2021</t>
  </si>
  <si>
    <r>
      <rPr>
        <b/>
        <sz val="10"/>
        <color theme="1"/>
        <rFont val="Arial"/>
      </rPr>
      <t xml:space="preserve">LUCIANA </t>
    </r>
    <r>
      <rPr>
        <sz val="10"/>
        <color theme="1"/>
        <rFont val="Arial"/>
      </rPr>
      <t xml:space="preserve">MACHADO DE </t>
    </r>
    <r>
      <rPr>
        <b/>
        <sz val="10"/>
        <color theme="1"/>
        <rFont val="Arial"/>
      </rPr>
      <t>ABREU</t>
    </r>
  </si>
  <si>
    <t>LUCIANA ABREU</t>
  </si>
  <si>
    <t>222.288-4 C</t>
  </si>
  <si>
    <t>190.10772.42-2</t>
  </si>
  <si>
    <t>510.336.232-53</t>
  </si>
  <si>
    <t>JOSE AIRTON MACHADO DE ABREU</t>
  </si>
  <si>
    <t>CARMEN LUCIA MACHADO DE ABREU</t>
  </si>
  <si>
    <t>Rua RAIMUNDO DE CASTRO S/N-SANTO AGOSTINHO</t>
  </si>
  <si>
    <t>CD RES BOA VISTA, BL E SANTO AGOSTINHO</t>
  </si>
  <si>
    <r>
      <rPr>
        <b/>
        <sz val="10"/>
        <color theme="1"/>
        <rFont val="Arial"/>
      </rPr>
      <t>LUENE</t>
    </r>
    <r>
      <rPr>
        <sz val="10"/>
        <color theme="1"/>
        <rFont val="Arial"/>
      </rPr>
      <t xml:space="preserve"> REBECA FERNANDES DA CUNHA</t>
    </r>
  </si>
  <si>
    <t>BG 55/2022</t>
  </si>
  <si>
    <t>LUENE</t>
  </si>
  <si>
    <t>255.716-9 A</t>
  </si>
  <si>
    <t>130.52682.02-3</t>
  </si>
  <si>
    <t>829.475.892-20</t>
  </si>
  <si>
    <t>LUIZ ROBERTO CARNEIRO DA CUNHA JUNIOR</t>
  </si>
  <si>
    <t>LUIZA FRENANDES DA CUNHA</t>
  </si>
  <si>
    <t>BG69/2022</t>
  </si>
  <si>
    <t>UNIDADE DE TERAPIA INTENSIVA ADULTO E NEONATAL</t>
  </si>
  <si>
    <t>Condominio RESIDENCIAL EQUILIBRIUM</t>
  </si>
  <si>
    <t>luene@gmail.com</t>
  </si>
  <si>
    <r>
      <rPr>
        <b/>
        <sz val="10"/>
        <color theme="1"/>
        <rFont val="Arial"/>
      </rPr>
      <t>MARCEL</t>
    </r>
    <r>
      <rPr>
        <sz val="10"/>
        <color theme="1"/>
        <rFont val="Arial"/>
      </rPr>
      <t xml:space="preserve"> GONCALVES MACIEL</t>
    </r>
  </si>
  <si>
    <t>MARCEL</t>
  </si>
  <si>
    <t>183.762-1 D</t>
  </si>
  <si>
    <t>127.49345.02-4</t>
  </si>
  <si>
    <t>684.138.072-04</t>
  </si>
  <si>
    <t>ADERSON RIBEIRO MACIEL</t>
  </si>
  <si>
    <t>ROSINETH GONCALVES MACIEL</t>
  </si>
  <si>
    <t>Rua dos passe</t>
  </si>
  <si>
    <t>mgm_marcel@hotmail.com</t>
  </si>
  <si>
    <r>
      <rPr>
        <b/>
        <sz val="10"/>
        <color theme="1"/>
        <rFont val="Arial"/>
      </rPr>
      <t xml:space="preserve">MARCIA ANDREA </t>
    </r>
    <r>
      <rPr>
        <sz val="10"/>
        <color theme="1"/>
        <rFont val="Arial"/>
      </rPr>
      <t>LIMA DE SOUZA</t>
    </r>
  </si>
  <si>
    <t>MARCIA ANDREA</t>
  </si>
  <si>
    <t>193.409-0 B</t>
  </si>
  <si>
    <t>1658</t>
  </si>
  <si>
    <t>124.86883.47-0</t>
  </si>
  <si>
    <t>463.954.152-04</t>
  </si>
  <si>
    <t>MARIA DAS GRACAS LIMA DE SOUZA</t>
  </si>
  <si>
    <t>URGENCIA E EMERGEN</t>
  </si>
  <si>
    <t>Rua RUA DRAMANTINA</t>
  </si>
  <si>
    <t>COND. JULIANA 2 BLOC J, AP 303 PARQUE 10</t>
  </si>
  <si>
    <t>mahcia@hotmail.com</t>
  </si>
  <si>
    <r>
      <rPr>
        <sz val="10"/>
        <color theme="1"/>
        <rFont val="Arial"/>
      </rPr>
      <t xml:space="preserve">MARCO ANTONIO </t>
    </r>
    <r>
      <rPr>
        <b/>
        <sz val="10"/>
        <color theme="1"/>
        <rFont val="Arial"/>
      </rPr>
      <t>GOLIN</t>
    </r>
  </si>
  <si>
    <t>BG 106/2022</t>
  </si>
  <si>
    <t>GOLIN</t>
  </si>
  <si>
    <t>255.305-8 A</t>
  </si>
  <si>
    <t>268.27752.06-0</t>
  </si>
  <si>
    <t>750.343.289-68</t>
  </si>
  <si>
    <t>DIVANIR DALLA COSTA GOLIN</t>
  </si>
  <si>
    <t>CACHOERINHA</t>
  </si>
  <si>
    <t>marcoagolin@gmail.com</t>
  </si>
  <si>
    <r>
      <rPr>
        <b/>
        <sz val="10"/>
        <color theme="1"/>
        <rFont val="Arial"/>
      </rPr>
      <t>MARCOS</t>
    </r>
    <r>
      <rPr>
        <sz val="10"/>
        <color theme="1"/>
        <rFont val="Arial"/>
      </rPr>
      <t xml:space="preserve"> ADRIANO COSTA</t>
    </r>
    <r>
      <rPr>
        <b/>
        <sz val="10"/>
        <color theme="1"/>
        <rFont val="Arial"/>
      </rPr>
      <t xml:space="preserve"> REIS</t>
    </r>
  </si>
  <si>
    <t>MARCOS REIS</t>
  </si>
  <si>
    <t>198.814-0 C</t>
  </si>
  <si>
    <t>1711</t>
  </si>
  <si>
    <t>128.77248.02-1</t>
  </si>
  <si>
    <t>841.977.302-68</t>
  </si>
  <si>
    <t>ANANIAS DA SILVA REIS</t>
  </si>
  <si>
    <t>MARIA DE FATIMA COSTA REIS</t>
  </si>
  <si>
    <t>RUA SÃO LÁZARO</t>
  </si>
  <si>
    <t>ZONA RURAL</t>
  </si>
  <si>
    <t>99362-4507</t>
  </si>
  <si>
    <t>marcosadriano44@gmail.com</t>
  </si>
  <si>
    <r>
      <rPr>
        <b/>
        <sz val="10"/>
        <color theme="1"/>
        <rFont val="Arial"/>
      </rPr>
      <t>MARCOS ALEXANDRE</t>
    </r>
    <r>
      <rPr>
        <sz val="10"/>
        <color theme="1"/>
        <rFont val="Arial"/>
      </rPr>
      <t xml:space="preserve"> MOTA</t>
    </r>
  </si>
  <si>
    <t>MARCOS ALEXANDRE</t>
  </si>
  <si>
    <t>200.361-9 B</t>
  </si>
  <si>
    <t>170.58050.43-9</t>
  </si>
  <si>
    <t>828.881.089-68</t>
  </si>
  <si>
    <t>NEUTON JOSE SIMPLICIO GOMES</t>
  </si>
  <si>
    <t>MARIA NOEMI BERNARDINO MOTA</t>
  </si>
  <si>
    <t>RADIOLOGIA E DIAGNOSTICO POR IMAGEM, SUB ESPECIALIDADE EM INTERVENÇÃO RADIOLOGICA</t>
  </si>
  <si>
    <t>Avenida ALVARO MAIA</t>
  </si>
  <si>
    <t>AP 1201 PRAÇA 14 DE JANEIRO</t>
  </si>
  <si>
    <t>m.alexandre.mota@uol.com.br</t>
  </si>
  <si>
    <r>
      <rPr>
        <sz val="10"/>
        <color theme="1"/>
        <rFont val="Arial"/>
      </rPr>
      <t>MARIA</t>
    </r>
    <r>
      <rPr>
        <b/>
        <sz val="10"/>
        <color theme="1"/>
        <rFont val="Arial"/>
      </rPr>
      <t xml:space="preserve"> EDITH</t>
    </r>
    <r>
      <rPr>
        <sz val="10"/>
        <color theme="1"/>
        <rFont val="Arial"/>
      </rPr>
      <t xml:space="preserve"> FEITOSA RÊGO</t>
    </r>
  </si>
  <si>
    <t>EDITH</t>
  </si>
  <si>
    <t>158.918-0 B</t>
  </si>
  <si>
    <t>576.107.112-68</t>
  </si>
  <si>
    <t>ELIZABETH FEITOSA REGO</t>
  </si>
  <si>
    <t>PÂNICO</t>
  </si>
  <si>
    <t>HORAS/ AULAS</t>
  </si>
  <si>
    <t>Rua RODRIGUES ALVES</t>
  </si>
  <si>
    <t>CONJ PEDRO I DOM PEDRO</t>
  </si>
  <si>
    <r>
      <rPr>
        <sz val="10"/>
        <color theme="1"/>
        <rFont val="Arial"/>
      </rPr>
      <t xml:space="preserve">MARIA </t>
    </r>
    <r>
      <rPr>
        <b/>
        <sz val="10"/>
        <color theme="1"/>
        <rFont val="Arial"/>
      </rPr>
      <t>JUCILEIDA</t>
    </r>
    <r>
      <rPr>
        <sz val="10"/>
        <color theme="1"/>
        <rFont val="Arial"/>
      </rPr>
      <t xml:space="preserve"> GOMES RIBEIRO</t>
    </r>
  </si>
  <si>
    <t>JUCILEIDA</t>
  </si>
  <si>
    <t>235.833-6 B</t>
  </si>
  <si>
    <t>1705</t>
  </si>
  <si>
    <t>125.22628.30-7</t>
  </si>
  <si>
    <t>439.699.922-49</t>
  </si>
  <si>
    <t>MARIA CELESTE GOMES RIBEIRO</t>
  </si>
  <si>
    <t>Rua RIO PARAGUAI</t>
  </si>
  <si>
    <t>jucigomes2000@yahoo.com.br</t>
  </si>
  <si>
    <r>
      <rPr>
        <b/>
        <sz val="10"/>
        <color theme="1"/>
        <rFont val="Arial"/>
      </rPr>
      <t>MARISTELA</t>
    </r>
    <r>
      <rPr>
        <sz val="10"/>
        <color theme="1"/>
        <rFont val="Arial"/>
      </rPr>
      <t xml:space="preserve"> NONNEMACHER</t>
    </r>
  </si>
  <si>
    <t>MARISTELA</t>
  </si>
  <si>
    <t>255.293-0 A</t>
  </si>
  <si>
    <t>125.53146.89-4</t>
  </si>
  <si>
    <t>030.704.739-38</t>
  </si>
  <si>
    <t>DOMINGOS NONNEMACHER</t>
  </si>
  <si>
    <t>JACINTA MARIA NONNEMACHER</t>
  </si>
  <si>
    <t>Avenida PROF. NILTON LINS, CD BRISAS DO PARQUE</t>
  </si>
  <si>
    <t>TORRE 4 APTO 208 PARQUE DAS LARANJEIRAS</t>
  </si>
  <si>
    <t>MARISTELANONNEMACHER@YAHOO.COM</t>
  </si>
  <si>
    <r>
      <rPr>
        <b/>
        <sz val="10"/>
        <color theme="1"/>
        <rFont val="Arial"/>
      </rPr>
      <t>M</t>
    </r>
    <r>
      <rPr>
        <sz val="10"/>
        <color theme="1"/>
        <rFont val="Arial"/>
      </rPr>
      <t>ARIVALDA SILVA DE</t>
    </r>
    <r>
      <rPr>
        <b/>
        <sz val="10"/>
        <color theme="1"/>
        <rFont val="Arial"/>
      </rPr>
      <t xml:space="preserve"> CARVALHO</t>
    </r>
    <r>
      <rPr>
        <sz val="10"/>
        <color theme="1"/>
        <rFont val="Arial"/>
      </rPr>
      <t xml:space="preserve"> SOUSA</t>
    </r>
  </si>
  <si>
    <t>BG 03/2023</t>
  </si>
  <si>
    <t>M CARVALHO</t>
  </si>
  <si>
    <t>265.241-2 A</t>
  </si>
  <si>
    <t>ANTÔNIO PEDRO DE CARVALHO</t>
  </si>
  <si>
    <t>MARIA SALETE SILVA DE CARVALHO</t>
  </si>
  <si>
    <t>TÉCNICO DE ENFERMAGEM/GESTÃO PÚBLICA</t>
  </si>
  <si>
    <t>ENFERMAGEM EM PEDIATRIA E NEONATOLOGIA</t>
  </si>
  <si>
    <t>AVENIDA CODAJÁS, 1º ANDAR</t>
  </si>
  <si>
    <t>PETRÓPOLIS</t>
  </si>
  <si>
    <t>(71)993258059</t>
  </si>
  <si>
    <t>maricarvalhosousa@yahoo.com.br</t>
  </si>
  <si>
    <r>
      <rPr>
        <b/>
        <sz val="10"/>
        <color theme="1"/>
        <rFont val="Arial"/>
      </rPr>
      <t>MAURO</t>
    </r>
    <r>
      <rPr>
        <sz val="10"/>
        <color theme="1"/>
        <rFont val="Arial"/>
      </rPr>
      <t xml:space="preserve"> CESAR RODRIGUES DE </t>
    </r>
    <r>
      <rPr>
        <b/>
        <sz val="10"/>
        <color theme="1"/>
        <rFont val="Arial"/>
      </rPr>
      <t>OLIVEIRA</t>
    </r>
  </si>
  <si>
    <t>MAURO OLIVEIRA</t>
  </si>
  <si>
    <t>255.713-4 A</t>
  </si>
  <si>
    <t>123.45825.59-8</t>
  </si>
  <si>
    <t>255.014.532-15</t>
  </si>
  <si>
    <t>VALDELINO DA COSTA PINTO</t>
  </si>
  <si>
    <t>CESARINA DE JESUS OLIVEIRA</t>
  </si>
  <si>
    <t>ENFERMAGEM/ORTOPEDIA/ TRAUMATOLOGIA</t>
  </si>
  <si>
    <t>BLO 02 PARQUE DEZ</t>
  </si>
  <si>
    <t>mauro.cesar@bol.com.br</t>
  </si>
  <si>
    <r>
      <rPr>
        <sz val="10"/>
        <color theme="1"/>
        <rFont val="Arial"/>
      </rPr>
      <t xml:space="preserve">MONIQUE SOUZA </t>
    </r>
    <r>
      <rPr>
        <b/>
        <sz val="10"/>
        <color theme="1"/>
        <rFont val="Arial"/>
      </rPr>
      <t>CREDIE</t>
    </r>
  </si>
  <si>
    <t>CREDIE</t>
  </si>
  <si>
    <t>245.632-0 A</t>
  </si>
  <si>
    <t>1321</t>
  </si>
  <si>
    <t>129.80030.51-3</t>
  </si>
  <si>
    <t>786.074.502-04</t>
  </si>
  <si>
    <t>ELSON DE NAZARE SOUZA CREDIE</t>
  </si>
  <si>
    <t>MARIA DE NAZARE SOUZA CREDIE</t>
  </si>
  <si>
    <t>COSMETOLOGIA</t>
  </si>
  <si>
    <t>Rua PLACIDO CASTRO</t>
  </si>
  <si>
    <t>BLOCO 01</t>
  </si>
  <si>
    <t>MONIQUECREDIE@HOTMAIL.COM</t>
  </si>
  <si>
    <t>BG 184/2024 - DOE nº 35.314 de 25/09/2024</t>
  </si>
  <si>
    <r>
      <rPr>
        <b/>
        <sz val="10"/>
        <color theme="1"/>
        <rFont val="Arial"/>
      </rPr>
      <t>NAIRA</t>
    </r>
    <r>
      <rPr>
        <sz val="10"/>
        <color theme="1"/>
        <rFont val="Arial"/>
      </rPr>
      <t xml:space="preserve"> IZABEL DA SILVA PAES</t>
    </r>
  </si>
  <si>
    <t>NAIRA</t>
  </si>
  <si>
    <t>246.520-5 B</t>
  </si>
  <si>
    <t>1.902.592.209-3</t>
  </si>
  <si>
    <t>797.476.802-97</t>
  </si>
  <si>
    <t>FRANCISCO PAULO GOMES PAES</t>
  </si>
  <si>
    <t>DORACI IZABEL DA SILVA PAES</t>
  </si>
  <si>
    <t>DE 1/8/2025 A 30/8/2025 - 30 DIAS</t>
  </si>
  <si>
    <t>AV EFIGÊNIO SALLES</t>
  </si>
  <si>
    <t>ALEIXO - COND PARQUE DOS RIOS I , BL 3, APTO 102</t>
  </si>
  <si>
    <t>92 99348-9495</t>
  </si>
  <si>
    <t>naira.paes@hotmail.com</t>
  </si>
  <si>
    <r>
      <rPr>
        <b/>
        <sz val="10"/>
        <color theme="1"/>
        <rFont val="Arial"/>
      </rPr>
      <t>NEUTON</t>
    </r>
    <r>
      <rPr>
        <sz val="10"/>
        <color theme="1"/>
        <rFont val="Arial"/>
      </rPr>
      <t xml:space="preserve"> JOSE SIMPLICIO GOMES FILHO</t>
    </r>
  </si>
  <si>
    <t>NEUTON</t>
  </si>
  <si>
    <t>188.860-9 B</t>
  </si>
  <si>
    <t>1596</t>
  </si>
  <si>
    <t>200.95894.99-8</t>
  </si>
  <si>
    <t>843.517.802-15</t>
  </si>
  <si>
    <t>FRANCISCA DEUSARINA BARBOSA DE SOUZA</t>
  </si>
  <si>
    <t>DE 26/7/2025 A 23/9/2025 - 60 DIAS</t>
  </si>
  <si>
    <t>MBA EXECUTIVO EM MARKETING</t>
  </si>
  <si>
    <t>RUA LA PLATA</t>
  </si>
  <si>
    <t>69045-420</t>
  </si>
  <si>
    <t>98125-0046</t>
  </si>
  <si>
    <t>notuen@gmail.com</t>
  </si>
  <si>
    <t>21/04/2024 - BG 146/2024 - DOE nº 35.277 de 01/08/2024</t>
  </si>
  <si>
    <r>
      <rPr>
        <b/>
        <sz val="10"/>
        <color theme="1"/>
        <rFont val="Arial"/>
      </rPr>
      <t>NILCEIA</t>
    </r>
    <r>
      <rPr>
        <sz val="10"/>
        <color theme="1"/>
        <rFont val="Arial"/>
      </rPr>
      <t xml:space="preserve"> APARECIDA MOTA MARQUES</t>
    </r>
  </si>
  <si>
    <t>NILCEIA</t>
  </si>
  <si>
    <t>207.501-6 C</t>
  </si>
  <si>
    <t>124.52619.12-6</t>
  </si>
  <si>
    <t>938.269.079-49</t>
  </si>
  <si>
    <t>JOAO PEDRO DUARTE MOTA</t>
  </si>
  <si>
    <t>INFECTOLOGIA</t>
  </si>
  <si>
    <t>SAÚDE GESTÃO DO TRABALHO</t>
  </si>
  <si>
    <t>nilceiamota@hotmail.com</t>
  </si>
  <si>
    <r>
      <rPr>
        <sz val="10"/>
        <color theme="1"/>
        <rFont val="Arial"/>
      </rPr>
      <t xml:space="preserve">NUBIA GOMES DA </t>
    </r>
    <r>
      <rPr>
        <b/>
        <sz val="10"/>
        <color theme="1"/>
        <rFont val="Arial"/>
      </rPr>
      <t>PENHA</t>
    </r>
  </si>
  <si>
    <t>PENHA</t>
  </si>
  <si>
    <t>240.624-1 B</t>
  </si>
  <si>
    <t>1739</t>
  </si>
  <si>
    <t>125.94435.02-5</t>
  </si>
  <si>
    <t>612.354.822-00</t>
  </si>
  <si>
    <t>OSMAR SANTANA DA PENHA</t>
  </si>
  <si>
    <t>MISILENE GOMES DA PENHA</t>
  </si>
  <si>
    <t>Rua RUA HERA TERRESTRE</t>
  </si>
  <si>
    <t>NOVO ALEIXO CIDADE NONA</t>
  </si>
  <si>
    <t>nubia_levita29@hotmail.com</t>
  </si>
  <si>
    <t>21/04/2024 - BG 227/2024 - DOE nº 35.356, de 29/11//2024</t>
  </si>
  <si>
    <r>
      <rPr>
        <b/>
        <sz val="10"/>
        <color theme="1"/>
        <rFont val="Arial"/>
      </rPr>
      <t>OSMAR</t>
    </r>
    <r>
      <rPr>
        <sz val="10"/>
        <color theme="1"/>
        <rFont val="Arial"/>
      </rPr>
      <t xml:space="preserve"> JUNIOR BRASIL DE </t>
    </r>
    <r>
      <rPr>
        <b/>
        <sz val="10"/>
        <color theme="1"/>
        <rFont val="Arial"/>
      </rPr>
      <t>FARIAS</t>
    </r>
  </si>
  <si>
    <t>OSMAR FARIAS</t>
  </si>
  <si>
    <t>228.174-0 C</t>
  </si>
  <si>
    <t>190.35504.89-8</t>
  </si>
  <si>
    <t>746.490.432-04</t>
  </si>
  <si>
    <t>OSMAR GOMES DE FARIAS</t>
  </si>
  <si>
    <t>MARIA JOSELITA BRASIL DE FARIAS</t>
  </si>
  <si>
    <t>CLINICA GERAL</t>
  </si>
  <si>
    <t>CD WEEKEND CLUB, 904, TORRE C PONTA NEGRA</t>
  </si>
  <si>
    <r>
      <rPr>
        <b/>
        <sz val="10"/>
        <color theme="1"/>
        <rFont val="Arial"/>
      </rPr>
      <t>PATRICIA ARAUJO</t>
    </r>
    <r>
      <rPr>
        <sz val="10"/>
        <color theme="1"/>
        <rFont val="Arial"/>
      </rPr>
      <t xml:space="preserve"> DE ALMEIDA GOMES</t>
    </r>
  </si>
  <si>
    <t>PATRICIA ARAUJO</t>
  </si>
  <si>
    <t>218.183-5 C</t>
  </si>
  <si>
    <t>126.90687.02-1</t>
  </si>
  <si>
    <t>661.028.202-15</t>
  </si>
  <si>
    <t>RAYMUNDO NONATO AZEVEDO DE ALMEIDA</t>
  </si>
  <si>
    <t>MARIA IMACULADA ARAUJO DE ALMEIDA</t>
  </si>
  <si>
    <t>SAUDE DA FAMILIA E PRECPTORIA NO SUS</t>
  </si>
  <si>
    <t>Rua CISNE EUROPEU</t>
  </si>
  <si>
    <r>
      <rPr>
        <b/>
        <sz val="10"/>
        <color theme="1"/>
        <rFont val="Arial"/>
      </rPr>
      <t>PATRICIA</t>
    </r>
    <r>
      <rPr>
        <sz val="10"/>
        <color theme="1"/>
        <rFont val="Arial"/>
      </rPr>
      <t xml:space="preserve"> DE ALMEIDA COSTA </t>
    </r>
    <r>
      <rPr>
        <b/>
        <sz val="10"/>
        <color theme="1"/>
        <rFont val="Arial"/>
      </rPr>
      <t>GOMES</t>
    </r>
  </si>
  <si>
    <t>PATRICIA GOMES</t>
  </si>
  <si>
    <t>255.066-0 A</t>
  </si>
  <si>
    <t>1629</t>
  </si>
  <si>
    <t>125.99697.00-1</t>
  </si>
  <si>
    <t>514.777.182-49</t>
  </si>
  <si>
    <t>Irlene Maria de Almeida</t>
  </si>
  <si>
    <t>Rua Rua Nossa Senhora das Graças</t>
  </si>
  <si>
    <t>Bairro da Paz</t>
  </si>
  <si>
    <t>patricia.almeida27@hotmail.com</t>
  </si>
  <si>
    <r>
      <rPr>
        <b/>
        <sz val="10"/>
        <color theme="1"/>
        <rFont val="Arial"/>
      </rPr>
      <t xml:space="preserve">PATRICIA </t>
    </r>
    <r>
      <rPr>
        <sz val="10"/>
        <color theme="1"/>
        <rFont val="Arial"/>
      </rPr>
      <t xml:space="preserve">DE FREITAS </t>
    </r>
    <r>
      <rPr>
        <b/>
        <sz val="10"/>
        <color theme="1"/>
        <rFont val="Arial"/>
      </rPr>
      <t>VIEIRA</t>
    </r>
  </si>
  <si>
    <t>PATRICIA VIEIRA</t>
  </si>
  <si>
    <t>255.097-0 A</t>
  </si>
  <si>
    <t>190.24826.25-2</t>
  </si>
  <si>
    <t>718.185.372-49</t>
  </si>
  <si>
    <t>ANTONIO VIEIRA NETO</t>
  </si>
  <si>
    <t>MARIA AMELIA GOMES DE FREITAS</t>
  </si>
  <si>
    <t>T. C APTO 620 SMILLE PQ DAS FL FLORES</t>
  </si>
  <si>
    <t>PATTY_FV@YAHOO.COM.BR</t>
  </si>
  <si>
    <r>
      <rPr>
        <b/>
        <sz val="10"/>
        <color theme="1"/>
        <rFont val="Arial"/>
      </rPr>
      <t>RAFAEL MATOS</t>
    </r>
    <r>
      <rPr>
        <sz val="10"/>
        <color theme="1"/>
        <rFont val="Arial"/>
      </rPr>
      <t xml:space="preserve"> LIMA</t>
    </r>
  </si>
  <si>
    <t>RAFAEL MATOS</t>
  </si>
  <si>
    <t>255.428-3 A</t>
  </si>
  <si>
    <t>190.33298.23-9</t>
  </si>
  <si>
    <t>705.468.432-04</t>
  </si>
  <si>
    <t>ANTONIO CESAR VIEIRA DE LIMA</t>
  </si>
  <si>
    <t>MARIA AUXILIADORA MATOS LIMA</t>
  </si>
  <si>
    <t>DE 16/06/2026 A 30/07/2025 - 45 DIAS</t>
  </si>
  <si>
    <t>ORTOPEDIA, SUB ESPECIALIDADE EM CIRURGIA PE E TORNOZELO</t>
  </si>
  <si>
    <t>Avenida CEL TEIXEIRA</t>
  </si>
  <si>
    <t>CD EVIDENCE P NEGRA, AP 803 A NOVA ESPERANÇA</t>
  </si>
  <si>
    <t>rml_am@hotmail.com</t>
  </si>
  <si>
    <r>
      <rPr>
        <b/>
        <sz val="10"/>
        <color theme="1"/>
        <rFont val="Arial"/>
      </rPr>
      <t>RAYDA</t>
    </r>
    <r>
      <rPr>
        <sz val="10"/>
        <color theme="1"/>
        <rFont val="Arial"/>
      </rPr>
      <t xml:space="preserve"> SMITH PAIXAO</t>
    </r>
  </si>
  <si>
    <t>RAYDA</t>
  </si>
  <si>
    <t>178.503-6 C</t>
  </si>
  <si>
    <t>124.86765.55-9</t>
  </si>
  <si>
    <t>416.551.092-00</t>
  </si>
  <si>
    <t>OZARIAS PAIXAO DA SILVA</t>
  </si>
  <si>
    <t>NICIDA SMITH PAIXAO</t>
  </si>
  <si>
    <t>Avenida RIO MADEIRA</t>
  </si>
  <si>
    <t>APTO 303 NOSSA SENHORA DAS GRACAS</t>
  </si>
  <si>
    <r>
      <rPr>
        <b/>
        <sz val="10"/>
        <color theme="1"/>
        <rFont val="Arial"/>
      </rPr>
      <t>RENATO REIS</t>
    </r>
    <r>
      <rPr>
        <sz val="10"/>
        <color theme="1"/>
        <rFont val="Arial"/>
      </rPr>
      <t xml:space="preserve"> DE PAULA</t>
    </r>
  </si>
  <si>
    <t>RENATO REIS</t>
  </si>
  <si>
    <t>255.021-0 A</t>
  </si>
  <si>
    <t>1795</t>
  </si>
  <si>
    <t>126.40848.02-1</t>
  </si>
  <si>
    <t>596.938.272-87</t>
  </si>
  <si>
    <t>DANILO DE PAULA ROCHA</t>
  </si>
  <si>
    <t>EDNA FERNANDES REIS</t>
  </si>
  <si>
    <t>Rua SÃO MATHEUS</t>
  </si>
  <si>
    <t>renatoreis34@yahoo.com.br</t>
  </si>
  <si>
    <r>
      <rPr>
        <b/>
        <sz val="10"/>
        <color theme="1"/>
        <rFont val="Arial"/>
      </rPr>
      <t>RENELTON</t>
    </r>
    <r>
      <rPr>
        <sz val="10"/>
        <color theme="1"/>
        <rFont val="Arial"/>
      </rPr>
      <t xml:space="preserve"> DA SILVA BATALHA</t>
    </r>
  </si>
  <si>
    <t>RENELTON</t>
  </si>
  <si>
    <t>255.747-9 A</t>
  </si>
  <si>
    <t>1622</t>
  </si>
  <si>
    <t>124.52977.67-7</t>
  </si>
  <si>
    <t>559.258.472-53</t>
  </si>
  <si>
    <t>FRANCISCA DA SILVA BATALHA</t>
  </si>
  <si>
    <t>DE 24/06/2025 A 22/08/2025 - 60 DIAS</t>
  </si>
  <si>
    <t>Rua CATARINA ARAGAO</t>
  </si>
  <si>
    <t>reneltonbatalha123@gmail.com</t>
  </si>
  <si>
    <r>
      <rPr>
        <b/>
        <sz val="10"/>
        <color theme="1"/>
        <rFont val="Arial"/>
      </rPr>
      <t>RENETE</t>
    </r>
    <r>
      <rPr>
        <sz val="10"/>
        <color theme="1"/>
        <rFont val="Arial"/>
      </rPr>
      <t xml:space="preserve"> BRAGA MARQUES</t>
    </r>
  </si>
  <si>
    <t>RENETE</t>
  </si>
  <si>
    <t>255.728-2 A</t>
  </si>
  <si>
    <t>190.46212.72-9</t>
  </si>
  <si>
    <t>588.423.902-59</t>
  </si>
  <si>
    <t>JOSE MARQUES DE LIMA</t>
  </si>
  <si>
    <t>MARIA ELZA BRAGA</t>
  </si>
  <si>
    <t>Rua VIVALDO LIMA</t>
  </si>
  <si>
    <t>ALVORADA I</t>
  </si>
  <si>
    <t>renete.marques@hotmail.com</t>
  </si>
  <si>
    <r>
      <rPr>
        <b/>
        <sz val="10"/>
        <color theme="1"/>
        <rFont val="Arial"/>
      </rPr>
      <t>RICARDO</t>
    </r>
    <r>
      <rPr>
        <sz val="10"/>
        <color theme="1"/>
        <rFont val="Arial"/>
      </rPr>
      <t xml:space="preserve"> FERREIRA </t>
    </r>
    <r>
      <rPr>
        <b/>
        <sz val="10"/>
        <color theme="1"/>
        <rFont val="Arial"/>
      </rPr>
      <t>GOMES</t>
    </r>
  </si>
  <si>
    <t>RICARDO GOMES</t>
  </si>
  <si>
    <t>255.051-2 A</t>
  </si>
  <si>
    <t>1627</t>
  </si>
  <si>
    <t>210.36763.73-2</t>
  </si>
  <si>
    <t>787.709.202-49</t>
  </si>
  <si>
    <t>RAIMUNDO TAVARES GOMES</t>
  </si>
  <si>
    <t>AMAZONINA FERREIRA GOMES</t>
  </si>
  <si>
    <t>Rua RUA GUAPURUJU</t>
  </si>
  <si>
    <t>ricardotabatinga@hotmail.com</t>
  </si>
  <si>
    <r>
      <rPr>
        <b/>
        <sz val="10"/>
        <color theme="1"/>
        <rFont val="Arial"/>
      </rPr>
      <t>RITA</t>
    </r>
    <r>
      <rPr>
        <sz val="10"/>
        <color theme="1"/>
        <rFont val="Arial"/>
      </rPr>
      <t xml:space="preserve"> DE CASSIA NUNES </t>
    </r>
    <r>
      <rPr>
        <b/>
        <sz val="10"/>
        <color theme="1"/>
        <rFont val="Arial"/>
      </rPr>
      <t>BASTOS</t>
    </r>
  </si>
  <si>
    <t>RITA BASTOS</t>
  </si>
  <si>
    <t>190.599-6 B</t>
  </si>
  <si>
    <t>124.20781.62-9</t>
  </si>
  <si>
    <t>417.805.662-04</t>
  </si>
  <si>
    <t>FLORIANO MARINHO BASTOS</t>
  </si>
  <si>
    <t>JOANILDES NUNES BASTOS</t>
  </si>
  <si>
    <t>BG 072/2024+BG 090/2024 + BG 109/2024</t>
  </si>
  <si>
    <t>Rua FERREIRA DIAS</t>
  </si>
  <si>
    <t>CONJ SUB TENENTES FLORES</t>
  </si>
  <si>
    <t>ritabastos17@gmail.com</t>
  </si>
  <si>
    <r>
      <rPr>
        <sz val="10"/>
        <color theme="1"/>
        <rFont val="Arial"/>
      </rPr>
      <t>DE</t>
    </r>
    <r>
      <rPr>
        <b/>
        <sz val="10"/>
        <color theme="1"/>
        <rFont val="Arial"/>
      </rPr>
      <t xml:space="preserve"> BASTOS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RITA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BASTOS</t>
    </r>
  </si>
  <si>
    <r>
      <rPr>
        <b/>
        <sz val="10"/>
        <color theme="1"/>
        <rFont val="Arial"/>
      </rPr>
      <t>R</t>
    </r>
    <r>
      <rPr>
        <sz val="10"/>
        <color theme="1"/>
        <rFont val="Arial"/>
      </rPr>
      <t xml:space="preserve">OBERTO </t>
    </r>
    <r>
      <rPr>
        <b/>
        <sz val="10"/>
        <color theme="1"/>
        <rFont val="Arial"/>
      </rPr>
      <t>SARMENTO</t>
    </r>
    <r>
      <rPr>
        <sz val="10"/>
        <color theme="1"/>
        <rFont val="Arial"/>
      </rPr>
      <t xml:space="preserve"> DA FONSECA</t>
    </r>
  </si>
  <si>
    <t>R SARMENTO</t>
  </si>
  <si>
    <t>256.073-9 A</t>
  </si>
  <si>
    <t>1776</t>
  </si>
  <si>
    <t>124.21035.74-2</t>
  </si>
  <si>
    <t>494.385.732-91</t>
  </si>
  <si>
    <t>ROSIBERTO BARBOSA DA FONSECA</t>
  </si>
  <si>
    <t>VENERANDA SARMENTO DA FONSECA</t>
  </si>
  <si>
    <t>Rua MARTINS SANTANA</t>
  </si>
  <si>
    <t>APT 2 MORRO DA LIBERDADE</t>
  </si>
  <si>
    <t>robertofonseca348@gmail.com</t>
  </si>
  <si>
    <r>
      <rPr>
        <sz val="10"/>
        <color theme="1"/>
        <rFont val="Arial"/>
      </rPr>
      <t xml:space="preserve">ROGERIO DE PAULA E SILVA </t>
    </r>
    <r>
      <rPr>
        <b/>
        <sz val="10"/>
        <color theme="1"/>
        <rFont val="Arial"/>
      </rPr>
      <t>BARRADAS</t>
    </r>
  </si>
  <si>
    <t>BARRADAS</t>
  </si>
  <si>
    <t>255.032-6 A</t>
  </si>
  <si>
    <t>1780</t>
  </si>
  <si>
    <t>126.65034.18-4</t>
  </si>
  <si>
    <t>279.357.778-29</t>
  </si>
  <si>
    <t>JOAO CARLOS VIEIRA BARRADAS</t>
  </si>
  <si>
    <t>ROSEJANE DE PAULA E SILVA BARRADAS</t>
  </si>
  <si>
    <t>MBA GESTÃO EM DOC6ENCIA NO ENSINO SUPERIOR/SEGURANÇA PÚBLICA</t>
  </si>
  <si>
    <t>Beco 17 DE OUTUBRO</t>
  </si>
  <si>
    <t>ROBARRADAS@YAHOO.COM.BR</t>
  </si>
  <si>
    <r>
      <rPr>
        <b/>
        <sz val="10"/>
        <color theme="1"/>
        <rFont val="Arial"/>
      </rPr>
      <t>ROSILENE</t>
    </r>
    <r>
      <rPr>
        <sz val="10"/>
        <color theme="1"/>
        <rFont val="Arial"/>
      </rPr>
      <t xml:space="preserve"> SANTOS DO VALE</t>
    </r>
  </si>
  <si>
    <t>ROSILENE</t>
  </si>
  <si>
    <t>193.618-2 C</t>
  </si>
  <si>
    <t>1698</t>
  </si>
  <si>
    <t>126.51033.02-4</t>
  </si>
  <si>
    <t>403.174.202-91</t>
  </si>
  <si>
    <t>MARCIANA DOS SANTOS</t>
  </si>
  <si>
    <t>BG 166/2024 + BG 183/2024+ BG207/2024+ BG 018/2025+ BG 044/2025+ BG 077/2025</t>
  </si>
  <si>
    <t>Rua PROFESSORA EMILIA GRANA</t>
  </si>
  <si>
    <t>MONTE SINAI CIDADE NOVA</t>
  </si>
  <si>
    <t>rosesantosvaly@hotmail.com</t>
  </si>
  <si>
    <r>
      <rPr>
        <b/>
        <sz val="10"/>
        <color theme="1"/>
        <rFont val="Arial"/>
      </rPr>
      <t>SANDRA</t>
    </r>
    <r>
      <rPr>
        <sz val="10"/>
        <color theme="1"/>
        <rFont val="Arial"/>
      </rPr>
      <t xml:space="preserve"> CRISTINA DA COSTA </t>
    </r>
    <r>
      <rPr>
        <b/>
        <sz val="10"/>
        <color theme="1"/>
        <rFont val="Arial"/>
      </rPr>
      <t>DIRANE</t>
    </r>
  </si>
  <si>
    <t>SANDRA DIRANE</t>
  </si>
  <si>
    <t>160.759-6 D</t>
  </si>
  <si>
    <t>1675</t>
  </si>
  <si>
    <t>125.30149.30-7</t>
  </si>
  <si>
    <t>613.726.332-00</t>
  </si>
  <si>
    <t>JOAO GOMES DIRANE</t>
  </si>
  <si>
    <t>IZABEL FERREIRA DA COSTA</t>
  </si>
  <si>
    <t>Avenida IGARAPE DE MANAUS,</t>
  </si>
  <si>
    <t>BL08, QD03, AP03, P RES MANAUS CENTRO</t>
  </si>
  <si>
    <r>
      <rPr>
        <b/>
        <sz val="10"/>
        <color theme="1"/>
        <rFont val="Arial"/>
      </rPr>
      <t>SEBASTIAO PINHO</t>
    </r>
    <r>
      <rPr>
        <sz val="10"/>
        <color theme="1"/>
        <rFont val="Arial"/>
      </rPr>
      <t xml:space="preserve"> DE AGUIAR DA SILVA</t>
    </r>
  </si>
  <si>
    <t>SEBASTIAO PINHO</t>
  </si>
  <si>
    <t>255.760-6 A</t>
  </si>
  <si>
    <t>143.05502.19-0</t>
  </si>
  <si>
    <t>012.331.353-84</t>
  </si>
  <si>
    <t>FRANCISCO GOMES DA SILVA</t>
  </si>
  <si>
    <t>IBAN MARIA PINHO DE AGUIAR SILVA</t>
  </si>
  <si>
    <t>COND ATLANTA CJ SHANGRILA PARQUE 10</t>
  </si>
  <si>
    <t>sebastiaoaguiar20@gmail.com</t>
  </si>
  <si>
    <r>
      <rPr>
        <b/>
        <sz val="10"/>
        <color theme="1"/>
        <rFont val="Arial"/>
      </rPr>
      <t>SILVANA</t>
    </r>
    <r>
      <rPr>
        <sz val="10"/>
        <color theme="1"/>
        <rFont val="Arial"/>
      </rPr>
      <t xml:space="preserve"> DE LIMA E SILVA</t>
    </r>
  </si>
  <si>
    <t>SILVANA</t>
  </si>
  <si>
    <t>159.898-8 E</t>
  </si>
  <si>
    <t>124.48763.44-7</t>
  </si>
  <si>
    <t>279.028.112-20</t>
  </si>
  <si>
    <t>OSEAS DE CASTRO E SILVA</t>
  </si>
  <si>
    <t>JOANA D'ARC LIMA E SILVA</t>
  </si>
  <si>
    <t>PEDIATRIA/ INFECTOLOGISTA</t>
  </si>
  <si>
    <t>Rua ALBANO MELO</t>
  </si>
  <si>
    <r>
      <rPr>
        <b/>
        <sz val="10"/>
        <color theme="1"/>
        <rFont val="Arial"/>
      </rPr>
      <t>SILVANDO</t>
    </r>
    <r>
      <rPr>
        <sz val="10"/>
        <color theme="1"/>
        <rFont val="Arial"/>
      </rPr>
      <t xml:space="preserve"> MARQUES MARINHO</t>
    </r>
  </si>
  <si>
    <t>SILVANDO</t>
  </si>
  <si>
    <t>235681-3 B</t>
  </si>
  <si>
    <t>1679</t>
  </si>
  <si>
    <t>170.54972.89-7</t>
  </si>
  <si>
    <t>382.572.622-34</t>
  </si>
  <si>
    <t>JUDITH MARQUES MARINHO</t>
  </si>
  <si>
    <t>DE 09/10/2024 A 07/11/2024 - 30 DIAS</t>
  </si>
  <si>
    <t>BG 102/2022 + BG 196/2024</t>
  </si>
  <si>
    <t>MBA EM GESTAO DE PESSOAS</t>
  </si>
  <si>
    <t>Rua VITORIA</t>
  </si>
  <si>
    <t>markmarinho@hotmail.com</t>
  </si>
  <si>
    <r>
      <rPr>
        <b/>
        <sz val="10"/>
        <color theme="1"/>
        <rFont val="Arial"/>
      </rPr>
      <t xml:space="preserve">SIMARA </t>
    </r>
    <r>
      <rPr>
        <sz val="10"/>
        <color theme="1"/>
        <rFont val="Arial"/>
      </rPr>
      <t>NERY DA SILVA</t>
    </r>
  </si>
  <si>
    <t>SIMARA</t>
  </si>
  <si>
    <t>255.332-5 A</t>
  </si>
  <si>
    <t>1615</t>
  </si>
  <si>
    <t>209.36472.58-2</t>
  </si>
  <si>
    <t>740.280.302-34</t>
  </si>
  <si>
    <t>MARIA FRANCISCA NERY DA SILVA</t>
  </si>
  <si>
    <t>FONOAUDIOLOGIA</t>
  </si>
  <si>
    <t>Rua ALAGOAS</t>
  </si>
  <si>
    <t>LOT RIO PIORINI</t>
  </si>
  <si>
    <t>simara_nery@hotmail.com</t>
  </si>
  <si>
    <t>21/04/2024 - BG 069/2025 - DOE de 08.04.2025</t>
  </si>
  <si>
    <r>
      <rPr>
        <b/>
        <sz val="10"/>
        <color theme="1"/>
        <rFont val="Arial"/>
      </rPr>
      <t>SONALY</t>
    </r>
    <r>
      <rPr>
        <sz val="10"/>
        <color theme="1"/>
        <rFont val="Arial"/>
      </rPr>
      <t xml:space="preserve"> GOMES GONÇALVES</t>
    </r>
  </si>
  <si>
    <t>SONALY</t>
  </si>
  <si>
    <t>236.055-1 B</t>
  </si>
  <si>
    <t>190.12245.41-1</t>
  </si>
  <si>
    <t>662.646.693-34</t>
  </si>
  <si>
    <t>ENEAS GONCALVES DO VALE NETO</t>
  </si>
  <si>
    <t>LUDGERA GOMES GONCALVES</t>
  </si>
  <si>
    <t>ENFERMAGEM OBSTETRICA</t>
  </si>
  <si>
    <t>Condominio LIFE PARQUE 10</t>
  </si>
  <si>
    <t>TORRE D PARQUE 10</t>
  </si>
  <si>
    <t>sonaly.gg@gmail.com</t>
  </si>
  <si>
    <r>
      <rPr>
        <b/>
        <sz val="10"/>
        <color theme="1"/>
        <rFont val="Arial"/>
      </rPr>
      <t>TAMARA</t>
    </r>
    <r>
      <rPr>
        <sz val="10"/>
        <color theme="1"/>
        <rFont val="Arial"/>
      </rPr>
      <t xml:space="preserve"> JAQUELINE JESUS DE SOUZA</t>
    </r>
  </si>
  <si>
    <t>BG 107/2022</t>
  </si>
  <si>
    <t>TAMARA</t>
  </si>
  <si>
    <t>203.250-3 C</t>
  </si>
  <si>
    <t>1752</t>
  </si>
  <si>
    <t>128.78376.02-3</t>
  </si>
  <si>
    <t>849.275.422-20</t>
  </si>
  <si>
    <t>JOSE PEREIRA DE SOUZA</t>
  </si>
  <si>
    <t>MARIA DO SOCORRO BANANEIRA DE JESUS</t>
  </si>
  <si>
    <t>Rua 10, QUADRA 11</t>
  </si>
  <si>
    <t>UNIAO DA VITORIA</t>
  </si>
  <si>
    <t>tamarajaquelinesena@hotmail.com</t>
  </si>
  <si>
    <r>
      <rPr>
        <b/>
        <sz val="10"/>
        <color theme="1"/>
        <rFont val="Arial"/>
      </rPr>
      <t>TATIANA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CASTRO</t>
    </r>
    <r>
      <rPr>
        <sz val="10"/>
        <color theme="1"/>
        <rFont val="Arial"/>
      </rPr>
      <t xml:space="preserve"> DA COSTA</t>
    </r>
  </si>
  <si>
    <t>TATIANA CASTRO</t>
  </si>
  <si>
    <t>255.484-4 A</t>
  </si>
  <si>
    <t>140.18673.27-9</t>
  </si>
  <si>
    <t>874.744.502-59</t>
  </si>
  <si>
    <t>IDENELSON RODRIGUES DA COSTA</t>
  </si>
  <si>
    <t>MARIA GORETE CASTRO DA COSTA</t>
  </si>
  <si>
    <t>BG 123/2024 + BG 144/2024+BG166/2024 + BG 179/2024+BG 225/2024</t>
  </si>
  <si>
    <t>SAUDE DO TRABALHO/ UNIDADE DE TERAPIA INTENSIVA PEDIATRICA</t>
  </si>
  <si>
    <t>Condominio THE CLUB RESIDENCE</t>
  </si>
  <si>
    <t>BARCELONA A PARQUE DAS LARANJEIRAS</t>
  </si>
  <si>
    <t>thathyanacastro@hotmail.com</t>
  </si>
  <si>
    <r>
      <rPr>
        <b/>
        <sz val="10"/>
        <color theme="1"/>
        <rFont val="Arial"/>
      </rPr>
      <t>TATIANA</t>
    </r>
    <r>
      <rPr>
        <sz val="10"/>
        <color theme="1"/>
        <rFont val="Arial"/>
      </rPr>
      <t xml:space="preserve"> SILVA DE </t>
    </r>
    <r>
      <rPr>
        <b/>
        <sz val="10"/>
        <color theme="1"/>
        <rFont val="Arial"/>
      </rPr>
      <t>MELO</t>
    </r>
  </si>
  <si>
    <t>TATIANA MELO</t>
  </si>
  <si>
    <t>235.747-0 B</t>
  </si>
  <si>
    <t>1603</t>
  </si>
  <si>
    <t>126.72822.38-9</t>
  </si>
  <si>
    <t>080.786.257-66</t>
  </si>
  <si>
    <t>MARLENE DOS SANTOS SILVA</t>
  </si>
  <si>
    <t>Rua ASPIRANTE NASCIMENTO</t>
  </si>
  <si>
    <t>VILA BURITI</t>
  </si>
  <si>
    <t>tati.moacir@hotmail.com</t>
  </si>
  <si>
    <t>21/04/2025 - BG 117/2025 - DOE nº 35.491 de 26/06/2025</t>
  </si>
  <si>
    <r>
      <rPr>
        <b/>
        <sz val="10"/>
        <color theme="1"/>
        <rFont val="Arial"/>
      </rPr>
      <t>TEREZINHA</t>
    </r>
    <r>
      <rPr>
        <sz val="10"/>
        <color theme="1"/>
        <rFont val="Arial"/>
      </rPr>
      <t xml:space="preserve"> LEITE MEDEIROS</t>
    </r>
  </si>
  <si>
    <t>TEREZINHA</t>
  </si>
  <si>
    <t>227.373-0 B</t>
  </si>
  <si>
    <t>1718</t>
  </si>
  <si>
    <t>131.41616.02-6</t>
  </si>
  <si>
    <t>621.346.632-00</t>
  </si>
  <si>
    <t>MARIA DAS GRACAS TEIXEIRA LEITE</t>
  </si>
  <si>
    <t>Rua ITAPIPOCA</t>
  </si>
  <si>
    <t>TERRA NOVA RIO PIORINI NOVO ISRAEL</t>
  </si>
  <si>
    <t>tlmedeiros23@gmail.com</t>
  </si>
  <si>
    <r>
      <rPr>
        <b/>
        <sz val="10"/>
        <color theme="1"/>
        <rFont val="Arial"/>
      </rPr>
      <t xml:space="preserve">THALYADE </t>
    </r>
    <r>
      <rPr>
        <sz val="10"/>
        <color theme="1"/>
        <rFont val="Arial"/>
      </rPr>
      <t>FURTADO CAVALCANTE</t>
    </r>
  </si>
  <si>
    <t>THALYADE</t>
  </si>
  <si>
    <t>156.651-2 D</t>
  </si>
  <si>
    <t>126.64356.02-1</t>
  </si>
  <si>
    <t>464.002.652-87</t>
  </si>
  <si>
    <t>LENILTON MENEZES CAVALCANTE</t>
  </si>
  <si>
    <t>IRIMAR DO VALE FURTADO</t>
  </si>
  <si>
    <t>URGÊNCIA E EMERGÊNCIA/ VIGILÂNCIA EM SAUDE</t>
  </si>
  <si>
    <t>Rua CEDRORANAS</t>
  </si>
  <si>
    <t>CONJUNTO AQUARICARA AM COROADO</t>
  </si>
  <si>
    <t>Thalyade_@hotmail.com</t>
  </si>
  <si>
    <r>
      <rPr>
        <b/>
        <sz val="10"/>
        <color theme="1"/>
        <rFont val="Arial"/>
      </rPr>
      <t>THAYS</t>
    </r>
    <r>
      <rPr>
        <sz val="10"/>
        <color theme="1"/>
        <rFont val="Arial"/>
      </rPr>
      <t xml:space="preserve"> CARVALHO DOS REIS</t>
    </r>
  </si>
  <si>
    <t>THAYS</t>
  </si>
  <si>
    <t>255.168-3 A</t>
  </si>
  <si>
    <t>141.52422.27-7</t>
  </si>
  <si>
    <t>845.130.472-91</t>
  </si>
  <si>
    <t>RAUSEMBERG MARQUES CARVALHO</t>
  </si>
  <si>
    <t>IZAUBINA BARBOSA CARVALHO</t>
  </si>
  <si>
    <t>SAÚDE PUBICA</t>
  </si>
  <si>
    <t>Rua 20</t>
  </si>
  <si>
    <t>CJ CASTELO BRANCO PARQUE DEZ DE NOVEMBRO</t>
  </si>
  <si>
    <t>thaysreis1987@gmail.com</t>
  </si>
  <si>
    <r>
      <rPr>
        <sz val="10"/>
        <color theme="1"/>
        <rFont val="Arial"/>
      </rPr>
      <t>THEREZA</t>
    </r>
    <r>
      <rPr>
        <b/>
        <sz val="10"/>
        <color theme="1"/>
        <rFont val="Arial"/>
      </rPr>
      <t xml:space="preserve"> CRISTYNY </t>
    </r>
    <r>
      <rPr>
        <sz val="10"/>
        <color theme="1"/>
        <rFont val="Arial"/>
      </rPr>
      <t>MENEZES DA SILVA</t>
    </r>
  </si>
  <si>
    <t>CRISTYNY</t>
  </si>
  <si>
    <t>238.673-9 B</t>
  </si>
  <si>
    <t>207.39562.14-7</t>
  </si>
  <si>
    <t>768.394.352-53</t>
  </si>
  <si>
    <t>MOACIR RODRIGUES DA SILVA FILHO</t>
  </si>
  <si>
    <t>LIDUINA MENEZES DA SILVA</t>
  </si>
  <si>
    <t xml:space="preserve">RUA 1 </t>
  </si>
  <si>
    <t>69050-240</t>
  </si>
  <si>
    <t>92 99216-2016</t>
  </si>
  <si>
    <t>t_cristyny@hotmail.com</t>
  </si>
  <si>
    <r>
      <rPr>
        <b/>
        <sz val="10"/>
        <color theme="1"/>
        <rFont val="Arial"/>
      </rPr>
      <t>TONY</t>
    </r>
    <r>
      <rPr>
        <sz val="10"/>
        <color theme="1"/>
        <rFont val="Arial"/>
      </rPr>
      <t xml:space="preserve"> NETO GUIMARÃES DE BRITO</t>
    </r>
  </si>
  <si>
    <t>TONY</t>
  </si>
  <si>
    <t>183.725-7 D</t>
  </si>
  <si>
    <t>1792</t>
  </si>
  <si>
    <t>126.92664.02-9</t>
  </si>
  <si>
    <t>599.473.062-91</t>
  </si>
  <si>
    <t>ANTONIO MIGUEL DE BRITO FILHO</t>
  </si>
  <si>
    <t>RAIMUNDA BRASIL GUIMARAES</t>
  </si>
  <si>
    <t>BG - 041/2023</t>
  </si>
  <si>
    <t>IMUNOLOGIA</t>
  </si>
  <si>
    <t>Rua 251 CJ C NOVA NUCLEO 23</t>
  </si>
  <si>
    <t>tonytcrm@hotmail.com</t>
  </si>
  <si>
    <r>
      <rPr>
        <sz val="10"/>
        <color theme="1"/>
        <rFont val="Arial"/>
      </rPr>
      <t xml:space="preserve">VALDERY </t>
    </r>
    <r>
      <rPr>
        <b/>
        <sz val="10"/>
        <color theme="1"/>
        <rFont val="Arial"/>
      </rPr>
      <t>FIDELES</t>
    </r>
    <r>
      <rPr>
        <sz val="10"/>
        <color theme="1"/>
        <rFont val="Arial"/>
      </rPr>
      <t xml:space="preserve"> PINTO</t>
    </r>
  </si>
  <si>
    <t>FIDELES</t>
  </si>
  <si>
    <t>160.467-0 D</t>
  </si>
  <si>
    <t>1688</t>
  </si>
  <si>
    <t>127.07604.02-1</t>
  </si>
  <si>
    <t>642.884.712-49</t>
  </si>
  <si>
    <t>ROSA FIDELIS PINTO</t>
  </si>
  <si>
    <t>Rua PRAIA CANOA QUEBRADA</t>
  </si>
  <si>
    <t>CJ JAR ALPINIA BLOC 14A, AP302 TARUMA</t>
  </si>
  <si>
    <r>
      <rPr>
        <b/>
        <sz val="10"/>
        <color theme="1"/>
        <rFont val="Arial"/>
      </rPr>
      <t xml:space="preserve">VALPECY </t>
    </r>
    <r>
      <rPr>
        <sz val="10"/>
        <color theme="1"/>
        <rFont val="Arial"/>
      </rPr>
      <t>VIRGILIO DOS SANTOS</t>
    </r>
  </si>
  <si>
    <t>VALPECY</t>
  </si>
  <si>
    <t>240.309-9 B</t>
  </si>
  <si>
    <t>190.25909.03-8</t>
  </si>
  <si>
    <t>746.786.042-00</t>
  </si>
  <si>
    <t>JOSE VIRGILIO DOS SANTOS</t>
  </si>
  <si>
    <t>MARIA DO SOCORRO CORREA DOS SANTOS</t>
  </si>
  <si>
    <t>AV. MONSENHOR AMANCIO, QD 07, CJ JOAO PAULO</t>
  </si>
  <si>
    <t>69017-015</t>
  </si>
  <si>
    <t>walpecy@hotmail.com</t>
  </si>
  <si>
    <r>
      <rPr>
        <b/>
        <sz val="10"/>
        <color theme="1"/>
        <rFont val="Arial"/>
      </rPr>
      <t>VANESSA</t>
    </r>
    <r>
      <rPr>
        <sz val="10"/>
        <color theme="1"/>
        <rFont val="Arial"/>
      </rPr>
      <t xml:space="preserve"> FERREIRA </t>
    </r>
    <r>
      <rPr>
        <b/>
        <sz val="10"/>
        <color theme="1"/>
        <rFont val="Arial"/>
      </rPr>
      <t xml:space="preserve">MARQUES </t>
    </r>
    <r>
      <rPr>
        <sz val="10"/>
        <color theme="1"/>
        <rFont val="Arial"/>
      </rPr>
      <t>DA SILVA</t>
    </r>
  </si>
  <si>
    <t>VANESSA MARQUES</t>
  </si>
  <si>
    <t>255.256-6 A</t>
  </si>
  <si>
    <t>138.52127.00-8</t>
  </si>
  <si>
    <t>817.068.042-53</t>
  </si>
  <si>
    <t>HELCIO MARQUES DA SILVA</t>
  </si>
  <si>
    <t>SALETE FERREIRA MARQUES DA SILVA</t>
  </si>
  <si>
    <t>BG 049/2023</t>
  </si>
  <si>
    <t>ODONTOLOGIA LEGAL</t>
  </si>
  <si>
    <t>Condominio RES LE BOULEVARD</t>
  </si>
  <si>
    <t>L OPERA SAO JORGE</t>
  </si>
  <si>
    <t>vanessamarques@yahoo.com.br</t>
  </si>
  <si>
    <r>
      <rPr>
        <b/>
        <sz val="10"/>
        <color theme="1"/>
        <rFont val="Arial"/>
      </rPr>
      <t>VERLANDYA</t>
    </r>
    <r>
      <rPr>
        <sz val="10"/>
        <color theme="1"/>
        <rFont val="Arial"/>
      </rPr>
      <t xml:space="preserve"> NUNES HOFFMANN</t>
    </r>
  </si>
  <si>
    <t>VERLANDYA</t>
  </si>
  <si>
    <t>198.439-0 B</t>
  </si>
  <si>
    <t>1541</t>
  </si>
  <si>
    <t>129.46869.02-6</t>
  </si>
  <si>
    <t>538.204.954-87</t>
  </si>
  <si>
    <t>IVO EGON HOFFMANN</t>
  </si>
  <si>
    <t>FRANCISCA NUNES DA SILVA</t>
  </si>
  <si>
    <t>RUA LIRIO DA ANTILHAS,QD 15 - CONJ PARQUE DAS GAR;CAS</t>
  </si>
  <si>
    <t>69098-364</t>
  </si>
  <si>
    <t>99166-3222</t>
  </si>
  <si>
    <t>verlandya_hoffmann@hotmail.com</t>
  </si>
  <si>
    <r>
      <rPr>
        <b/>
        <sz val="10"/>
        <color theme="1"/>
        <rFont val="Arial"/>
      </rPr>
      <t>VIVIANE</t>
    </r>
    <r>
      <rPr>
        <sz val="10"/>
        <color theme="1"/>
        <rFont val="Arial"/>
      </rPr>
      <t xml:space="preserve"> MORENA CAMICO</t>
    </r>
  </si>
  <si>
    <t>VIVIANE</t>
  </si>
  <si>
    <t>183.459-2 E</t>
  </si>
  <si>
    <t>1641</t>
  </si>
  <si>
    <t>126.27016.02-6</t>
  </si>
  <si>
    <t>559.894.462-68</t>
  </si>
  <si>
    <t>FRANCISCA ROSILDA CAMICO</t>
  </si>
  <si>
    <t>BG 51/2023</t>
  </si>
  <si>
    <t>Rua GAMA FARIAS</t>
  </si>
  <si>
    <r>
      <rPr>
        <b/>
        <sz val="10"/>
        <color theme="1"/>
        <rFont val="Arial"/>
      </rPr>
      <t>WALTERMISSO</t>
    </r>
    <r>
      <rPr>
        <sz val="10"/>
        <color theme="1"/>
        <rFont val="Arial"/>
      </rPr>
      <t xml:space="preserve"> COUTO GIRÃO</t>
    </r>
  </si>
  <si>
    <t>WALTERMISSO</t>
  </si>
  <si>
    <t>146.528-7 F</t>
  </si>
  <si>
    <t>170.33959.23-9</t>
  </si>
  <si>
    <t>335.314.122-72</t>
  </si>
  <si>
    <t>DIOMEDIO DO PRADO GIRAO</t>
  </si>
  <si>
    <t>MARIA JOSE COUTO</t>
  </si>
  <si>
    <t>BG 167/2023</t>
  </si>
  <si>
    <t>Rua CEDRORAMAS</t>
  </si>
  <si>
    <t>CONJ AQUARIQUARA COROADO III</t>
  </si>
  <si>
    <r>
      <rPr>
        <b/>
        <sz val="10"/>
        <color theme="1"/>
        <rFont val="Arial"/>
      </rPr>
      <t>WEDSON</t>
    </r>
    <r>
      <rPr>
        <sz val="10"/>
        <color theme="1"/>
        <rFont val="Arial"/>
      </rPr>
      <t xml:space="preserve"> LIMA DA SILVA</t>
    </r>
  </si>
  <si>
    <t>WEDSON</t>
  </si>
  <si>
    <t>236.245-7 B</t>
  </si>
  <si>
    <t>128.15996.48-2</t>
  </si>
  <si>
    <t>998.424.913-15</t>
  </si>
  <si>
    <t>JOAO SELESTINO DA SILVA</t>
  </si>
  <si>
    <t>MARIA DAVID DE LIMA</t>
  </si>
  <si>
    <t>BL 19, AP 404, CD IDEAL FLORES FLORES</t>
  </si>
  <si>
    <t>wedsonpedreiras@gmail.com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</si>
  <si>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ELLINGTON ANTONIO </t>
    </r>
    <r>
      <rPr>
        <b/>
        <sz val="10"/>
        <color theme="1"/>
        <rFont val="Arial"/>
      </rPr>
      <t>BATISTA</t>
    </r>
    <r>
      <rPr>
        <sz val="10"/>
        <color theme="1"/>
        <rFont val="Arial"/>
      </rPr>
      <t xml:space="preserve"> DA SILVA</t>
    </r>
  </si>
  <si>
    <t>W BATISTA</t>
  </si>
  <si>
    <t>255.434-8 A</t>
  </si>
  <si>
    <t>1793</t>
  </si>
  <si>
    <t>182.21005.66-0</t>
  </si>
  <si>
    <t>611.175.792-04</t>
  </si>
  <si>
    <t>EULALIO DA SILVA TRINDADE</t>
  </si>
  <si>
    <t>OSMARINA MARIA BATISTA DA SILVA</t>
  </si>
  <si>
    <t>BG 200/2023</t>
  </si>
  <si>
    <t>RUA DAS NACOES</t>
  </si>
  <si>
    <t>CIDADE NOVA NUCLEO 4</t>
  </si>
  <si>
    <t>batista.wellington@hotmail.com</t>
  </si>
  <si>
    <r>
      <rPr>
        <b/>
        <sz val="10"/>
        <color theme="1"/>
        <rFont val="Arial"/>
      </rPr>
      <t xml:space="preserve">ISAAC ATILA </t>
    </r>
    <r>
      <rPr>
        <sz val="10"/>
        <color theme="1"/>
        <rFont val="Arial"/>
      </rPr>
      <t>BEZERRA BARBOSA</t>
    </r>
  </si>
  <si>
    <t>ISAAC ATILA</t>
  </si>
  <si>
    <t>255.368-6 A</t>
  </si>
  <si>
    <t>124.27812.12-0</t>
  </si>
  <si>
    <t>465.945.403-78</t>
  </si>
  <si>
    <t>ISAIAS CÂNDIDO BARBOSA</t>
  </si>
  <si>
    <t>MARIA DO SOCORRO BEZERRA BARBOSA</t>
  </si>
  <si>
    <t>ANESTESIOLOGISTA</t>
  </si>
  <si>
    <t>CD DIAMOND RES TORRE 503 ADRIANOPOLIS</t>
  </si>
  <si>
    <t>isaacatil@yahoo.com.br</t>
  </si>
  <si>
    <r>
      <rPr>
        <b/>
        <sz val="10"/>
        <color theme="1"/>
        <rFont val="Arial"/>
      </rPr>
      <t>ADRIANO BARBOSA</t>
    </r>
    <r>
      <rPr>
        <sz val="10"/>
        <color theme="1"/>
        <rFont val="Arial"/>
      </rPr>
      <t xml:space="preserve"> COELHO </t>
    </r>
  </si>
  <si>
    <t>BG 101/2025</t>
  </si>
  <si>
    <t>ADRIANO BARBOSA</t>
  </si>
  <si>
    <t>269.587-1 A</t>
  </si>
  <si>
    <t>149.49886.49-1</t>
  </si>
  <si>
    <t>051.109.722-06</t>
  </si>
  <si>
    <t>041847372275</t>
  </si>
  <si>
    <t>0134</t>
  </si>
  <si>
    <t xml:space="preserve">FRANCISCO NIXON COELHO </t>
  </si>
  <si>
    <t xml:space="preserve">ROSA DE SOUZA BARBOSA </t>
  </si>
  <si>
    <t>NA</t>
  </si>
  <si>
    <t>92 99998-8839 92 996230934</t>
  </si>
  <si>
    <t>adrianocoelho496@gmail.com</t>
  </si>
  <si>
    <r>
      <rPr>
        <b/>
        <sz val="10"/>
        <color theme="1"/>
        <rFont val="Arial"/>
      </rPr>
      <t xml:space="preserve">DIANNA </t>
    </r>
    <r>
      <rPr>
        <sz val="10"/>
        <color theme="1"/>
        <rFont val="Arial"/>
      </rPr>
      <t xml:space="preserve">DE SOUSA </t>
    </r>
    <r>
      <rPr>
        <b/>
        <sz val="10"/>
        <color theme="1"/>
        <rFont val="Arial"/>
      </rPr>
      <t>DINIZ</t>
    </r>
  </si>
  <si>
    <t>DIANNA DINIZ</t>
  </si>
  <si>
    <t>162.191-2 D</t>
  </si>
  <si>
    <t>128.02692.02-1</t>
  </si>
  <si>
    <t>719.967.292-68</t>
  </si>
  <si>
    <t>EDIVALDO CORDOVIL DINIZ</t>
  </si>
  <si>
    <t>ROSABETE DE SOUZA DINIZ</t>
  </si>
  <si>
    <t>Rua CREMONA</t>
  </si>
  <si>
    <t>00000 ALVORADA II</t>
  </si>
  <si>
    <t>diannadiniz@hotmail.com</t>
  </si>
  <si>
    <r>
      <rPr>
        <sz val="10"/>
        <color theme="1"/>
        <rFont val="Arial"/>
      </rPr>
      <t xml:space="preserve">EDSON SOUZA DE </t>
    </r>
    <r>
      <rPr>
        <b/>
        <sz val="10"/>
        <color theme="1"/>
        <rFont val="Arial"/>
      </rPr>
      <t>MELLO</t>
    </r>
  </si>
  <si>
    <t>MELLO</t>
  </si>
  <si>
    <t>226.851-5 A</t>
  </si>
  <si>
    <t>190.29582.23-8</t>
  </si>
  <si>
    <t>915.093.432-53</t>
  </si>
  <si>
    <t>ANTONIO MARQUES DE MELLO NETO</t>
  </si>
  <si>
    <t>CRISTIANE SILVIA SOUZA DE MELLO</t>
  </si>
  <si>
    <t>AV TIMBIRAS NUCLEO 2</t>
  </si>
  <si>
    <t>EM FRENTE A ESCOLA SEBASTIANA BRAGA</t>
  </si>
  <si>
    <t>edsonmello1988@gmail.com</t>
  </si>
  <si>
    <t>31/12/2023 - BG 065/2024- DOE nº 35.195 de 03/04/2024</t>
  </si>
  <si>
    <r>
      <rPr>
        <b/>
        <sz val="10"/>
        <color theme="1"/>
        <rFont val="Arial"/>
      </rPr>
      <t xml:space="preserve">GIBIA </t>
    </r>
    <r>
      <rPr>
        <sz val="10"/>
        <color theme="1"/>
        <rFont val="Arial"/>
      </rPr>
      <t xml:space="preserve">MESSIAS BÔTTO </t>
    </r>
  </si>
  <si>
    <t>GIBIA</t>
  </si>
  <si>
    <t>268.303-2 A</t>
  </si>
  <si>
    <t>206.16660.14-0</t>
  </si>
  <si>
    <t>018.727.572-60</t>
  </si>
  <si>
    <t>037517022232</t>
  </si>
  <si>
    <t>0106</t>
  </si>
  <si>
    <t>GILSON MESSIAS</t>
  </si>
  <si>
    <t>JOEDE RIBEIRO MESSIAS</t>
  </si>
  <si>
    <t>gibiaribeiro@gmail.com</t>
  </si>
  <si>
    <r>
      <rPr>
        <b/>
        <sz val="10"/>
        <color theme="1"/>
        <rFont val="Arial"/>
      </rPr>
      <t>JEFTÉ</t>
    </r>
    <r>
      <rPr>
        <sz val="10"/>
        <color theme="1"/>
        <rFont val="Arial"/>
      </rPr>
      <t xml:space="preserve"> RODRIGUES DA SILVA</t>
    </r>
  </si>
  <si>
    <t xml:space="preserve">JEFTÉ </t>
  </si>
  <si>
    <t>268.085-8 A</t>
  </si>
  <si>
    <t>148.49700.70-1</t>
  </si>
  <si>
    <t>039.201.062-37</t>
  </si>
  <si>
    <t>0420001722</t>
  </si>
  <si>
    <t>0051</t>
  </si>
  <si>
    <t>RAIMUNDO BOSCO FERREIRA DA SILVA</t>
  </si>
  <si>
    <t>MARIA RODRIGUES DA SILVA</t>
  </si>
  <si>
    <t>Cursando investigação forense e perícia criminal</t>
  </si>
  <si>
    <t>RUA DENVER</t>
  </si>
  <si>
    <t>69.097-473</t>
  </si>
  <si>
    <t>jrds.105613@gmail.com</t>
  </si>
  <si>
    <r>
      <rPr>
        <b/>
        <sz val="10"/>
        <color theme="1"/>
        <rFont val="Arial"/>
      </rPr>
      <t>JOSUÉ</t>
    </r>
    <r>
      <rPr>
        <sz val="10"/>
        <color theme="1"/>
        <rFont val="Arial"/>
      </rPr>
      <t xml:space="preserve"> SOUZA GOMES </t>
    </r>
  </si>
  <si>
    <t xml:space="preserve">JOSUÉ </t>
  </si>
  <si>
    <t>268.320-2 A</t>
  </si>
  <si>
    <t>204.26045.92-5</t>
  </si>
  <si>
    <t>019.451.192-84</t>
  </si>
  <si>
    <t>0355 0551 22</t>
  </si>
  <si>
    <t>560</t>
  </si>
  <si>
    <t xml:space="preserve">João Gama Gomes </t>
  </si>
  <si>
    <t>Eliete Souza Gomes</t>
  </si>
  <si>
    <t>Bacharel Serviço Social</t>
  </si>
  <si>
    <t xml:space="preserve">Rua São Carlos II, Jorge Teixeira/ Monte Sião </t>
  </si>
  <si>
    <t xml:space="preserve">69099-281 </t>
  </si>
  <si>
    <t>92 99322-4287</t>
  </si>
  <si>
    <t>jsouza907@gmail.com</t>
  </si>
  <si>
    <r>
      <rPr>
        <b/>
        <sz val="10"/>
        <color theme="1"/>
        <rFont val="Arial"/>
      </rPr>
      <t xml:space="preserve">VICTORIA </t>
    </r>
    <r>
      <rPr>
        <sz val="10"/>
        <color theme="1"/>
        <rFont val="Arial"/>
      </rPr>
      <t>CAROLINA FARIAS ANDRADE</t>
    </r>
  </si>
  <si>
    <t>VICTORIA</t>
  </si>
  <si>
    <t>269.562-6 A</t>
  </si>
  <si>
    <t>136.73159.11-8</t>
  </si>
  <si>
    <t>890.071.902-53</t>
  </si>
  <si>
    <t>041602492283</t>
  </si>
  <si>
    <t>Nelson Andrade Junior</t>
  </si>
  <si>
    <t>Caroline Cavalcante Farias</t>
  </si>
  <si>
    <t xml:space="preserve">Rua Rio de Janeiro </t>
  </si>
  <si>
    <t>92 992949667</t>
  </si>
  <si>
    <t>vic.farias.1@hotmail.com</t>
  </si>
  <si>
    <r>
      <rPr>
        <b/>
        <sz val="10"/>
        <color theme="1"/>
        <rFont val="Arial"/>
      </rPr>
      <t>W</t>
    </r>
    <r>
      <rPr>
        <sz val="10"/>
        <color theme="1"/>
        <rFont val="Arial"/>
      </rPr>
      <t xml:space="preserve">ENDELL SANTOS DE </t>
    </r>
    <r>
      <rPr>
        <b/>
        <sz val="10"/>
        <color theme="1"/>
        <rFont val="Arial"/>
      </rPr>
      <t>OLIVEIRA</t>
    </r>
  </si>
  <si>
    <t>W OLIVEIRA</t>
  </si>
  <si>
    <t>226.919-8 A</t>
  </si>
  <si>
    <t>190.39738.13-3</t>
  </si>
  <si>
    <t>897.296.922-20</t>
  </si>
  <si>
    <t>MANOEL ALVES DE OLIVEIRA</t>
  </si>
  <si>
    <t>MARIA LELIA SANTOS DE OLIVEIRA</t>
  </si>
  <si>
    <t>AV castelo branco</t>
  </si>
  <si>
    <t>frente ao rei do churrasco</t>
  </si>
  <si>
    <t>99415-9229</t>
  </si>
  <si>
    <r>
      <rPr>
        <b/>
        <sz val="10"/>
        <color theme="1"/>
        <rFont val="Arial"/>
      </rPr>
      <t xml:space="preserve">ANDRÉ </t>
    </r>
    <r>
      <rPr>
        <sz val="10"/>
        <color theme="1"/>
        <rFont val="Arial"/>
      </rPr>
      <t xml:space="preserve">DA ROCHA </t>
    </r>
    <r>
      <rPr>
        <b/>
        <sz val="10"/>
        <color theme="1"/>
        <rFont val="Arial"/>
      </rPr>
      <t>MOTA</t>
    </r>
  </si>
  <si>
    <t>SCI</t>
  </si>
  <si>
    <t>ANDRÉ MOTA</t>
  </si>
  <si>
    <t>269.389-5 A</t>
  </si>
  <si>
    <t>160.05800.64-8</t>
  </si>
  <si>
    <t>984.687.072-87</t>
  </si>
  <si>
    <t>032641342267</t>
  </si>
  <si>
    <t>0008</t>
  </si>
  <si>
    <t>0103</t>
  </si>
  <si>
    <t>JORGE ADRIANO RODRIGUES MOTA</t>
  </si>
  <si>
    <t>RAIMUNDA LARAI DA ROCHA</t>
  </si>
  <si>
    <t>RUA LUÍS FREITAS</t>
  </si>
  <si>
    <t>andre_rocha_16@hotmail.com</t>
  </si>
  <si>
    <r>
      <rPr>
        <b/>
        <sz val="10"/>
        <color theme="1"/>
        <rFont val="Arial"/>
      </rPr>
      <t>ANDRE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LUIZ</t>
    </r>
    <r>
      <rPr>
        <sz val="10"/>
        <color theme="1"/>
        <rFont val="Arial"/>
      </rPr>
      <t xml:space="preserve"> MARTINS DA SILVA</t>
    </r>
  </si>
  <si>
    <t>ANDRE LUIZ</t>
  </si>
  <si>
    <t>168.577-5 B</t>
  </si>
  <si>
    <t>1269</t>
  </si>
  <si>
    <t>124.24079.16-3</t>
  </si>
  <si>
    <t>567.367.032-04</t>
  </si>
  <si>
    <t>MARIA MARTINS DA SILVA</t>
  </si>
  <si>
    <t>DE 16/08 A ...</t>
  </si>
  <si>
    <t>REPROVADO</t>
  </si>
  <si>
    <t>Rua nossa senhora das Graças 14</t>
  </si>
  <si>
    <t>Esc municipal</t>
  </si>
  <si>
    <t>martinsforest@hotmail.com</t>
  </si>
  <si>
    <t>31/12/2023 -  BG 124/2025 - DOE nº 35.493 de 01/07/2025</t>
  </si>
  <si>
    <r>
      <rPr>
        <sz val="10"/>
        <color theme="1"/>
        <rFont val="Arial"/>
      </rPr>
      <t xml:space="preserve">ANDREILSON </t>
    </r>
    <r>
      <rPr>
        <b/>
        <sz val="10"/>
        <color theme="1"/>
        <rFont val="Arial"/>
      </rPr>
      <t>AVINTE</t>
    </r>
    <r>
      <rPr>
        <sz val="10"/>
        <color theme="1"/>
        <rFont val="Arial"/>
      </rPr>
      <t xml:space="preserve"> CARNEIRO</t>
    </r>
  </si>
  <si>
    <t>AVINTE</t>
  </si>
  <si>
    <t>186.055-0 A</t>
  </si>
  <si>
    <t>0721</t>
  </si>
  <si>
    <t>126.96328.02-3</t>
  </si>
  <si>
    <t>633.543.062-20</t>
  </si>
  <si>
    <t>ANTONIO RONILSON RODRIGUES CARNEIRO</t>
  </si>
  <si>
    <t>VERA LUCIA AVINTE CARNEIRO</t>
  </si>
  <si>
    <t>BG 239/2022</t>
  </si>
  <si>
    <t>andreisofia@bol.com.br</t>
  </si>
  <si>
    <r>
      <rPr>
        <b/>
        <sz val="10"/>
        <color theme="1"/>
        <rFont val="Arial"/>
      </rPr>
      <t>ANTONIO</t>
    </r>
    <r>
      <rPr>
        <sz val="10"/>
        <color theme="1"/>
        <rFont val="Arial"/>
      </rPr>
      <t xml:space="preserve"> CANDIDO</t>
    </r>
    <r>
      <rPr>
        <b/>
        <sz val="10"/>
        <color theme="1"/>
        <rFont val="Arial"/>
      </rPr>
      <t xml:space="preserve"> </t>
    </r>
    <r>
      <rPr>
        <sz val="10"/>
        <color theme="1"/>
        <rFont val="Arial"/>
      </rPr>
      <t>DA SILVA</t>
    </r>
  </si>
  <si>
    <t>ANTONIO</t>
  </si>
  <si>
    <t>226.880-9 A</t>
  </si>
  <si>
    <t>1240</t>
  </si>
  <si>
    <t>131.23814.34-2</t>
  </si>
  <si>
    <t>028.648.176-67</t>
  </si>
  <si>
    <t>ANTONIO CATARINO DA SILVA</t>
  </si>
  <si>
    <t>CELINA MADALENA DA SILVA</t>
  </si>
  <si>
    <t>TV BELO HORIZONTE</t>
  </si>
  <si>
    <t>CASA 01</t>
  </si>
  <si>
    <t>tonimil2015@yahoo.com.br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</si>
  <si>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CANDIDO</t>
    </r>
    <r>
      <rPr>
        <sz val="10"/>
        <color theme="1"/>
        <rFont val="Arial"/>
      </rPr>
      <t xml:space="preserve"> PARA </t>
    </r>
    <r>
      <rPr>
        <b/>
        <sz val="10"/>
        <color theme="1"/>
        <rFont val="Arial"/>
      </rPr>
      <t>ANTONIO</t>
    </r>
  </si>
  <si>
    <r>
      <rPr>
        <b/>
        <sz val="10"/>
        <color theme="1"/>
        <rFont val="Arial"/>
      </rPr>
      <t>ARILSON</t>
    </r>
    <r>
      <rPr>
        <sz val="10"/>
        <color theme="1"/>
        <rFont val="Arial"/>
      </rPr>
      <t xml:space="preserve"> FERREIRA DE JESUS</t>
    </r>
  </si>
  <si>
    <t>ARILSON</t>
  </si>
  <si>
    <t>181.272-6 A</t>
  </si>
  <si>
    <t>0572</t>
  </si>
  <si>
    <t>125.30291.07-3</t>
  </si>
  <si>
    <t>494.001.002-30</t>
  </si>
  <si>
    <t>IRINEU FERREIRA DE JESUS</t>
  </si>
  <si>
    <t>SANTANA DE JESUS</t>
  </si>
  <si>
    <t>(92) 98454-0008</t>
  </si>
  <si>
    <t>arilson.jesus@hotmail.com</t>
  </si>
  <si>
    <r>
      <rPr>
        <b/>
        <sz val="10"/>
        <color theme="1"/>
        <rFont val="Arial"/>
      </rPr>
      <t>BIANOR GARCIA</t>
    </r>
    <r>
      <rPr>
        <sz val="10"/>
        <color theme="1"/>
        <rFont val="Arial"/>
      </rPr>
      <t xml:space="preserve"> NETO</t>
    </r>
  </si>
  <si>
    <t>BIANOR GARCIA</t>
  </si>
  <si>
    <t>181.251-3 A</t>
  </si>
  <si>
    <t>0560</t>
  </si>
  <si>
    <t>190.39387.33-0</t>
  </si>
  <si>
    <t>813.232.392-00</t>
  </si>
  <si>
    <t>BIANOR GARCIA FILHO</t>
  </si>
  <si>
    <t>MARIA DO ROSARIO OLIVEIRA GARCIA</t>
  </si>
  <si>
    <t>bianor.garcia@hotmail.com.br</t>
  </si>
  <si>
    <r>
      <rPr>
        <b/>
        <sz val="10"/>
        <color theme="1"/>
        <rFont val="Arial"/>
      </rPr>
      <t>BRUNA SILVA</t>
    </r>
    <r>
      <rPr>
        <sz val="10"/>
        <color theme="1"/>
        <rFont val="Arial"/>
      </rPr>
      <t xml:space="preserve"> ALBUQUERQUE</t>
    </r>
  </si>
  <si>
    <t>BRUNA SILVA</t>
  </si>
  <si>
    <t>269.248-1 A</t>
  </si>
  <si>
    <t>128.69381.39-7</t>
  </si>
  <si>
    <t>025.857.092-05</t>
  </si>
  <si>
    <t>038640272291</t>
  </si>
  <si>
    <t>FRANCISCO LÁZARO CAVALCANTE ALBUQUERQUE</t>
  </si>
  <si>
    <t>RAQUEL MORAES SILVA ALBUQUERQUE</t>
  </si>
  <si>
    <t>CONJ CASTELO BRANCO</t>
  </si>
  <si>
    <t>(92)995144449</t>
  </si>
  <si>
    <t>brunasalbuquerque@gmail.com</t>
  </si>
  <si>
    <r>
      <rPr>
        <sz val="10"/>
        <color theme="1"/>
        <rFont val="Arial"/>
      </rPr>
      <t xml:space="preserve">CARLOS ALBERTO DE </t>
    </r>
    <r>
      <rPr>
        <b/>
        <sz val="10"/>
        <color theme="1"/>
        <rFont val="Arial"/>
      </rPr>
      <t>ANDRADE</t>
    </r>
  </si>
  <si>
    <t>ANDRADE</t>
  </si>
  <si>
    <t>226.825-6 A</t>
  </si>
  <si>
    <t>129.79517.64-1</t>
  </si>
  <si>
    <t>582.082.592-68</t>
  </si>
  <si>
    <t>MANOEL MARCELINO DE ANDRADE</t>
  </si>
  <si>
    <t>MARIA CREUSA DE ANDRADE</t>
  </si>
  <si>
    <t>GESTÃO EM PROJETOS COM ÊNFASE EM PROJETOS ESTRATÉGICOS</t>
  </si>
  <si>
    <t>RUA PLINIO SALGADO</t>
  </si>
  <si>
    <t>CJ VILA NOVA PX TERMINAL 4</t>
  </si>
  <si>
    <t>andradekk@hotmail.com</t>
  </si>
  <si>
    <t>31/12/2023-BG 038/2024</t>
  </si>
  <si>
    <r>
      <rPr>
        <b/>
        <sz val="10"/>
        <color theme="1"/>
        <rFont val="Arial"/>
      </rPr>
      <t>CLEBER</t>
    </r>
    <r>
      <rPr>
        <sz val="10"/>
        <color theme="1"/>
        <rFont val="Arial"/>
      </rPr>
      <t xml:space="preserve"> ALVES DE ARAUJO</t>
    </r>
  </si>
  <si>
    <t>CLEBER</t>
  </si>
  <si>
    <t>226.790-0 A</t>
  </si>
  <si>
    <t>1190</t>
  </si>
  <si>
    <t>170.55363.29-0</t>
  </si>
  <si>
    <t>660.693.942-91</t>
  </si>
  <si>
    <t>JOSE MARIA DE ARAUJO</t>
  </si>
  <si>
    <t>ODINEIA ALVES DE ARAUJO</t>
  </si>
  <si>
    <t>AVENIDA DAS OLIVEIRAS</t>
  </si>
  <si>
    <t>PROXIMO A OTICA EXCELENTE</t>
  </si>
  <si>
    <t>(92) 99218-3435</t>
  </si>
  <si>
    <t>kl.alves@hotmail.com</t>
  </si>
  <si>
    <r>
      <rPr>
        <b/>
        <sz val="10"/>
        <color theme="1"/>
        <rFont val="Arial"/>
      </rPr>
      <t>CLEYTON</t>
    </r>
    <r>
      <rPr>
        <sz val="10"/>
        <color theme="1"/>
        <rFont val="Arial"/>
      </rPr>
      <t xml:space="preserve"> ANDERSON CRUZ DA </t>
    </r>
    <r>
      <rPr>
        <b/>
        <sz val="10"/>
        <color theme="1"/>
        <rFont val="Arial"/>
      </rPr>
      <t>SILVA</t>
    </r>
  </si>
  <si>
    <t>CLEYTON SILVA</t>
  </si>
  <si>
    <t>226.818-3 A</t>
  </si>
  <si>
    <t>1242</t>
  </si>
  <si>
    <t>127.20845.02-9</t>
  </si>
  <si>
    <t>607.356.862-20</t>
  </si>
  <si>
    <t>JOAO PEREIRA DA SILVA</t>
  </si>
  <si>
    <t>MARIA GESSY CRUZ DA SILVA</t>
  </si>
  <si>
    <t>AV CONSTATINO NERY CONJUNTO TOCANTINS BLOCO 11 APTO 101 A</t>
  </si>
  <si>
    <t>PROX SIRIO LIBANES</t>
  </si>
  <si>
    <t>cleyton-anderson@hotmail.com</t>
  </si>
  <si>
    <r>
      <rPr>
        <b/>
        <sz val="10"/>
        <color theme="1"/>
        <rFont val="Arial"/>
      </rPr>
      <t>DANILO</t>
    </r>
    <r>
      <rPr>
        <sz val="10"/>
        <color theme="1"/>
        <rFont val="Arial"/>
      </rPr>
      <t xml:space="preserve"> FERREIRA BARROS</t>
    </r>
  </si>
  <si>
    <t>DANILO</t>
  </si>
  <si>
    <t>226.768-3 A</t>
  </si>
  <si>
    <t>1046</t>
  </si>
  <si>
    <t>190.11564.27-0</t>
  </si>
  <si>
    <t>679.544.482-15</t>
  </si>
  <si>
    <t>INEZ FERREIRA BARROS</t>
  </si>
  <si>
    <t>DIREITO AMBIENTAL</t>
  </si>
  <si>
    <t>RUA 31 4 Q45 CIDADEDE NOVA CJ GALILEIA</t>
  </si>
  <si>
    <t>dfbarros@hotmail.com</t>
  </si>
  <si>
    <r>
      <rPr>
        <sz val="10"/>
        <color theme="1"/>
        <rFont val="Arial"/>
      </rPr>
      <t xml:space="preserve">EDNEY </t>
    </r>
    <r>
      <rPr>
        <b/>
        <sz val="10"/>
        <color theme="1"/>
        <rFont val="Arial"/>
      </rPr>
      <t xml:space="preserve">MATOS </t>
    </r>
    <r>
      <rPr>
        <sz val="10"/>
        <color theme="1"/>
        <rFont val="Arial"/>
      </rPr>
      <t>DE VASCONCELOS</t>
    </r>
  </si>
  <si>
    <t>MATOS</t>
  </si>
  <si>
    <t>181.215-7 A</t>
  </si>
  <si>
    <t>0570</t>
  </si>
  <si>
    <t>190.39421.24-5</t>
  </si>
  <si>
    <t>519.286.472-00</t>
  </si>
  <si>
    <t>EDVALDO CASTRO DE VASCONCELOS</t>
  </si>
  <si>
    <t>VALDEMIRA MATOS DE VASCONCELOS</t>
  </si>
  <si>
    <t>URGÊNCIA E EMERGÊNCIA HOSPITALAR/ DIREITO MILITAR</t>
  </si>
  <si>
    <t>RUA 23 QD 50</t>
  </si>
  <si>
    <t>edneymatos@hotmail.com</t>
  </si>
  <si>
    <r>
      <rPr>
        <b/>
        <sz val="10"/>
        <color theme="1"/>
        <rFont val="Arial"/>
      </rPr>
      <t>EDUARDO</t>
    </r>
    <r>
      <rPr>
        <sz val="10"/>
        <color theme="1"/>
        <rFont val="Arial"/>
      </rPr>
      <t xml:space="preserve"> SOUZA </t>
    </r>
    <r>
      <rPr>
        <b/>
        <sz val="10"/>
        <color theme="1"/>
        <rFont val="Arial"/>
      </rPr>
      <t>NOBRE</t>
    </r>
    <r>
      <rPr>
        <sz val="10"/>
        <color theme="1"/>
        <rFont val="Arial"/>
      </rPr>
      <t xml:space="preserve"> DE OLIVEIRA</t>
    </r>
  </si>
  <si>
    <t>EDUARDO NOBRE</t>
  </si>
  <si>
    <t>240.231-9 B</t>
  </si>
  <si>
    <t>1620</t>
  </si>
  <si>
    <t>129.46866.02-7</t>
  </si>
  <si>
    <t>760.768.302-04</t>
  </si>
  <si>
    <t>RAIMUNDO NOBRE DE OLIVEIRA</t>
  </si>
  <si>
    <t>IZANETEDE SOUZA OLIVEIRA</t>
  </si>
  <si>
    <t>Rua Y</t>
  </si>
  <si>
    <t>eduardobadaui_nobre@hotmail.com</t>
  </si>
  <si>
    <t>21/04/2024 - BG 120/2024 - DOE nº 35.248 de 20/06/2024</t>
  </si>
  <si>
    <r>
      <rPr>
        <b/>
        <sz val="10"/>
        <color theme="1"/>
        <rFont val="Arial"/>
      </rPr>
      <t>ELINELSON</t>
    </r>
    <r>
      <rPr>
        <sz val="10"/>
        <color theme="1"/>
        <rFont val="Arial"/>
      </rPr>
      <t xml:space="preserve"> NOGUEIRA DO NASCIMENTO</t>
    </r>
  </si>
  <si>
    <t>ELINELSON</t>
  </si>
  <si>
    <t>159.344-7 B</t>
  </si>
  <si>
    <t>0523</t>
  </si>
  <si>
    <t>190.39429.95-5</t>
  </si>
  <si>
    <t>519.130.892-15</t>
  </si>
  <si>
    <t>ANTONIO RICARDO DO NASCIMENTO</t>
  </si>
  <si>
    <t>MARIA NOGUEIRA DO NASCIMENTO</t>
  </si>
  <si>
    <t>(92) 99473-4384</t>
  </si>
  <si>
    <t>vivaldorodrigues2013@gmail.com</t>
  </si>
  <si>
    <r>
      <rPr>
        <b/>
        <sz val="10"/>
        <color theme="1"/>
        <rFont val="Arial"/>
      </rPr>
      <t>ELIZEU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COSTA</t>
    </r>
    <r>
      <rPr>
        <sz val="10"/>
        <color theme="1"/>
        <rFont val="Arial"/>
      </rPr>
      <t xml:space="preserve"> DE SOUZA</t>
    </r>
  </si>
  <si>
    <t>ELIZEU COSTA</t>
  </si>
  <si>
    <t>227.388-8 A</t>
  </si>
  <si>
    <t>1164</t>
  </si>
  <si>
    <t>127.84702.02-4</t>
  </si>
  <si>
    <t>741.299.962-15</t>
  </si>
  <si>
    <t>ANTONIO ADEZIO MARQUES DE SOUZA</t>
  </si>
  <si>
    <t>GRACIETE COSTA DE SOUZA</t>
  </si>
  <si>
    <t>DE 20/07 A 16/11/2021 - 120 DIAS</t>
  </si>
  <si>
    <t>BG 142/2021</t>
  </si>
  <si>
    <t>SANTA LUZIA</t>
  </si>
  <si>
    <t>PROX IGREJA STA LUZIA</t>
  </si>
  <si>
    <t>elizeu.souza12@gmail.com</t>
  </si>
  <si>
    <t>31/12/2023 - BG 227/2024-DOE nº 35.356, de 29/11//2024</t>
  </si>
  <si>
    <r>
      <rPr>
        <sz val="10"/>
        <color theme="1"/>
        <rFont val="Arial"/>
      </rPr>
      <t xml:space="preserve">FERNANDO </t>
    </r>
    <r>
      <rPr>
        <b/>
        <sz val="10"/>
        <color theme="1"/>
        <rFont val="Arial"/>
      </rPr>
      <t>LEITE</t>
    </r>
    <r>
      <rPr>
        <sz val="10"/>
        <color theme="1"/>
        <rFont val="Arial"/>
      </rPr>
      <t xml:space="preserve"> DA SILVA</t>
    </r>
  </si>
  <si>
    <t>LEITE</t>
  </si>
  <si>
    <t>226.884-1 A</t>
  </si>
  <si>
    <t>1262</t>
  </si>
  <si>
    <t>190.10767.37-2</t>
  </si>
  <si>
    <t>757.257.382-72</t>
  </si>
  <si>
    <t>JOAO BEZERRA DA SILVA</t>
  </si>
  <si>
    <t>MARINETE PEREIRA LEITE</t>
  </si>
  <si>
    <t>QD 184</t>
  </si>
  <si>
    <t>fernandoleitte@yahoo.com.br</t>
  </si>
  <si>
    <r>
      <rPr>
        <sz val="10"/>
        <color theme="1"/>
        <rFont val="Arial"/>
      </rPr>
      <t xml:space="preserve">FRANCISCO </t>
    </r>
    <r>
      <rPr>
        <b/>
        <sz val="10"/>
        <color theme="1"/>
        <rFont val="Arial"/>
      </rPr>
      <t>MOREIRA</t>
    </r>
    <r>
      <rPr>
        <sz val="10"/>
        <color theme="1"/>
        <rFont val="Arial"/>
      </rPr>
      <t xml:space="preserve"> GOMES </t>
    </r>
    <r>
      <rPr>
        <b/>
        <sz val="10"/>
        <color theme="1"/>
        <rFont val="Arial"/>
      </rPr>
      <t>JUNIOR</t>
    </r>
  </si>
  <si>
    <t>MOREIRA JUNIOR</t>
  </si>
  <si>
    <t>226.946-5 A</t>
  </si>
  <si>
    <t>1256</t>
  </si>
  <si>
    <t>129.04113.02-0</t>
  </si>
  <si>
    <t>874.492.342-20</t>
  </si>
  <si>
    <t>NOELICE LOPES GOMES</t>
  </si>
  <si>
    <t>Rua Amazonas n°116 bairro Nova conquista</t>
  </si>
  <si>
    <t>Próximo ao campo do Nova floresta</t>
  </si>
  <si>
    <t>regayne@hotmail.com</t>
  </si>
  <si>
    <r>
      <rPr>
        <sz val="10"/>
        <color theme="1"/>
        <rFont val="Arial"/>
      </rPr>
      <t xml:space="preserve">FRANK DA SILVA </t>
    </r>
    <r>
      <rPr>
        <b/>
        <sz val="10"/>
        <color theme="1"/>
        <rFont val="Arial"/>
      </rPr>
      <t>LIMA</t>
    </r>
  </si>
  <si>
    <t>LIMA</t>
  </si>
  <si>
    <t>200.639-1 B</t>
  </si>
  <si>
    <t>1230</t>
  </si>
  <si>
    <t>190.11353.41-5</t>
  </si>
  <si>
    <t>607.424.292-53</t>
  </si>
  <si>
    <t>VALDENEY DE SOUSA LIMA</t>
  </si>
  <si>
    <t>CINARA DOS ANJOS DA SILVA</t>
  </si>
  <si>
    <t>RUA PROFESSOR WALDIR GARCIA</t>
  </si>
  <si>
    <t>PROXIMO A DROGARIA ANGELICA</t>
  </si>
  <si>
    <t>aristipo.lima@gmail.com</t>
  </si>
  <si>
    <t>31/12/2025 - BG 84/2025 -  DOE nº 35.455, de 05/05/2025</t>
  </si>
  <si>
    <r>
      <rPr>
        <b/>
        <sz val="10"/>
        <color theme="1"/>
        <rFont val="Arial"/>
      </rPr>
      <t>GENIVALDO</t>
    </r>
    <r>
      <rPr>
        <sz val="10"/>
        <color theme="1"/>
        <rFont val="Arial"/>
      </rPr>
      <t xml:space="preserve"> DOS REIS NASCIMENTO</t>
    </r>
  </si>
  <si>
    <t>GENIVALDO</t>
  </si>
  <si>
    <t>226.761-6 A</t>
  </si>
  <si>
    <t>1193</t>
  </si>
  <si>
    <t>126.55301.50-3</t>
  </si>
  <si>
    <t>582.240.172-49</t>
  </si>
  <si>
    <t>CELSO MARTINS DO NASCIMENTO</t>
  </si>
  <si>
    <t>IRANEIDE DOS REIS NASCIMENTO</t>
  </si>
  <si>
    <t>RUA PORTUGUESA</t>
  </si>
  <si>
    <t>PROXIMO SUPERMERCADO SAO JORGE</t>
  </si>
  <si>
    <r>
      <rPr>
        <b/>
        <sz val="10"/>
        <color theme="1"/>
        <rFont val="Arial"/>
      </rPr>
      <t>GEORGE LUCAS</t>
    </r>
    <r>
      <rPr>
        <sz val="10"/>
        <color theme="1"/>
        <rFont val="Arial"/>
      </rPr>
      <t xml:space="preserve"> COSTA SILVA</t>
    </r>
  </si>
  <si>
    <t>GEORGE LUCAS</t>
  </si>
  <si>
    <t>197.070-4 C</t>
  </si>
  <si>
    <t>204.34443.78-0</t>
  </si>
  <si>
    <t>826.401.572-72</t>
  </si>
  <si>
    <t>038527922</t>
  </si>
  <si>
    <t>0595</t>
  </si>
  <si>
    <t>SELMA CASTRO DA COSTA</t>
  </si>
  <si>
    <t>LETRAS - LÍNGUA PORTUGUESA</t>
  </si>
  <si>
    <t>RUA BEATRIZ PORTINARI</t>
  </si>
  <si>
    <t>69.078-520</t>
  </si>
  <si>
    <t>(92)992824824</t>
  </si>
  <si>
    <t>georgelucascs@hotmail.com</t>
  </si>
  <si>
    <r>
      <rPr>
        <b/>
        <sz val="10"/>
        <color theme="1"/>
        <rFont val="Arial"/>
      </rPr>
      <t>GERONIMO</t>
    </r>
    <r>
      <rPr>
        <sz val="10"/>
        <color theme="1"/>
        <rFont val="Arial"/>
      </rPr>
      <t xml:space="preserve"> CAMPELO DA CUNHA</t>
    </r>
  </si>
  <si>
    <t>GERONIMO</t>
  </si>
  <si>
    <t>226.740-3 A</t>
  </si>
  <si>
    <t>1202</t>
  </si>
  <si>
    <t>131.58319.42-9</t>
  </si>
  <si>
    <t>006.384.463-09</t>
  </si>
  <si>
    <t>ANTONIO CAMPELO DA CUNHA</t>
  </si>
  <si>
    <t>MARILEIDE VIEIRA DA CUNHA</t>
  </si>
  <si>
    <t>BG 001/2024-BG 031/2024+BG 054/2024</t>
  </si>
  <si>
    <t>GESTAO DE PROJETOS COM ENFASE EM PROJETOS ESTRATEGICOS</t>
  </si>
  <si>
    <t>RUA 2 CONJ BEIJA FLOR 2</t>
  </si>
  <si>
    <t>BLOCO J APART 101</t>
  </si>
  <si>
    <t>gcampelo07@hotmail.com</t>
  </si>
  <si>
    <r>
      <rPr>
        <b/>
        <sz val="10"/>
        <color theme="1"/>
        <rFont val="Arial"/>
      </rPr>
      <t>GILMAR</t>
    </r>
    <r>
      <rPr>
        <sz val="10"/>
        <color theme="1"/>
        <rFont val="Arial"/>
      </rPr>
      <t xml:space="preserve"> OLIVEIRA MARTINS</t>
    </r>
  </si>
  <si>
    <t>GILMAR</t>
  </si>
  <si>
    <t>181.339-0 A</t>
  </si>
  <si>
    <t>0634</t>
  </si>
  <si>
    <t>170.66394.93-1</t>
  </si>
  <si>
    <t>622.623.272-20</t>
  </si>
  <si>
    <t>EZEQUIEL GONCALVES MARTINS</t>
  </si>
  <si>
    <t>MARIA FRANCISCA OLIVEIRA SIQUEIRA</t>
  </si>
  <si>
    <t>(92) 99324-8076</t>
  </si>
  <si>
    <t>gilmar_oliv@hotmail.com</t>
  </si>
  <si>
    <r>
      <rPr>
        <b/>
        <sz val="10"/>
        <color theme="1"/>
        <rFont val="Arial"/>
      </rPr>
      <t>HANDERSON</t>
    </r>
    <r>
      <rPr>
        <sz val="10"/>
        <color theme="1"/>
        <rFont val="Arial"/>
      </rPr>
      <t xml:space="preserve"> FERREIRA DINIZ</t>
    </r>
  </si>
  <si>
    <t>HANDERSON</t>
  </si>
  <si>
    <t>170.909-7 C</t>
  </si>
  <si>
    <t>128.76993.02-5</t>
  </si>
  <si>
    <t>521.229.212-34</t>
  </si>
  <si>
    <t>FRANCISCO ZOME DINIZ</t>
  </si>
  <si>
    <t>ROSA MARIA FERREIRA LIMA</t>
  </si>
  <si>
    <t>BECO BRASIL</t>
  </si>
  <si>
    <t>(92) 99381-2326</t>
  </si>
  <si>
    <t>hanielqd77@outlook.com</t>
  </si>
  <si>
    <r>
      <rPr>
        <sz val="10"/>
        <color theme="1"/>
        <rFont val="Arial"/>
      </rPr>
      <t xml:space="preserve">HARLEY LIMA DE </t>
    </r>
    <r>
      <rPr>
        <b/>
        <sz val="10"/>
        <color theme="1"/>
        <rFont val="Arial"/>
      </rPr>
      <t>MENDONCA</t>
    </r>
  </si>
  <si>
    <t>MENDONCA</t>
  </si>
  <si>
    <t>181.340-4 A</t>
  </si>
  <si>
    <t>0509</t>
  </si>
  <si>
    <t>160.36792.87-24</t>
  </si>
  <si>
    <t>659.988.552-72</t>
  </si>
  <si>
    <t>ALDEMIR MARTINS DE MENDONCA</t>
  </si>
  <si>
    <t>NAZARE LIMA DE MENDONCA</t>
  </si>
  <si>
    <t>hmendonca2010@gmail.com</t>
  </si>
  <si>
    <r>
      <rPr>
        <b/>
        <sz val="10"/>
        <color theme="1"/>
        <rFont val="Arial"/>
      </rPr>
      <t>HELDER</t>
    </r>
    <r>
      <rPr>
        <sz val="10"/>
        <color theme="1"/>
        <rFont val="Arial"/>
      </rPr>
      <t xml:space="preserve"> ALMEIDA FERREIRA</t>
    </r>
  </si>
  <si>
    <t>HELDER</t>
  </si>
  <si>
    <t>186.070-4 A</t>
  </si>
  <si>
    <t>0738</t>
  </si>
  <si>
    <t>190.39445.38-1</t>
  </si>
  <si>
    <t>826.138.692-91</t>
  </si>
  <si>
    <t>HELIO LIMA FERREIRA</t>
  </si>
  <si>
    <t>CLAREUNICE ALMEIDA FERREIRA</t>
  </si>
  <si>
    <t>RUA IRIS 34 APT C,PARQUE RIACHUELO 2</t>
  </si>
  <si>
    <t>helderalmeidaf@hotmail.com</t>
  </si>
  <si>
    <r>
      <rPr>
        <b/>
        <sz val="10"/>
        <color theme="1"/>
        <rFont val="Arial"/>
      </rPr>
      <t>HELINE VALERIA</t>
    </r>
    <r>
      <rPr>
        <sz val="10"/>
        <color theme="1"/>
        <rFont val="Arial"/>
      </rPr>
      <t xml:space="preserve"> DA SILVA</t>
    </r>
  </si>
  <si>
    <t>HELINE VALERIA</t>
  </si>
  <si>
    <t>255.277-9 A</t>
  </si>
  <si>
    <t>1531</t>
  </si>
  <si>
    <t>136.90738.31-7</t>
  </si>
  <si>
    <t>013.920.945-00</t>
  </si>
  <si>
    <t>HELIO AFONSO DA SILVA</t>
  </si>
  <si>
    <t>ELOISA MARIA FONSECA SILVA</t>
  </si>
  <si>
    <t>DIREITO CIVIL E PROCESSUAL CIVIL/PROTEÇAO E DEFESA CIVIL</t>
  </si>
  <si>
    <t>Rua RUA ADRINO GAMA</t>
  </si>
  <si>
    <t>APT 06 QD CJ ORIENTAL PARQUE 10</t>
  </si>
  <si>
    <t>helinever@gmail.com</t>
  </si>
  <si>
    <t>21/04/2024 - BG 115/2025 - DOE nº 35.486 de 17/06/2025</t>
  </si>
  <si>
    <r>
      <rPr>
        <b/>
        <sz val="10"/>
        <color theme="1"/>
        <rFont val="Arial"/>
      </rPr>
      <t xml:space="preserve">HERALDO </t>
    </r>
    <r>
      <rPr>
        <sz val="10"/>
        <color theme="1"/>
        <rFont val="Arial"/>
      </rPr>
      <t>GUEDES DA SILVA</t>
    </r>
  </si>
  <si>
    <t>HERALDO</t>
  </si>
  <si>
    <t>265.237-4 A</t>
  </si>
  <si>
    <t>MARIA TEREZA GUEDES DA SILVA</t>
  </si>
  <si>
    <t>AVENIDA A</t>
  </si>
  <si>
    <t>BAIRRO AIRTON ROCHA</t>
  </si>
  <si>
    <t>(95)981025714</t>
  </si>
  <si>
    <t>sgtcbmamheraldo@hotmail.com</t>
  </si>
  <si>
    <r>
      <rPr>
        <b/>
        <sz val="10"/>
        <color theme="1"/>
        <rFont val="Arial"/>
      </rPr>
      <t xml:space="preserve">IVANILSON </t>
    </r>
    <r>
      <rPr>
        <sz val="10"/>
        <color theme="1"/>
        <rFont val="Arial"/>
      </rPr>
      <t>RODRIGUES CABRAL</t>
    </r>
  </si>
  <si>
    <t>IVANILSON</t>
  </si>
  <si>
    <t>185.986-2 A</t>
  </si>
  <si>
    <t>0714</t>
  </si>
  <si>
    <t>128.25258.02-6</t>
  </si>
  <si>
    <t>593.570.452-87</t>
  </si>
  <si>
    <t>RAIMUNDO RODRIGUES</t>
  </si>
  <si>
    <t>ESTER RODRIGUES CABRAL</t>
  </si>
  <si>
    <t>BG41/2023</t>
  </si>
  <si>
    <t>CURSO SUPERIOR SEQUENCIALDE COMPLEMENTAÇÃO DE ESTUDOS</t>
  </si>
  <si>
    <t>RUA BOM JARDIM 60 NOVO ISRAEL</t>
  </si>
  <si>
    <t>nilfireman@hotmail.com</t>
  </si>
  <si>
    <r>
      <rPr>
        <b/>
        <sz val="10"/>
        <color theme="1"/>
        <rFont val="Arial"/>
      </rPr>
      <t>JACIARA</t>
    </r>
    <r>
      <rPr>
        <sz val="10"/>
        <color theme="1"/>
        <rFont val="Arial"/>
      </rPr>
      <t xml:space="preserve"> SUZANA CAROLIN</t>
    </r>
  </si>
  <si>
    <t>JACIARA</t>
  </si>
  <si>
    <t>192.836-8 B</t>
  </si>
  <si>
    <t>1566</t>
  </si>
  <si>
    <t>190.25962.79-6</t>
  </si>
  <si>
    <t>792.547.052-68</t>
  </si>
  <si>
    <t>RICARDO COELHO</t>
  </si>
  <si>
    <t>VALDENIR PEREIRA DOS SANTOS</t>
  </si>
  <si>
    <t>Rua UREQUEMA</t>
  </si>
  <si>
    <t>CIDADE NOVA I</t>
  </si>
  <si>
    <t>jaciara.suzana@gmail.com</t>
  </si>
  <si>
    <t>21/04/2024 - BG 130/2025 - DOE nº 35.502 de 14/7/2025</t>
  </si>
  <si>
    <r>
      <rPr>
        <b/>
        <sz val="10"/>
        <color theme="1"/>
        <rFont val="Arial"/>
      </rPr>
      <t>J</t>
    </r>
    <r>
      <rPr>
        <sz val="10"/>
        <color theme="1"/>
        <rFont val="Arial"/>
      </rPr>
      <t xml:space="preserve">OAO DOS SANTOS </t>
    </r>
    <r>
      <rPr>
        <b/>
        <sz val="10"/>
        <color theme="1"/>
        <rFont val="Arial"/>
      </rPr>
      <t>BRITO</t>
    </r>
  </si>
  <si>
    <t>BG 191/2023</t>
  </si>
  <si>
    <t>J BRITO</t>
  </si>
  <si>
    <t>226.744-6 A</t>
  </si>
  <si>
    <t>127.11641.02-5</t>
  </si>
  <si>
    <t>520.518.702-68</t>
  </si>
  <si>
    <t>JOSE BATISTA DE BRITO</t>
  </si>
  <si>
    <t>LINDALVA PINHEIRO DOS SANTOS</t>
  </si>
  <si>
    <t>BG 081/2023</t>
  </si>
  <si>
    <t>RUA 208</t>
  </si>
  <si>
    <t>NUCLEO 16</t>
  </si>
  <si>
    <t>jb0038@gmail.com</t>
  </si>
  <si>
    <r>
      <rPr>
        <sz val="10"/>
        <color theme="1"/>
        <rFont val="Arial"/>
      </rPr>
      <t xml:space="preserve">JOSÉ CARLOS OLIVEIRA DOS </t>
    </r>
    <r>
      <rPr>
        <b/>
        <sz val="10"/>
        <color theme="1"/>
        <rFont val="Arial"/>
      </rPr>
      <t>SANTOS FILHO</t>
    </r>
  </si>
  <si>
    <t>SANTOS FILHO</t>
  </si>
  <si>
    <t>268.325-3 A</t>
  </si>
  <si>
    <t>2017</t>
  </si>
  <si>
    <t>203.35033.44-4</t>
  </si>
  <si>
    <t>946.910.612-15</t>
  </si>
  <si>
    <t xml:space="preserve">JOSÉ CARLOS OLIVEIRA DOS SANTOS </t>
  </si>
  <si>
    <t xml:space="preserve">MARIA DE FÁTIMA MOURA DOS SANTOS </t>
  </si>
  <si>
    <t>CIÊNCIAS FLORESTAIS - INPA</t>
  </si>
  <si>
    <t>jo9378274@gmail.com</t>
  </si>
  <si>
    <r>
      <rPr>
        <sz val="10"/>
        <color theme="1"/>
        <rFont val="Arial"/>
      </rPr>
      <t xml:space="preserve">JOSE </t>
    </r>
    <r>
      <rPr>
        <b/>
        <sz val="10"/>
        <color theme="1"/>
        <rFont val="Arial"/>
      </rPr>
      <t xml:space="preserve">HELINALDO </t>
    </r>
    <r>
      <rPr>
        <sz val="10"/>
        <color theme="1"/>
        <rFont val="Arial"/>
      </rPr>
      <t>DAS CHAGAS COSTA</t>
    </r>
  </si>
  <si>
    <t>HELINALDO</t>
  </si>
  <si>
    <t>255.130-6 A</t>
  </si>
  <si>
    <t>1537</t>
  </si>
  <si>
    <t>124.20858.95-8</t>
  </si>
  <si>
    <t>241.838.142-00</t>
  </si>
  <si>
    <t>JOSÉ SILVESTRE FERREIRA COSTA</t>
  </si>
  <si>
    <t>FRANCISCA L DAS CHAGAS COSTA</t>
  </si>
  <si>
    <t>GESTAO EM EMERGENCIA E SAUDE PUBLICA</t>
  </si>
  <si>
    <r>
      <rPr>
        <b/>
        <sz val="10"/>
        <color theme="1"/>
        <rFont val="Arial"/>
      </rPr>
      <t>KRISNA</t>
    </r>
    <r>
      <rPr>
        <sz val="10"/>
        <color theme="1"/>
        <rFont val="Arial"/>
      </rPr>
      <t xml:space="preserve"> SOUTO CARDOSO</t>
    </r>
  </si>
  <si>
    <t>BG 048/2025</t>
  </si>
  <si>
    <t>KRISNA</t>
  </si>
  <si>
    <t>212.256-1 C</t>
  </si>
  <si>
    <t>1264</t>
  </si>
  <si>
    <t>170.62322.33-2</t>
  </si>
  <si>
    <t>615.868.542-91</t>
  </si>
  <si>
    <t>JOAO CARDOSO DE SOUSA</t>
  </si>
  <si>
    <t>DARCY SOUTO CARDOSO</t>
  </si>
  <si>
    <t>LIBRAS-LINGUAS DE SINAIS</t>
  </si>
  <si>
    <t>AV RIO BRANCO APT 04</t>
  </si>
  <si>
    <t>ap 4 prox cemiterio santa helena</t>
  </si>
  <si>
    <t>krisna.souto@yahoo.com.br</t>
  </si>
  <si>
    <t>31/12/2023- BG 222/2024 - DOE nº 35.352, de 25/11/2024</t>
  </si>
  <si>
    <r>
      <rPr>
        <b/>
        <sz val="10"/>
        <color theme="1"/>
        <rFont val="Arial"/>
      </rPr>
      <t>LEANDRO</t>
    </r>
    <r>
      <rPr>
        <sz val="10"/>
        <color theme="1"/>
        <rFont val="Arial"/>
      </rPr>
      <t xml:space="preserve"> RODRIGUES DA SILVA</t>
    </r>
  </si>
  <si>
    <t>LEANDRO</t>
  </si>
  <si>
    <t>181.323-4 A</t>
  </si>
  <si>
    <t>0630</t>
  </si>
  <si>
    <t>190.39452.30-2</t>
  </si>
  <si>
    <t>717.922.362-04</t>
  </si>
  <si>
    <t>LAZARO ARAUJO DA SILVA</t>
  </si>
  <si>
    <t>MARIA IZA RODRIGUES DA SILVA</t>
  </si>
  <si>
    <t>(92) 98275-6939</t>
  </si>
  <si>
    <t>leandrosdbm@outlook.com</t>
  </si>
  <si>
    <r>
      <rPr>
        <b/>
        <sz val="10"/>
        <color theme="1"/>
        <rFont val="Arial"/>
      </rPr>
      <t xml:space="preserve">LEILAINE </t>
    </r>
    <r>
      <rPr>
        <sz val="10"/>
        <color theme="1"/>
        <rFont val="Arial"/>
      </rPr>
      <t>SANTOS DA SILVA</t>
    </r>
  </si>
  <si>
    <t>LEILANE</t>
  </si>
  <si>
    <t>268.298-2 A</t>
  </si>
  <si>
    <t>268.22418.58-8</t>
  </si>
  <si>
    <t>012.181.782-21</t>
  </si>
  <si>
    <t>0360 1757 2240</t>
  </si>
  <si>
    <t>Edmundo Santos da Silva</t>
  </si>
  <si>
    <t>Maria de Lourdes Santos da Silva</t>
  </si>
  <si>
    <t>UTI ADULTO</t>
  </si>
  <si>
    <t>lei_laaine@hotmail.com</t>
  </si>
  <si>
    <r>
      <rPr>
        <b/>
        <sz val="10"/>
        <color theme="1"/>
        <rFont val="Arial"/>
      </rPr>
      <t>LUCIANE</t>
    </r>
    <r>
      <rPr>
        <sz val="10"/>
        <color theme="1"/>
        <rFont val="Arial"/>
      </rPr>
      <t xml:space="preserve"> QUEIROZ</t>
    </r>
    <r>
      <rPr>
        <b/>
        <sz val="10"/>
        <color theme="1"/>
        <rFont val="Arial"/>
      </rPr>
      <t xml:space="preserve"> MOTA</t>
    </r>
  </si>
  <si>
    <t>LUCIANE MOTA</t>
  </si>
  <si>
    <t>167.002-6 B</t>
  </si>
  <si>
    <t>1544</t>
  </si>
  <si>
    <t>126.97420.02-0</t>
  </si>
  <si>
    <t>603.997.322-68</t>
  </si>
  <si>
    <t>IVANEIDE QUEIROZ BELEM</t>
  </si>
  <si>
    <t>ESPECIALIZAÇAO UTI NEONATAL E INFANTIL</t>
  </si>
  <si>
    <t>21/04/2024 - BG 104/2025 - DOE nº 35.477 de 04/06/2025</t>
  </si>
  <si>
    <r>
      <rPr>
        <sz val="10"/>
        <color theme="1"/>
        <rFont val="Arial"/>
      </rPr>
      <t xml:space="preserve">DE </t>
    </r>
    <r>
      <rPr>
        <b/>
        <sz val="10"/>
        <color theme="1"/>
        <rFont val="Arial"/>
      </rPr>
      <t>LUCIANE</t>
    </r>
    <r>
      <rPr>
        <sz val="10"/>
        <color theme="1"/>
        <rFont val="Arial"/>
      </rPr>
      <t xml:space="preserve"> PARA L</t>
    </r>
    <r>
      <rPr>
        <b/>
        <sz val="10"/>
        <color theme="1"/>
        <rFont val="Arial"/>
      </rPr>
      <t>UCIANE MOTA</t>
    </r>
  </si>
  <si>
    <r>
      <rPr>
        <b/>
        <sz val="10"/>
        <color theme="1"/>
        <rFont val="Arial"/>
      </rPr>
      <t>L</t>
    </r>
    <r>
      <rPr>
        <sz val="10"/>
        <color theme="1"/>
        <rFont val="Arial"/>
      </rPr>
      <t xml:space="preserve">UIZ CARLOS CARDOSO </t>
    </r>
    <r>
      <rPr>
        <b/>
        <sz val="10"/>
        <color theme="1"/>
        <rFont val="Arial"/>
      </rPr>
      <t>RUAS</t>
    </r>
  </si>
  <si>
    <t>L RUAS</t>
  </si>
  <si>
    <t>181.319-6 A</t>
  </si>
  <si>
    <t>126.61846.02-8</t>
  </si>
  <si>
    <t>657.245.262-04</t>
  </si>
  <si>
    <t>LUIZ DA SILVA RUAS</t>
  </si>
  <si>
    <t>MARILZA CARDOSO RUAS</t>
  </si>
  <si>
    <t>Rua Newton Vieralves n°162 Novo Aleixo</t>
  </si>
  <si>
    <t>Próximo à igreja assembléia de Deus</t>
  </si>
  <si>
    <t>annykarolynepassos@gmail.com</t>
  </si>
  <si>
    <r>
      <rPr>
        <b/>
        <sz val="10"/>
        <color theme="1"/>
        <rFont val="Arial"/>
      </rPr>
      <t>LUIZ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FERNANDO</t>
    </r>
    <r>
      <rPr>
        <sz val="10"/>
        <color theme="1"/>
        <rFont val="Arial"/>
      </rPr>
      <t xml:space="preserve"> DE LIMA PEREIRA</t>
    </r>
  </si>
  <si>
    <t>LUIZ FERNANDO</t>
  </si>
  <si>
    <t>192.404-4 H</t>
  </si>
  <si>
    <t>1225</t>
  </si>
  <si>
    <t>122.70167.13-0</t>
  </si>
  <si>
    <t>317.590.412-20</t>
  </si>
  <si>
    <t>RAIMUNDO CARLOS PEREIRA</t>
  </si>
  <si>
    <t>IZAIRA DE LIMA PEREIRA</t>
  </si>
  <si>
    <t>RUA C11</t>
  </si>
  <si>
    <t>IGREJA CATOLICA DO JAPIIM 2</t>
  </si>
  <si>
    <t>luizfernandodelimapereira@gmail.com</t>
  </si>
  <si>
    <t>31/12/2023- BG 068/2024-DOE nº 35.199 de 09/04/2024</t>
  </si>
  <si>
    <r>
      <rPr>
        <b/>
        <sz val="10"/>
        <color theme="1"/>
        <rFont val="Arial"/>
      </rPr>
      <t>MARCILENE</t>
    </r>
    <r>
      <rPr>
        <sz val="10"/>
        <color theme="1"/>
        <rFont val="Arial"/>
      </rPr>
      <t xml:space="preserve"> JESUS </t>
    </r>
    <r>
      <rPr>
        <b/>
        <sz val="10"/>
        <color theme="1"/>
        <rFont val="Arial"/>
      </rPr>
      <t>AUZIER</t>
    </r>
  </si>
  <si>
    <t>MARCILENE AUZIER</t>
  </si>
  <si>
    <t>192.382-0 B</t>
  </si>
  <si>
    <t>1574</t>
  </si>
  <si>
    <t>140.11132.27-2</t>
  </si>
  <si>
    <t>597.446.182-72</t>
  </si>
  <si>
    <t>MESSIAS LEAO AUZIER</t>
  </si>
  <si>
    <t>MARIA MARLUCE DE JESUS AUZIER</t>
  </si>
  <si>
    <t>RUA 08,QD 15</t>
  </si>
  <si>
    <t>69097-773</t>
  </si>
  <si>
    <t>99400-3908</t>
  </si>
  <si>
    <t>marcilenejauzier@yahoo.com.br</t>
  </si>
  <si>
    <r>
      <rPr>
        <sz val="10"/>
        <color theme="1"/>
        <rFont val="Arial"/>
      </rPr>
      <t xml:space="preserve">MARCIO </t>
    </r>
    <r>
      <rPr>
        <b/>
        <sz val="10"/>
        <color theme="1"/>
        <rFont val="Arial"/>
      </rPr>
      <t>AURELIO</t>
    </r>
    <r>
      <rPr>
        <sz val="10"/>
        <color theme="1"/>
        <rFont val="Arial"/>
      </rPr>
      <t xml:space="preserve"> BATALHA MACIEL</t>
    </r>
  </si>
  <si>
    <t>AURELIO</t>
  </si>
  <si>
    <t>181.211-4 A</t>
  </si>
  <si>
    <t>0618</t>
  </si>
  <si>
    <t>125.59293.02-3</t>
  </si>
  <si>
    <t>579.762.792-20</t>
  </si>
  <si>
    <t>MARLENE BATALHA DA SILVA</t>
  </si>
  <si>
    <t>BG 48/2023</t>
  </si>
  <si>
    <t>RUA NOVO PROGRESSO, 05 - LOT AMER DO SUL</t>
  </si>
  <si>
    <t>aureliobm@ig.com.br</t>
  </si>
  <si>
    <r>
      <rPr>
        <b/>
        <sz val="10"/>
        <color theme="1"/>
        <rFont val="Arial"/>
      </rPr>
      <t>MARCOS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SANTOS MARQUES</t>
    </r>
  </si>
  <si>
    <t>MARCOS PAULO</t>
  </si>
  <si>
    <t>226.782-9 A</t>
  </si>
  <si>
    <t>128.16613.02-1</t>
  </si>
  <si>
    <t>748.842.202-34</t>
  </si>
  <si>
    <t>MARIA DAS GRACAS SANTOS SILVA</t>
  </si>
  <si>
    <t>URGENCIA E EMERGENCIA HOSPITALAR</t>
  </si>
  <si>
    <t>RUA BARAO DO RIO BRANCO</t>
  </si>
  <si>
    <t>PROXIMO AO COLEGIO CASTELO BRANCO</t>
  </si>
  <si>
    <t>marcosmarquesbm@gmail.com</t>
  </si>
  <si>
    <r>
      <rPr>
        <sz val="10"/>
        <color theme="1"/>
        <rFont val="Arial"/>
      </rPr>
      <t xml:space="preserve">MAXIMINA PENHA </t>
    </r>
    <r>
      <rPr>
        <b/>
        <sz val="10"/>
        <color theme="1"/>
        <rFont val="Arial"/>
      </rPr>
      <t>MALAGUETA</t>
    </r>
  </si>
  <si>
    <t>MALAGUETA</t>
  </si>
  <si>
    <t>192.399-4 D</t>
  </si>
  <si>
    <t>1535</t>
  </si>
  <si>
    <t>125.87678.02-3</t>
  </si>
  <si>
    <t>603.102.862-04</t>
  </si>
  <si>
    <t>Andrelina Penha Malagueta</t>
  </si>
  <si>
    <t>RUA L,Conj. Nova Republica, 159-Q 23</t>
  </si>
  <si>
    <t>69075-000</t>
  </si>
  <si>
    <t>99302-1810</t>
  </si>
  <si>
    <t>maximina.malagueta@saude.am.gov.br</t>
  </si>
  <si>
    <r>
      <rPr>
        <b/>
        <sz val="10"/>
        <color theme="1"/>
        <rFont val="Arial"/>
      </rPr>
      <t>MIZAEL</t>
    </r>
    <r>
      <rPr>
        <sz val="10"/>
        <color theme="1"/>
        <rFont val="Arial"/>
      </rPr>
      <t xml:space="preserve"> PEREIRA DE SOUZA</t>
    </r>
  </si>
  <si>
    <t>MIZAEL</t>
  </si>
  <si>
    <t>186.081-0 A</t>
  </si>
  <si>
    <t>160.36823.96-8</t>
  </si>
  <si>
    <t>734.362.082-72</t>
  </si>
  <si>
    <t>ISAIAS MENDES DE SOUZA</t>
  </si>
  <si>
    <t>BERNALDA OLIVEIRA PEREIRA</t>
  </si>
  <si>
    <t>ENG ELETRICA/SEG PUBLICA</t>
  </si>
  <si>
    <t>R 02</t>
  </si>
  <si>
    <t>(92) 99165-8687</t>
  </si>
  <si>
    <t>mpsouza13@yahoo.com.br</t>
  </si>
  <si>
    <r>
      <rPr>
        <b/>
        <sz val="10"/>
        <color theme="1"/>
        <rFont val="Arial"/>
      </rPr>
      <t>PAULO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RICARDO</t>
    </r>
    <r>
      <rPr>
        <sz val="10"/>
        <color theme="1"/>
        <rFont val="Arial"/>
      </rPr>
      <t xml:space="preserve"> GUIMARAES MONTEIRO</t>
    </r>
  </si>
  <si>
    <t>PAULO RICARDO</t>
  </si>
  <si>
    <t>226.784-5 A</t>
  </si>
  <si>
    <t>1232</t>
  </si>
  <si>
    <t>125.30285.96-0</t>
  </si>
  <si>
    <t>441.115.762-49</t>
  </si>
  <si>
    <t>PAULO DA COSTA MONTEIRO</t>
  </si>
  <si>
    <t>MARIA DO CARMO GUIMARAES MONTEIRO</t>
  </si>
  <si>
    <t>RUA PRUDENTE DE MORAIS</t>
  </si>
  <si>
    <t>PGMONTEIRO@BOL.COM.BR</t>
  </si>
  <si>
    <r>
      <rPr>
        <b/>
        <sz val="10"/>
        <color theme="1"/>
        <rFont val="Arial"/>
      </rPr>
      <t>P</t>
    </r>
    <r>
      <rPr>
        <sz val="10"/>
        <color theme="1"/>
        <rFont val="Arial"/>
      </rPr>
      <t xml:space="preserve">HILLIP ANDREW </t>
    </r>
    <r>
      <rPr>
        <b/>
        <sz val="10"/>
        <color theme="1"/>
        <rFont val="Arial"/>
      </rPr>
      <t>CAVALCANTE</t>
    </r>
    <r>
      <rPr>
        <sz val="10"/>
        <color theme="1"/>
        <rFont val="Arial"/>
      </rPr>
      <t xml:space="preserve"> PAES</t>
    </r>
  </si>
  <si>
    <t>P CAVALCANTE</t>
  </si>
  <si>
    <t>226.945-7 A</t>
  </si>
  <si>
    <t>1014</t>
  </si>
  <si>
    <t>130.53755.02-4</t>
  </si>
  <si>
    <t>949.192.592-04</t>
  </si>
  <si>
    <t>AUSTRIMARDO DA SILVA PAES</t>
  </si>
  <si>
    <t>MARILDA SIQUEIRA PINHO CAVALCANTE</t>
  </si>
  <si>
    <t>RUA SAO RAIMUNDO</t>
  </si>
  <si>
    <t>PROX AO HIPER DB DA PONTA NEGRA</t>
  </si>
  <si>
    <t>(97)98101-8111</t>
  </si>
  <si>
    <t>josefcoutinho@hotmail.com</t>
  </si>
  <si>
    <t>31/12/2023 - 167/2024 - DOE nº 35.294 de 26/08/2024</t>
  </si>
  <si>
    <r>
      <rPr>
        <b/>
        <sz val="10"/>
        <color theme="1"/>
        <rFont val="Arial"/>
      </rPr>
      <t>RAFAELE</t>
    </r>
    <r>
      <rPr>
        <sz val="10"/>
        <color theme="1"/>
        <rFont val="Arial"/>
      </rPr>
      <t xml:space="preserve"> DE OLIVEIRA DA SILVA</t>
    </r>
  </si>
  <si>
    <t>RAFAELE</t>
  </si>
  <si>
    <t>226.817-5 A</t>
  </si>
  <si>
    <t>1191</t>
  </si>
  <si>
    <t>130.77547.02-2</t>
  </si>
  <si>
    <t>731.769.822-91</t>
  </si>
  <si>
    <t>RAIMUNDO FERREIRA DA SILVA NETO</t>
  </si>
  <si>
    <t>MARIA JOSE DE OLIVEIRA DA SILVA</t>
  </si>
  <si>
    <t>AVENIDA ANCELMO DUARTE</t>
  </si>
  <si>
    <t>CONJ RIO XINGU BL 9 PROX MATERNIDADE MOURA TAPAJOS</t>
  </si>
  <si>
    <t>rafinha_ccv@hotmail.com</t>
  </si>
  <si>
    <t>31/12/2023-BG 014/2025 - DOE nº 35.386, de 16/01/2025</t>
  </si>
  <si>
    <r>
      <rPr>
        <b/>
        <sz val="10"/>
        <color theme="1"/>
        <rFont val="Arial"/>
      </rPr>
      <t>RAINEY</t>
    </r>
    <r>
      <rPr>
        <sz val="10"/>
        <color theme="1"/>
        <rFont val="Arial"/>
      </rPr>
      <t xml:space="preserve"> DA SILVA ROCHA</t>
    </r>
  </si>
  <si>
    <t>RAINEY</t>
  </si>
  <si>
    <t>255.292-2 A</t>
  </si>
  <si>
    <t>1556</t>
  </si>
  <si>
    <t>207.21797.22-3</t>
  </si>
  <si>
    <t>807.217.102-04</t>
  </si>
  <si>
    <t>LUCINEIDE DA SILVA ROCHA</t>
  </si>
  <si>
    <t>BG 049/2025</t>
  </si>
  <si>
    <t>RUA FRANCISCO FERNANDO</t>
  </si>
  <si>
    <t>69078-460</t>
  </si>
  <si>
    <t>99277-3090</t>
  </si>
  <si>
    <t>RAINEY@AUTOESCOLACONDUTOR.COM.BR</t>
  </si>
  <si>
    <r>
      <rPr>
        <sz val="10"/>
        <color theme="1"/>
        <rFont val="Arial"/>
      </rPr>
      <t xml:space="preserve">RAY ABREU </t>
    </r>
    <r>
      <rPr>
        <b/>
        <sz val="10"/>
        <color theme="1"/>
        <rFont val="Arial"/>
      </rPr>
      <t>LICATA</t>
    </r>
  </si>
  <si>
    <t>LICATA</t>
  </si>
  <si>
    <t>222.716-9 B</t>
  </si>
  <si>
    <t>133.35856.27-8</t>
  </si>
  <si>
    <t>911.632.262-20</t>
  </si>
  <si>
    <t>RAIMUNDO VASCONCELOS LICATA</t>
  </si>
  <si>
    <t>TANIA ABREU LICATA</t>
  </si>
  <si>
    <t>coroado 3/beco sao francisco /n°154</t>
  </si>
  <si>
    <t>proximo a feira municipal na alameda cosme ferreira</t>
  </si>
  <si>
    <t>rai_soldier@hotmail.com</t>
  </si>
  <si>
    <t>31/12/2023 - BG 103/2025 - DOE nº 35.475 de 02/06/2025</t>
  </si>
  <si>
    <r>
      <rPr>
        <sz val="10"/>
        <color theme="1"/>
        <rFont val="Arial"/>
      </rPr>
      <t>REGINALDO</t>
    </r>
    <r>
      <rPr>
        <b/>
        <sz val="10"/>
        <color theme="1"/>
        <rFont val="Arial"/>
      </rPr>
      <t xml:space="preserve"> CARVALHO</t>
    </r>
    <r>
      <rPr>
        <sz val="10"/>
        <color theme="1"/>
        <rFont val="Arial"/>
      </rPr>
      <t xml:space="preserve"> DE SOUZA</t>
    </r>
  </si>
  <si>
    <t>CARVALHO</t>
  </si>
  <si>
    <t>181.268-8 A</t>
  </si>
  <si>
    <t>190.37956.68-0</t>
  </si>
  <si>
    <t>673.118.492-68</t>
  </si>
  <si>
    <t>MANOEL OLIVEIRA DE SOUZA</t>
  </si>
  <si>
    <t>MARLETE GOMES CARVALHO</t>
  </si>
  <si>
    <t>UEGENCIA EMERGENCIA</t>
  </si>
  <si>
    <t>(92) 99171-4208</t>
  </si>
  <si>
    <t>carvalho_sz@hotmail.com</t>
  </si>
  <si>
    <r>
      <rPr>
        <b/>
        <sz val="10"/>
        <color theme="1"/>
        <rFont val="Arial"/>
      </rPr>
      <t>REINALDO</t>
    </r>
    <r>
      <rPr>
        <sz val="10"/>
        <color theme="1"/>
        <rFont val="Arial"/>
      </rPr>
      <t xml:space="preserve"> CARVALHO DE SOUZA</t>
    </r>
  </si>
  <si>
    <t>REINALDO</t>
  </si>
  <si>
    <t>170.553-9 B</t>
  </si>
  <si>
    <t>190.22564.60-9</t>
  </si>
  <si>
    <t>693.673.452-91</t>
  </si>
  <si>
    <t>BG 160/2020</t>
  </si>
  <si>
    <t>(92) 99247-5831</t>
  </si>
  <si>
    <t>reinaldo_carvalho25@hotmail.com</t>
  </si>
  <si>
    <r>
      <rPr>
        <sz val="10"/>
        <color theme="1"/>
        <rFont val="Arial"/>
      </rPr>
      <t>ROSEANE</t>
    </r>
    <r>
      <rPr>
        <b/>
        <sz val="10"/>
        <color theme="1"/>
        <rFont val="Arial"/>
      </rPr>
      <t xml:space="preserve"> ESQUERDO</t>
    </r>
    <r>
      <rPr>
        <sz val="10"/>
        <color theme="1"/>
        <rFont val="Arial"/>
      </rPr>
      <t xml:space="preserve"> MARGALHO DUARTE</t>
    </r>
  </si>
  <si>
    <t>BG 153/2024</t>
  </si>
  <si>
    <t>ESQUERDO</t>
  </si>
  <si>
    <t>164.495-5 D</t>
  </si>
  <si>
    <t>1644</t>
  </si>
  <si>
    <t>127.21081.02-2</t>
  </si>
  <si>
    <t>647.795.802-34</t>
  </si>
  <si>
    <t>FRANCISCO DE ASSIS BARROSO MARGALHO</t>
  </si>
  <si>
    <t>ROSINERA ESQUERDO MARGALHO</t>
  </si>
  <si>
    <t>Rua LIRIOS DAS PEDRAS</t>
  </si>
  <si>
    <t>roseaneesquerdo79@hotmail.com</t>
  </si>
  <si>
    <r>
      <rPr>
        <sz val="10"/>
        <color theme="1"/>
        <rFont val="Arial"/>
      </rPr>
      <t xml:space="preserve">ROSINALDO </t>
    </r>
    <r>
      <rPr>
        <b/>
        <sz val="10"/>
        <color theme="1"/>
        <rFont val="Arial"/>
      </rPr>
      <t>FAGUNDES</t>
    </r>
    <r>
      <rPr>
        <sz val="10"/>
        <color theme="1"/>
        <rFont val="Arial"/>
      </rPr>
      <t xml:space="preserve"> DE SOUZA</t>
    </r>
  </si>
  <si>
    <t>FAGUNDES</t>
  </si>
  <si>
    <t>186.093-3 A</t>
  </si>
  <si>
    <t>126.40980.02-7</t>
  </si>
  <si>
    <t>596.976.282-20</t>
  </si>
  <si>
    <t>OCILENE FAGUNDES DE SOUZA</t>
  </si>
  <si>
    <t>SEGURANÇA PUBLICA E SISTEMA PENITANCIARIO</t>
  </si>
  <si>
    <t>RUA PRAIA DE IRACEMA 21 PARQUE RIO SOLIMOES</t>
  </si>
  <si>
    <t>ROSINALDO_FAGUNDES@IG.COM.BR</t>
  </si>
  <si>
    <r>
      <rPr>
        <b/>
        <sz val="10"/>
        <color theme="1"/>
        <rFont val="Arial"/>
      </rPr>
      <t>SARA</t>
    </r>
    <r>
      <rPr>
        <sz val="10"/>
        <color theme="1"/>
        <rFont val="Arial"/>
      </rPr>
      <t xml:space="preserve"> DE FIGUEIREDO COSTA</t>
    </r>
  </si>
  <si>
    <t>SARA</t>
  </si>
  <si>
    <t>227.588-0 B</t>
  </si>
  <si>
    <t>1563</t>
  </si>
  <si>
    <t>160.36831.23-5</t>
  </si>
  <si>
    <t>520.986.562-20</t>
  </si>
  <si>
    <t>ELIZABETH DE FIGUEIREDO COSTA</t>
  </si>
  <si>
    <t>DE 1/7/2025 A  1/10/2025 - 30 DIAS</t>
  </si>
  <si>
    <t>TRAVESSA TAPAJÓS ,CD CONQUISTA, BL-37</t>
  </si>
  <si>
    <t>69730-000</t>
  </si>
  <si>
    <t>98433-5063</t>
  </si>
  <si>
    <t>airaosara@hotmail.com</t>
  </si>
  <si>
    <r>
      <rPr>
        <b/>
        <sz val="10"/>
        <color theme="1"/>
        <rFont val="Arial"/>
      </rPr>
      <t>SARA DIANE</t>
    </r>
    <r>
      <rPr>
        <sz val="10"/>
        <color theme="1"/>
        <rFont val="Arial"/>
      </rPr>
      <t xml:space="preserve"> ALCANTARA MONTEIRO ALVES</t>
    </r>
  </si>
  <si>
    <t>SARA DIANE</t>
  </si>
  <si>
    <t>255.196-9 A</t>
  </si>
  <si>
    <t>1561</t>
  </si>
  <si>
    <t>135.91574.27-8</t>
  </si>
  <si>
    <t>009.474.212-03</t>
  </si>
  <si>
    <t>JONES KLINTO DA SILVA MONTEIRO</t>
  </si>
  <si>
    <t>EDILENE ALCANTARA MONTEIRO</t>
  </si>
  <si>
    <t>RUA CEDRO ROSA</t>
  </si>
  <si>
    <t>99239-7551</t>
  </si>
  <si>
    <t>SARINHADA@GMAIL.COM</t>
  </si>
  <si>
    <r>
      <rPr>
        <b/>
        <sz val="10"/>
        <color theme="1"/>
        <rFont val="Arial"/>
      </rPr>
      <t>SHIRLEY</t>
    </r>
    <r>
      <rPr>
        <sz val="10"/>
        <color theme="1"/>
        <rFont val="Arial"/>
      </rPr>
      <t xml:space="preserve"> PONTES NOGUEIRA</t>
    </r>
  </si>
  <si>
    <t>SHIRLEY</t>
  </si>
  <si>
    <t>235.803-4 B</t>
  </si>
  <si>
    <t>1604</t>
  </si>
  <si>
    <t>128.21322.02-1</t>
  </si>
  <si>
    <t>660.519.672-49</t>
  </si>
  <si>
    <t>JOANA PONTES NOGUEIRA</t>
  </si>
  <si>
    <t>SAUDE COLETIVA COM ENFASE EM SAUDE DA FAMILIA</t>
  </si>
  <si>
    <t>PROX A VIDEOLAR TARUMA</t>
  </si>
  <si>
    <t>shirleynogueiramk@gmail.com</t>
  </si>
  <si>
    <t>21/04/2024 - BG 096/2024 - DOE nº 35.226 de 17/05/2024</t>
  </si>
  <si>
    <r>
      <rPr>
        <sz val="10"/>
        <color theme="1"/>
        <rFont val="Arial"/>
      </rPr>
      <t xml:space="preserve">THAIS REGINA CORREIA </t>
    </r>
    <r>
      <rPr>
        <b/>
        <sz val="10"/>
        <color theme="1"/>
        <rFont val="Arial"/>
      </rPr>
      <t>IWANON</t>
    </r>
  </si>
  <si>
    <t>IWANON</t>
  </si>
  <si>
    <t>240.327-7 B</t>
  </si>
  <si>
    <t>1588</t>
  </si>
  <si>
    <t>128.57179.02-4</t>
  </si>
  <si>
    <t>792.157.342-87</t>
  </si>
  <si>
    <t>ROSALVA APARECIDA VAZ CORREIA</t>
  </si>
  <si>
    <t>AVENIDA COMENDADOR JOSE CRUZ,COND. FELICIDADE APT 104 BL 14</t>
  </si>
  <si>
    <t>69018-150</t>
  </si>
  <si>
    <t>99197-7078</t>
  </si>
  <si>
    <t>thais_iwanon@hotmail.com</t>
  </si>
  <si>
    <t>21/04/2024 - DOE nº 35.309, de 18/09/2024 - BG 182/2024</t>
  </si>
  <si>
    <r>
      <rPr>
        <b/>
        <sz val="10"/>
        <color theme="1"/>
        <rFont val="Arial"/>
      </rPr>
      <t>VIVALDO</t>
    </r>
    <r>
      <rPr>
        <sz val="10"/>
        <color theme="1"/>
        <rFont val="Arial"/>
      </rPr>
      <t xml:space="preserve"> RODRIGUES PANDURA</t>
    </r>
  </si>
  <si>
    <t>VIVALDO</t>
  </si>
  <si>
    <t>181.231-9 A</t>
  </si>
  <si>
    <t>182.21194.23-4</t>
  </si>
  <si>
    <t>575.284.112-72</t>
  </si>
  <si>
    <t>VALTEMAR SEBASTIAO PANDURA</t>
  </si>
  <si>
    <t>HILDA RODRIGUES PANDURA</t>
  </si>
  <si>
    <t>RUA 60</t>
  </si>
  <si>
    <t>QD 114 A</t>
  </si>
  <si>
    <r>
      <rPr>
        <b/>
        <sz val="10"/>
        <color theme="1"/>
        <rFont val="Arial"/>
      </rPr>
      <t>WALTER</t>
    </r>
    <r>
      <rPr>
        <sz val="10"/>
        <color theme="1"/>
        <rFont val="Arial"/>
      </rPr>
      <t xml:space="preserve"> BARBOSA DE SOUZA JUNIOR</t>
    </r>
  </si>
  <si>
    <t>WALTER</t>
  </si>
  <si>
    <t>186.017-8 A</t>
  </si>
  <si>
    <t>0723</t>
  </si>
  <si>
    <t>127.12009.02-0</t>
  </si>
  <si>
    <t>638.172.842-68</t>
  </si>
  <si>
    <t>WALTER BARBOSA DE SOUZA</t>
  </si>
  <si>
    <t>NAZARE DO CARMO SANTOS DE SOUZA</t>
  </si>
  <si>
    <t>(92) 991535145</t>
  </si>
  <si>
    <t>walter_bsj@hotmail.com</t>
  </si>
  <si>
    <t>31/12/2024 - BG 130/2025 - DOE nº 35.503 de 15/7/2025</t>
  </si>
  <si>
    <r>
      <rPr>
        <b/>
        <sz val="10"/>
        <color theme="1"/>
        <rFont val="Arial"/>
      </rPr>
      <t>WALTER</t>
    </r>
    <r>
      <rPr>
        <sz val="10"/>
        <color theme="1"/>
        <rFont val="Arial"/>
      </rPr>
      <t xml:space="preserve"> DA SILVA ARAUJO </t>
    </r>
    <r>
      <rPr>
        <b/>
        <sz val="10"/>
        <color theme="1"/>
        <rFont val="Arial"/>
      </rPr>
      <t>FILHO</t>
    </r>
  </si>
  <si>
    <t>WALTER FILHO</t>
  </si>
  <si>
    <t>181.545-8 C</t>
  </si>
  <si>
    <t>1227</t>
  </si>
  <si>
    <t>127.51247.02-6</t>
  </si>
  <si>
    <t>682.677.892-00</t>
  </si>
  <si>
    <t>WALTER DA SILVA ARAUJO</t>
  </si>
  <si>
    <t>IOLANDA MARQUES SOMBRA</t>
  </si>
  <si>
    <t>RUA CONEGO ISRAEL</t>
  </si>
  <si>
    <t>QUADRA 450 NUCLEO 23 CIDADE NOVA V</t>
  </si>
  <si>
    <t>(92) 981587135</t>
  </si>
  <si>
    <t>wsaf_gt@hotmail.com</t>
  </si>
  <si>
    <r>
      <rPr>
        <sz val="10"/>
        <color theme="1"/>
        <rFont val="Arial"/>
      </rPr>
      <t xml:space="preserve">WELLINGTON GUIMARAES </t>
    </r>
    <r>
      <rPr>
        <b/>
        <sz val="10"/>
        <color theme="1"/>
        <rFont val="Arial"/>
      </rPr>
      <t>DE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CASTRO</t>
    </r>
  </si>
  <si>
    <t>DE CASTRO</t>
  </si>
  <si>
    <t>186.014-3 A</t>
  </si>
  <si>
    <t>0719</t>
  </si>
  <si>
    <t>128.26934.02-5</t>
  </si>
  <si>
    <t>736.289.052-49</t>
  </si>
  <si>
    <t>ELIZEU SARMENTO DE CASTRO</t>
  </si>
  <si>
    <t>SELENE GUIMARAES DE CASTRO</t>
  </si>
  <si>
    <t>BG 049/2020 CURSO ALUNO OFICIALMARÇO/2020 - BG FÉRIAS 205/2020</t>
  </si>
  <si>
    <t>RUA CLAUDE DEBUSSY QD E N/29</t>
  </si>
  <si>
    <t>wellingtoncfo33@gmail.com</t>
  </si>
  <si>
    <r>
      <rPr>
        <b/>
        <sz val="10"/>
        <color theme="1"/>
        <rFont val="Arial"/>
      </rPr>
      <t>WENDEL</t>
    </r>
    <r>
      <rPr>
        <sz val="10"/>
        <color theme="1"/>
        <rFont val="Arial"/>
      </rPr>
      <t xml:space="preserve"> DA SILVA MARQUES</t>
    </r>
  </si>
  <si>
    <t>WENDEL</t>
  </si>
  <si>
    <t>186.013-5 A</t>
  </si>
  <si>
    <t>0706</t>
  </si>
  <si>
    <t>127.18890.02-0</t>
  </si>
  <si>
    <t>621.372.632-20</t>
  </si>
  <si>
    <t>SEBASTIAO BRUNO MARQUES</t>
  </si>
  <si>
    <t>ANA CLEIDE FERREIRA DA SILVA</t>
  </si>
  <si>
    <t>RUA B N255 VILA MARINHO</t>
  </si>
  <si>
    <t>wendel_dasilvamarques@ig.com.br</t>
  </si>
  <si>
    <t>21/04/23- BG 208/2023</t>
  </si>
  <si>
    <r>
      <rPr>
        <b/>
        <sz val="10"/>
        <color theme="1"/>
        <rFont val="Arial"/>
      </rPr>
      <t>F</t>
    </r>
    <r>
      <rPr>
        <sz val="10"/>
        <color theme="1"/>
        <rFont val="Arial"/>
      </rPr>
      <t xml:space="preserve">ILIPE AZEVEDO DE </t>
    </r>
    <r>
      <rPr>
        <b/>
        <sz val="10"/>
        <color theme="1"/>
        <rFont val="Arial"/>
      </rPr>
      <t>NORONHA</t>
    </r>
  </si>
  <si>
    <t>SEÇÃO OPERACIONAL</t>
  </si>
  <si>
    <t>F. NORONHA</t>
  </si>
  <si>
    <t>269.362-3 A</t>
  </si>
  <si>
    <t>201.73361.56-5</t>
  </si>
  <si>
    <t>947.721.002-10</t>
  </si>
  <si>
    <t>033755022</t>
  </si>
  <si>
    <t>0058</t>
  </si>
  <si>
    <t>FRANSCISO LEOMAR DE NORONHA</t>
  </si>
  <si>
    <t>MARIA DO SOCORRO AZEVEDO DE NORONHA</t>
  </si>
  <si>
    <t>ENGENHARIA DE PESCA</t>
  </si>
  <si>
    <t>SEGURANÇA PÚBLICA E INTELIGÊNCIA / CAPELANIA</t>
  </si>
  <si>
    <t>CIÊNCIAS PESQUEIRAS NOS TRÓPICOS</t>
  </si>
  <si>
    <t>RUA AYRES DA CRUZ</t>
  </si>
  <si>
    <t>CONDOMINIO SMART TAPAJOS, BL02, AP403</t>
  </si>
  <si>
    <t>69.059-1990</t>
  </si>
  <si>
    <t>sp2_filipearagornt@hotmail.com</t>
  </si>
  <si>
    <t>DE F AZEVEDO PARA F NORONHA</t>
  </si>
  <si>
    <r>
      <rPr>
        <b/>
        <sz val="10"/>
        <color theme="1"/>
        <rFont val="Arial"/>
      </rPr>
      <t xml:space="preserve">PAULO </t>
    </r>
    <r>
      <rPr>
        <sz val="10"/>
        <color theme="1"/>
        <rFont val="Arial"/>
      </rPr>
      <t xml:space="preserve">EMANUEL </t>
    </r>
    <r>
      <rPr>
        <b/>
        <sz val="10"/>
        <color theme="1"/>
        <rFont val="Arial"/>
      </rPr>
      <t xml:space="preserve">NERY </t>
    </r>
    <r>
      <rPr>
        <sz val="10"/>
        <color theme="1"/>
        <rFont val="Arial"/>
      </rPr>
      <t xml:space="preserve">DA COSTA </t>
    </r>
  </si>
  <si>
    <t>PAULO NERY</t>
  </si>
  <si>
    <t>269.569-3 A</t>
  </si>
  <si>
    <t>133.02346.42-4</t>
  </si>
  <si>
    <t>843.208.502-20</t>
  </si>
  <si>
    <t xml:space="preserve">NILO DA COSTA </t>
  </si>
  <si>
    <t xml:space="preserve">BELIZARINA NERY DA SILVA </t>
  </si>
  <si>
    <t>RUA COLINAS</t>
  </si>
  <si>
    <t>92 98119-1922</t>
  </si>
  <si>
    <t>paulonerysss3@gmail.com</t>
  </si>
  <si>
    <r>
      <rPr>
        <sz val="10"/>
        <color theme="1"/>
        <rFont val="Arial"/>
      </rPr>
      <t xml:space="preserve">ALEXANDRE </t>
    </r>
    <r>
      <rPr>
        <b/>
        <sz val="10"/>
        <color theme="1"/>
        <rFont val="Arial"/>
      </rPr>
      <t>MARIANO</t>
    </r>
    <r>
      <rPr>
        <sz val="10"/>
        <color theme="1"/>
        <rFont val="Arial"/>
      </rPr>
      <t xml:space="preserve"> COSTA DE SEIXAS</t>
    </r>
  </si>
  <si>
    <t>SJD</t>
  </si>
  <si>
    <t>MARIANO</t>
  </si>
  <si>
    <t>181.301-3 A</t>
  </si>
  <si>
    <t>0585</t>
  </si>
  <si>
    <t>190.39386.12-1</t>
  </si>
  <si>
    <t>606.193.682-68</t>
  </si>
  <si>
    <t>MARIANO GOMES DE SEIXAS</t>
  </si>
  <si>
    <t>MARIA CREUZA COSTA DE SEIXAS</t>
  </si>
  <si>
    <t>fariafernandes@gmail.com</t>
  </si>
  <si>
    <r>
      <rPr>
        <b/>
        <sz val="10"/>
        <color theme="1"/>
        <rFont val="Arial"/>
      </rPr>
      <t>ELIZABETH</t>
    </r>
    <r>
      <rPr>
        <sz val="10"/>
        <color theme="1"/>
        <rFont val="Arial"/>
      </rPr>
      <t xml:space="preserve"> CRISTINA </t>
    </r>
    <r>
      <rPr>
        <b/>
        <sz val="10"/>
        <color theme="1"/>
        <rFont val="Arial"/>
      </rPr>
      <t>NETTO</t>
    </r>
    <r>
      <rPr>
        <sz val="10"/>
        <color theme="1"/>
        <rFont val="Arial"/>
      </rPr>
      <t xml:space="preserve"> NEVES DA SILVA</t>
    </r>
  </si>
  <si>
    <t>ELIZABETH NETTO</t>
  </si>
  <si>
    <t>255.336-8 A</t>
  </si>
  <si>
    <t>1764</t>
  </si>
  <si>
    <t>124.78980.66-7</t>
  </si>
  <si>
    <t>023.771.707-73</t>
  </si>
  <si>
    <t>CARLOS HENRIQUE NEVES</t>
  </si>
  <si>
    <t>DULCIMAR NETTO NEVES</t>
  </si>
  <si>
    <t>BG 207/2024+BG 225/2024</t>
  </si>
  <si>
    <t>AV PEDRO TEIXEIRA TORRE 1 AP 702</t>
  </si>
  <si>
    <t>SILVA21NETTO@HOTMAIL.COM</t>
  </si>
  <si>
    <r>
      <rPr>
        <b/>
        <sz val="10"/>
        <color theme="1"/>
        <rFont val="Arial"/>
      </rPr>
      <t>FABRICIA BACELAR</t>
    </r>
    <r>
      <rPr>
        <sz val="10"/>
        <color theme="1"/>
        <rFont val="Arial"/>
      </rPr>
      <t xml:space="preserve"> DE SOUZA</t>
    </r>
  </si>
  <si>
    <t>FABRICIA BACELAR</t>
  </si>
  <si>
    <t>185.846-7 C</t>
  </si>
  <si>
    <t>1548</t>
  </si>
  <si>
    <t>127.46354.02-2</t>
  </si>
  <si>
    <t>716.886.252-91</t>
  </si>
  <si>
    <t>CICERO RIBEIRO DE SOUZA</t>
  </si>
  <si>
    <t>TELMA BACELAR DE SOUZA</t>
  </si>
  <si>
    <t>DE 25/09/2024 A 03/11/2024- 40 DIAS</t>
  </si>
  <si>
    <t>Rua VALDEMAR PEDROSA</t>
  </si>
  <si>
    <t>C 1 VILA DA PRATA</t>
  </si>
  <si>
    <t>FABRICIA_BACELAR@YAHOO.COM.BR</t>
  </si>
  <si>
    <t>21/04/2024 - BG 184/2024 - DOE nº 35.313 de 24/09/2024</t>
  </si>
  <si>
    <r>
      <rPr>
        <b/>
        <sz val="10"/>
        <color theme="1"/>
        <rFont val="Arial"/>
      </rPr>
      <t>MARIA JESSE</t>
    </r>
    <r>
      <rPr>
        <sz val="10"/>
        <color theme="1"/>
        <rFont val="Arial"/>
      </rPr>
      <t xml:space="preserve"> MACIEL FERREIRA</t>
    </r>
  </si>
  <si>
    <t>BG 158/2023</t>
  </si>
  <si>
    <t>MARIA JESSE</t>
  </si>
  <si>
    <t>181.360-9 A</t>
  </si>
  <si>
    <t>0544</t>
  </si>
  <si>
    <t>190.34527.06-1</t>
  </si>
  <si>
    <t>642.805.782-49</t>
  </si>
  <si>
    <t>SELEUCIA PEREIRA DA SILVA</t>
  </si>
  <si>
    <t>BG 114/2023</t>
  </si>
  <si>
    <t>CURSO DE JUSTIÇA E DISCIPLINA - CJD 2024        ACADEMIA BOMBEIRO MILITAR DO CORPO DE BOMBEIROS MILITAR DE MINAS GERAIS - CBMMG</t>
  </si>
  <si>
    <t>SEGURANÇA PUBLICA E DO CIDADÃO</t>
  </si>
  <si>
    <t>RUA THOMAZ EDSON, N 81</t>
  </si>
  <si>
    <t>jesse_bm@hotmail.com</t>
  </si>
  <si>
    <r>
      <rPr>
        <b/>
        <sz val="10"/>
        <color theme="1"/>
        <rFont val="Arial"/>
      </rPr>
      <t>SUIANE</t>
    </r>
    <r>
      <rPr>
        <sz val="10"/>
        <color theme="1"/>
        <rFont val="Arial"/>
      </rPr>
      <t xml:space="preserve"> DE SOUZA MOTA</t>
    </r>
  </si>
  <si>
    <t>SUIANE</t>
  </si>
  <si>
    <t>181.306-4 A</t>
  </si>
  <si>
    <t>0469</t>
  </si>
  <si>
    <t>126.27141.66-1</t>
  </si>
  <si>
    <t>703.466.582-68</t>
  </si>
  <si>
    <t>AGENOR LOIOLA MOTA</t>
  </si>
  <si>
    <t>MARIA AUXILIADORA DE SOUZA MOTA</t>
  </si>
  <si>
    <t>TRAVESSA BOA NOVA, 96 - CACHOEIRINHA</t>
  </si>
  <si>
    <t>suiane_mota@yahoo.com.br</t>
  </si>
  <si>
    <t>25/08/2021 - BG 014/2025 - DOE nº 35.386, de 16/01/2025</t>
  </si>
  <si>
    <r>
      <rPr>
        <b/>
        <sz val="10"/>
        <color theme="1"/>
        <rFont val="Arial"/>
      </rPr>
      <t>HELLITON</t>
    </r>
    <r>
      <rPr>
        <sz val="10"/>
        <color theme="1"/>
        <rFont val="Arial"/>
      </rPr>
      <t xml:space="preserve"> DE SOUSA SILVA</t>
    </r>
  </si>
  <si>
    <t>HELLITON</t>
  </si>
  <si>
    <t>187.596-5 A</t>
  </si>
  <si>
    <t>0660</t>
  </si>
  <si>
    <t>182.21251.95-5</t>
  </si>
  <si>
    <t>404.253.392-20</t>
  </si>
  <si>
    <t>JOAO DA SILVA</t>
  </si>
  <si>
    <t>LUCIMAR DE SOUSA TELES</t>
  </si>
  <si>
    <t>BG 183/2021 AGREGAÇÃO - BG 179/2020 - BG 222/2020 - Gerente, AD-2, da Secretaria de Estado de Segurança Pública/A CONTAR DE 13/05/2021 BG 182/2021 - A CONTAR DE 01/06/2020 - Anulação de Portaria BG 156/2021-BG 043/2023(LTS)-BG 089/2023 90 DIAS DE LTS-bg 148/2023/60 dias de lts- BG 205/ - 30 DIAS DE LTS+ BG 228/2023 - BG 025/2024 30 DIAS LTS+ BG 050/2024+BG 086/2024+BG 103/2024</t>
  </si>
  <si>
    <t>ADMINISTRAÇAO</t>
  </si>
  <si>
    <t>GESTAO DE PROJETOS - GESTAO PUBLICA</t>
  </si>
  <si>
    <t>AV SENADOR RDO PARENTE 70 BL14A AP 301 CJ GUAIANAS</t>
  </si>
  <si>
    <t>wellitonbr@yahoo.com.br</t>
  </si>
  <si>
    <t xml:space="preserve">A CONTAR DE 25/06/2022 </t>
  </si>
  <si>
    <r>
      <rPr>
        <b/>
        <sz val="10"/>
        <color theme="1"/>
        <rFont val="Arial"/>
      </rPr>
      <t>MARCIO</t>
    </r>
    <r>
      <rPr>
        <sz val="10"/>
        <color theme="1"/>
        <rFont val="Arial"/>
      </rPr>
      <t xml:space="preserve"> GOMES DE </t>
    </r>
    <r>
      <rPr>
        <b/>
        <sz val="10"/>
        <color theme="1"/>
        <rFont val="Arial"/>
      </rPr>
      <t>LIMA</t>
    </r>
  </si>
  <si>
    <t>MARCIO LIMA</t>
  </si>
  <si>
    <t>187.918-9 A</t>
  </si>
  <si>
    <t>0806</t>
  </si>
  <si>
    <t>181.94916.95-5</t>
  </si>
  <si>
    <t>213.627.988-27</t>
  </si>
  <si>
    <t>MARIA GOMES DE LIMA</t>
  </si>
  <si>
    <t>DE 20//2025 A 15/2/2026 - 180 DIAS</t>
  </si>
  <si>
    <t>BG 150/20255</t>
  </si>
  <si>
    <t>GESTÃO DE SERURANÇA PUBLICA</t>
  </si>
  <si>
    <t>RUA 249 QD 428 NUCLEO 23 Nº 29</t>
  </si>
  <si>
    <t>maocityboy@gmail.com</t>
  </si>
  <si>
    <t>29/06/2005 - BG 129/2005</t>
  </si>
  <si>
    <t>BG040/2021</t>
  </si>
  <si>
    <r>
      <rPr>
        <sz val="10"/>
        <color theme="1"/>
        <rFont val="Arial"/>
      </rPr>
      <t xml:space="preserve">HELYANTHUS FRANK DA SILVA </t>
    </r>
    <r>
      <rPr>
        <b/>
        <sz val="10"/>
        <color theme="1"/>
        <rFont val="Arial"/>
      </rPr>
      <t>BORGES</t>
    </r>
  </si>
  <si>
    <t>BG 185/2021+BG 068/2024+BG 150/2024+BG 197/2024</t>
  </si>
  <si>
    <t>BORGES</t>
  </si>
  <si>
    <t>154.457-8 B</t>
  </si>
  <si>
    <t>0033</t>
  </si>
  <si>
    <t>190.33192.33-3</t>
  </si>
  <si>
    <t>613.431.882-53</t>
  </si>
  <si>
    <t>MAURICIO BORGES</t>
  </si>
  <si>
    <t>MARIA DA SILVA BORGES</t>
  </si>
  <si>
    <t>(AGREGAÇÃO - Ext. DOE n° 34.594, de 27 set 2021, Poder Executivo - Seção I, Pág. 6). BG 185/2021 +EXONERAÇÃO +Decreto de 05 de abril de 2024, publicado no DOE nº 35.197 BG 068/2024</t>
  </si>
  <si>
    <t>APERFEIÇOAMENTO DE OFICIAIS EM ADMINISTRAÇAO COORPORATIVA/ SEGURAÇA PUBLICA</t>
  </si>
  <si>
    <t>RUA BENTO BRASIL</t>
  </si>
  <si>
    <t>helyanthus@gmail.com</t>
  </si>
  <si>
    <t>01/03/1997 - BG 42/1997</t>
  </si>
  <si>
    <t>ORD</t>
  </si>
  <si>
    <t>POSTO/GRAD</t>
  </si>
  <si>
    <t xml:space="preserve">A CONTAR DE </t>
  </si>
  <si>
    <t>TÉRMINO</t>
  </si>
  <si>
    <t>STATUS DA DISPOSIÇÃO</t>
  </si>
  <si>
    <t>DOCUMENTO AUTORIZADOR/PUBLICIDADE</t>
  </si>
  <si>
    <t>JOANNA ARAÚJO SIMÕES</t>
  </si>
  <si>
    <t>DECRETO DE 10 DE FEVEREIRO DE 2023-Processo n.o 01.01.011101.000495/2023-02 + prorrogação DECRETO DE 23 DE MAIO DE 2024</t>
  </si>
  <si>
    <t xml:space="preserve">TOTAL DE MILITARES DISPONIBILIZADOS </t>
  </si>
  <si>
    <t>ALTACI DE SOUZA GOMES</t>
  </si>
  <si>
    <t>BG 031/2024-Decreto de 1º de fevereiro de 2024/MEMO Nº 054/2024-DRH ATIVO/CBMAM</t>
  </si>
  <si>
    <t>ANDRE LUIZ SOUZA DE ALBUQUERQUE</t>
  </si>
  <si>
    <t>BG 230/2019</t>
  </si>
  <si>
    <t>JULIO CEZAR ALVES BRASIL FILHO</t>
  </si>
  <si>
    <t>DOE 35.162-BG 033/2024</t>
  </si>
  <si>
    <t>BRENA DE LOURDES AGUIAR LIMA</t>
  </si>
  <si>
    <t>ERIKA CAMPELO LOUREIRO</t>
  </si>
  <si>
    <t>BG 095/2023-Decreto de 02 de maio de 2023- Processo nº 01.01.011108.000979/2022-00+ PRORROGAÇÃO NO DECRETO DE 04 DE JUNHO DE 2024</t>
  </si>
  <si>
    <t>DANIELLE FIGUEIREDO RODRIGUES DOS SANTOS</t>
  </si>
  <si>
    <t>ALAIN DELANO MARQUES VASCONCELOS</t>
  </si>
  <si>
    <t>BG 067/2018-Ofício n° 173/2018-GP-TCE/AM</t>
  </si>
  <si>
    <t>DEYSE NASCIMENTO GIFFONI</t>
  </si>
  <si>
    <t>BG 020/2024-DECRETO DE 12 DE DEZEMBRO DE 2023-OFÍCIO Nº 525/2023-GABINETE/CMEAM</t>
  </si>
  <si>
    <t>EDRIANI MALCHER CASTELANO</t>
  </si>
  <si>
    <t>ELIAS QUEIROZ DE CASTRO</t>
  </si>
  <si>
    <t>SHANNON FERREIRA DA ENCARNAÇAO</t>
  </si>
  <si>
    <t>DOE 35.162-BG 033/2024-Decreto de 09 de fevereiro de 2024-MEMO Nº 060/2024-DRH ATIVO/CBMAM</t>
  </si>
  <si>
    <t>RUI MOREIRA FELIX</t>
  </si>
  <si>
    <t>BG 201/2018-Ofício n° 2.778/2018-GS/SSP</t>
  </si>
  <si>
    <t>FLÁVIO AUGUSTO OLIVA MELO</t>
  </si>
  <si>
    <t>DOE n.° 34.948, Poder Executivo – Seção I, Pág 07/BG 063/2023/Decreto de 20 de março de 2023-PROC. Nº 01.01.011108.000120/2023-82-GABINETE/CMEAM + prorrogação DECRETO DE 23 DE MAIO DE 2024</t>
  </si>
  <si>
    <t>FRANCISCO CELESTINO DE SOUZA</t>
  </si>
  <si>
    <t>ELIAS LIMA DA COSTA</t>
  </si>
  <si>
    <t>UBIRATAN PINHAIS DOS SANTOS</t>
  </si>
  <si>
    <t>JOAO RAIMUNDO COELHO DA SILVA</t>
  </si>
  <si>
    <t>TIAGO BRAGA DA SILVA</t>
  </si>
  <si>
    <t>ALECSANDRO LEAL DA SILVA</t>
  </si>
  <si>
    <t>OFÍCIO Nº 3078/2024-CG-SSP/SSP-AM</t>
  </si>
  <si>
    <t>LIVIO PINTO PEREIRA DA SILVA</t>
  </si>
  <si>
    <t>LIZY CONTANCIA URTIGA DE SOUSA</t>
  </si>
  <si>
    <t>DOE 35.331 DECRETO DE 18/10/2024+BG 207/2024</t>
  </si>
  <si>
    <t>MARIA DE LOURDES SANTOS DA SILVA</t>
  </si>
  <si>
    <t>BG 006/2023</t>
  </si>
  <si>
    <t>LUIZ RICARDO BASTOS QUEIROZ</t>
  </si>
  <si>
    <t>MARILANE MICHILES DA SILVA MENDES</t>
  </si>
  <si>
    <t>MARIO SERGIO SANTOS SILVA</t>
  </si>
  <si>
    <t>BG 161/2022-SIGED PROCESSO Nº 01.01.022104.002560/2022-40</t>
  </si>
  <si>
    <t>NELSON BARATA DA SILVA</t>
  </si>
  <si>
    <t>BG 056/2023-PORTARIA Nº 097/DRH-1, DE 10 DE MARÇO DE 2023-Processo Nº 01.01.022104.000591/2023-47</t>
  </si>
  <si>
    <t>OZIEL DE SOUSA E SOUSA</t>
  </si>
  <si>
    <t>DECRETO DE 08/10/2024</t>
  </si>
  <si>
    <t>ANDERSON PANTOJA PAES</t>
  </si>
  <si>
    <t>BG 058/2024</t>
  </si>
  <si>
    <t>MARCUS VINICIUS CHAVES DE FREITAS</t>
  </si>
  <si>
    <t>REGINALDO FERREIRA RODRIGUES JUNIOR</t>
  </si>
  <si>
    <t>RENATA BRANDAO BESSA</t>
  </si>
  <si>
    <t>SAMUEL SOUZA DA SILVA</t>
  </si>
  <si>
    <t>ANDERSON GUEDES SENA</t>
  </si>
  <si>
    <t>Ofício nº 0227/2023-GS/SSP</t>
  </si>
  <si>
    <t>MARIA DO SOCORRO COSTA MOTA</t>
  </si>
  <si>
    <t>ELIANA TAVEIRA PEREIRA</t>
  </si>
  <si>
    <t>ULISSES BEZERRA DIAS</t>
  </si>
  <si>
    <t>VALDENEI RAIMUNDO FERREIRA DE ARAUJO</t>
  </si>
  <si>
    <t>DANIEL SOUZA VILELA</t>
  </si>
  <si>
    <t>JOAO CARLOS DOS SANTOS</t>
  </si>
  <si>
    <t>BG 075/2024- DOE nº 35.199 de 09/04/2024-DECRETO DE 09 DE ABRIL DE 2024-01.01.011101.001972/2024-38</t>
  </si>
  <si>
    <t>NICOLAS CAINA FIGUEIREDO SILVA</t>
  </si>
  <si>
    <t>BG 068/2024-OFÍCIO Nº 9684/2023/GAB-SENASP/SENASP/MJ-OFÍCIO Nº 939/2024-CG-SSP/SSP-AM</t>
  </si>
  <si>
    <t>ALEXANDRA DA CUNHA LORCA</t>
  </si>
  <si>
    <t>DOE nº 35.226 de 17/05/2024</t>
  </si>
  <si>
    <t>FABRÍCIO VAZ VILELA</t>
  </si>
  <si>
    <t>DECRETO DE 03/06/2024</t>
  </si>
  <si>
    <t>LIVEA NANCY BULCAO DA SILVA COSTA</t>
  </si>
  <si>
    <t>DECRETO DE 08/03/2024 - BG 114/2024 - DOE nº 35.179 de 08/03/2024</t>
  </si>
  <si>
    <t>ALEXSANDRO VIEIRA SANTANA</t>
  </si>
  <si>
    <t>BG 152/2024 - PORTARIA Nº 364/DRH, DE 09 DE AGOSTO DE 2024</t>
  </si>
  <si>
    <t>FRANCISCO RONEI CISNE MARQUES</t>
  </si>
  <si>
    <t>JOEL SILVA DA CONCEICAO</t>
  </si>
  <si>
    <t>BG 166/2024 - PORTARIA Nº 414/DRH, DE 02 DE SETEMBRO DE 2024</t>
  </si>
  <si>
    <t>LANIA COUTINHO DOS SANTOS</t>
  </si>
  <si>
    <t>BG 185/2024 - PORTARIA Nº470/DRH, DE 30 DE SETEMBRO DE 2024</t>
  </si>
  <si>
    <t>EFETIVO TOTAL</t>
  </si>
  <si>
    <t>EFETIVO DE COMBATENTES/RESUMO</t>
  </si>
  <si>
    <t>QUANT.</t>
  </si>
  <si>
    <t>CBC (CAPITAL)</t>
  </si>
  <si>
    <t xml:space="preserve"> CEL</t>
  </si>
  <si>
    <t>TEN CEL</t>
  </si>
  <si>
    <t>MAJ QOBM</t>
  </si>
  <si>
    <t>MAJ QOABM</t>
  </si>
  <si>
    <t>CAP QOABM</t>
  </si>
  <si>
    <t>1º TEN QOABM</t>
  </si>
  <si>
    <t>2º TEN QOABM</t>
  </si>
  <si>
    <t>2 TEN QOABM</t>
  </si>
  <si>
    <t xml:space="preserve">ST QPBM </t>
  </si>
  <si>
    <t xml:space="preserve">ST QPEBM </t>
  </si>
  <si>
    <t>OFICIAIS E PRAÇAS</t>
  </si>
  <si>
    <t>DIVERSOS DESTINOS</t>
  </si>
  <si>
    <t>1º SGT QPBM</t>
  </si>
  <si>
    <t>2º SGT QPBM</t>
  </si>
  <si>
    <t>PREVISTO</t>
  </si>
  <si>
    <t>EXISTENTE</t>
  </si>
  <si>
    <t>CLARO</t>
  </si>
  <si>
    <t>EXCEDENTE</t>
  </si>
  <si>
    <t>LTS/LTSPF/LM</t>
  </si>
  <si>
    <t>CURSO</t>
  </si>
  <si>
    <t>À DISP/ CEDIDO</t>
  </si>
  <si>
    <t>AGREGADO. NOMEADO</t>
  </si>
  <si>
    <t>FÉRIAS</t>
  </si>
  <si>
    <t>AGREGADO REFORMADO</t>
  </si>
  <si>
    <t>AGREGADO RESERVA</t>
  </si>
  <si>
    <t>SOMA DESTINO</t>
  </si>
  <si>
    <t>3º SGT QPBM</t>
  </si>
  <si>
    <t>CB QPBM</t>
  </si>
  <si>
    <t>SD QPBM</t>
  </si>
  <si>
    <t xml:space="preserve">2º TEN </t>
  </si>
  <si>
    <t>EFETIVO DA SAÚDE/ RESUMO</t>
  </si>
  <si>
    <t>1º TEN QCOBM</t>
  </si>
  <si>
    <t>2º TEN QCOBM</t>
  </si>
  <si>
    <t xml:space="preserve">2º TEN  </t>
  </si>
  <si>
    <t>3º SGT QCPBM</t>
  </si>
  <si>
    <t>CB QPCBM</t>
  </si>
  <si>
    <t>MEDICO</t>
  </si>
  <si>
    <t>EFETIVO DA SAUDE POR ESPECIALIDADE</t>
  </si>
  <si>
    <t>1º TEN QOCBM</t>
  </si>
  <si>
    <t>QTD</t>
  </si>
  <si>
    <t>CABO</t>
  </si>
  <si>
    <t xml:space="preserve">2º TEN QCOBM </t>
  </si>
  <si>
    <t>CLINICO</t>
  </si>
  <si>
    <t>TRX</t>
  </si>
  <si>
    <t>PEDIATRA</t>
  </si>
  <si>
    <t>TG</t>
  </si>
  <si>
    <t>ORTOPEDISTA</t>
  </si>
  <si>
    <t>ASSIST SOCIAL</t>
  </si>
  <si>
    <t>FARMACEUTICO</t>
  </si>
  <si>
    <t>EFETIVO DO INTERIOR POR OBM</t>
  </si>
  <si>
    <t>EFETIVO DA CAPITAL POR OBM</t>
  </si>
  <si>
    <t>CBI ADM</t>
  </si>
  <si>
    <t>CBI/1ª CIBM/ITACOATIARA</t>
  </si>
  <si>
    <t>ASSIST. SOCIAL</t>
  </si>
  <si>
    <t>CBI/1ª CIBM/1ºPDBM/RIO PRETO DA EVA</t>
  </si>
  <si>
    <t>CBI/1ª CIBM/2º PDBM/HUMAITÁ</t>
  </si>
  <si>
    <t>CBI/2ª CIBM/MANACAPURU</t>
  </si>
  <si>
    <t>QCG</t>
  </si>
  <si>
    <t>CBI/2ª CIBM/1ºPDBM/IRANDUBA</t>
  </si>
  <si>
    <t>CBI/3ª CIBM/PARINTINS</t>
  </si>
  <si>
    <t>ADIDO AO BM-3</t>
  </si>
  <si>
    <t>CBI/1º PIBM/TEFÉ</t>
  </si>
  <si>
    <t>CBI/2ºPIBM/TABATINGA</t>
  </si>
  <si>
    <t>PRAÇAS ESPECIAIS</t>
  </si>
  <si>
    <t>ASP OF</t>
  </si>
  <si>
    <t>CBI/2ºPIBM/TABATINGA/SCI</t>
  </si>
  <si>
    <t>SUBCOMADEC</t>
  </si>
  <si>
    <t>AL OF 3</t>
  </si>
  <si>
    <t>CBC/ADM</t>
  </si>
  <si>
    <t>AL OF 2</t>
  </si>
  <si>
    <t>AL OF 1</t>
  </si>
  <si>
    <t>QPEBM</t>
  </si>
  <si>
    <t>25/06/1983</t>
  </si>
  <si>
    <t>05/11/1981</t>
  </si>
  <si>
    <t>24/11/1985</t>
  </si>
  <si>
    <t>25/02/1987</t>
  </si>
  <si>
    <t>05/12/1974</t>
  </si>
  <si>
    <t>09/05/1974</t>
  </si>
  <si>
    <t>20/06/1985</t>
  </si>
  <si>
    <t>28/02/1986</t>
  </si>
  <si>
    <t>19/08/1984</t>
  </si>
  <si>
    <t>07/11/1977</t>
  </si>
  <si>
    <t>16/08/1983</t>
  </si>
  <si>
    <t>19/03/1979</t>
  </si>
  <si>
    <t>18/02/1985</t>
  </si>
  <si>
    <t>08/08/1977</t>
  </si>
  <si>
    <t>27/12/1980</t>
  </si>
  <si>
    <t>22/10/1978</t>
  </si>
  <si>
    <t>06/09/1974</t>
  </si>
  <si>
    <t>02/07/1982</t>
  </si>
  <si>
    <t>25/10/1978</t>
  </si>
  <si>
    <t>ADEAGNA BENTO LABORDA</t>
  </si>
  <si>
    <t>ADAN MARTINS PEREIRA DA SILVA</t>
  </si>
  <si>
    <t>BG 156/2023 + DECRETO DE 23 DE MAIO DE 2024</t>
  </si>
  <si>
    <t>ALEXANDRE COSTA MARTINS</t>
  </si>
  <si>
    <t>ANTONIO FERREIRA DE OLIVEIRA JUNIOR</t>
  </si>
  <si>
    <t xml:space="preserve">BG 170/2023 + </t>
  </si>
  <si>
    <t>DANIEL VIANA DA SILVA</t>
  </si>
  <si>
    <t>BG 031/2024-DOE nº 35.140, de 10 de janeiro de 2024</t>
  </si>
  <si>
    <t>CARLOS DE LIMA PEREIRA</t>
  </si>
  <si>
    <t>DOE n° 34.999, de 26/05/2023- BG105/2022</t>
  </si>
  <si>
    <t>DANIELLY DA SILVA ALENCAR TAPAJOS</t>
  </si>
  <si>
    <t>DOE Nº 34.729 DE 26/04/2022 PÁG 19.</t>
  </si>
  <si>
    <t>EDUARDO HAYEK RIBEIRO</t>
  </si>
  <si>
    <t>ELISANGELA SILVA DE VASCONCELOS</t>
  </si>
  <si>
    <t>EMANUELLA CORREIA ALVES</t>
  </si>
  <si>
    <t>DOE DE 27/10/2022 - BG 204/2022- BG 076/2023</t>
  </si>
  <si>
    <t>JOSE WILSON PEREIRA GONCALVES</t>
  </si>
  <si>
    <t>JOSEMAR DE SOUZA SANTOS</t>
  </si>
  <si>
    <t>KAIENA BONET AZEVEDO</t>
  </si>
  <si>
    <t>MEIRELANE NOGUEIRA MACHADO</t>
  </si>
  <si>
    <t>NAIANY CUNHA SOUZA BARROSO</t>
  </si>
  <si>
    <t>SANMYA BEATRIZ TIRADENTES LEITE</t>
  </si>
  <si>
    <t xml:space="preserve"> DOE n° 34.672 de 27/01/2022, Poder Executivo – Seção I, Pág. 3.</t>
  </si>
  <si>
    <t>SULEMAR DO NASCIMENTO BARROSO</t>
  </si>
  <si>
    <t>WILSON PIRES LOPES</t>
  </si>
  <si>
    <t>BG 150/2024/PORTARIA Nº 360/DRH-1, DE 05 DE AGOSTO DE 2024</t>
  </si>
  <si>
    <t>GOVERNO DO ESTADO</t>
  </si>
  <si>
    <t>CORPO DE BOMBEIROS MILITAR DO AMAZONAS</t>
  </si>
  <si>
    <t>DIRETORIA DE RECURSOS HUMANOS</t>
  </si>
  <si>
    <t xml:space="preserve">MAPA DA FORÇA DO CBMAM </t>
  </si>
  <si>
    <t xml:space="preserve">CONFORME DECRETO Nº 22.519, DE 12 DE MARÇO DE 2002. </t>
  </si>
  <si>
    <t>DISTRIBUIÇÃO DO EFETIVO - DECRETO Nº 38.108, DE 09 DE AGOSTO DE 2017.</t>
  </si>
  <si>
    <t xml:space="preserve">TOTAL DO EFETIVO: </t>
  </si>
  <si>
    <t>OFICIAIS:</t>
  </si>
  <si>
    <t>PRAÇAS:</t>
  </si>
  <si>
    <t>QUADRO DE OFICIAIS COMBATENTES</t>
  </si>
  <si>
    <t>EFETIVO DE CORONEL</t>
  </si>
  <si>
    <t>POSTO/
GRAD.</t>
  </si>
  <si>
    <t>OFICIAIS</t>
  </si>
  <si>
    <t>PREV.</t>
  </si>
  <si>
    <t>EXIST.</t>
  </si>
  <si>
    <t>AGREG.</t>
  </si>
  <si>
    <t>EXCED.</t>
  </si>
  <si>
    <t>A DISP/ CEDIDO</t>
  </si>
  <si>
    <t>AG. RESERV.</t>
  </si>
  <si>
    <t>CEDIDO</t>
  </si>
  <si>
    <t>AGREG. NOM.</t>
  </si>
  <si>
    <t>POSTO</t>
  </si>
  <si>
    <t>NOME</t>
  </si>
  <si>
    <t>CI</t>
  </si>
  <si>
    <t>MAT.</t>
  </si>
  <si>
    <t>CONDIÇÃO</t>
  </si>
  <si>
    <r>
      <rPr>
        <b/>
        <sz val="12"/>
        <color theme="1"/>
        <rFont val="Arial"/>
      </rPr>
      <t>DANIZIO</t>
    </r>
    <r>
      <rPr>
        <sz val="12"/>
        <color theme="1"/>
        <rFont val="Arial"/>
      </rPr>
      <t xml:space="preserve"> VALENTE GONCALVES NETO</t>
    </r>
  </si>
  <si>
    <t>0026</t>
  </si>
  <si>
    <t>137.541-5B</t>
  </si>
  <si>
    <r>
      <rPr>
        <sz val="12"/>
        <color theme="1"/>
        <rFont val="Arial"/>
      </rPr>
      <t xml:space="preserve">ELENILDO RODRIGUES </t>
    </r>
    <r>
      <rPr>
        <b/>
        <sz val="12"/>
        <color theme="1"/>
        <rFont val="Arial"/>
      </rPr>
      <t>FARIAS</t>
    </r>
  </si>
  <si>
    <t>0024</t>
  </si>
  <si>
    <t>126.688-8B</t>
  </si>
  <si>
    <r>
      <rPr>
        <sz val="12"/>
        <color theme="1"/>
        <rFont val="Arial"/>
      </rPr>
      <t xml:space="preserve">JAIR </t>
    </r>
    <r>
      <rPr>
        <b/>
        <sz val="12"/>
        <color theme="1"/>
        <rFont val="Arial"/>
      </rPr>
      <t>RUAS</t>
    </r>
    <r>
      <rPr>
        <sz val="12"/>
        <color theme="1"/>
        <rFont val="Arial"/>
      </rPr>
      <t xml:space="preserve"> BRAGA</t>
    </r>
  </si>
  <si>
    <t>131.456-4B</t>
  </si>
  <si>
    <r>
      <rPr>
        <b/>
        <sz val="12"/>
        <color theme="1"/>
        <rFont val="Arial"/>
      </rPr>
      <t xml:space="preserve">MAURO </t>
    </r>
    <r>
      <rPr>
        <sz val="12"/>
        <color theme="1"/>
        <rFont val="Arial"/>
      </rPr>
      <t>MARCELO LIMA FREIRE</t>
    </r>
  </si>
  <si>
    <t>0027</t>
  </si>
  <si>
    <t>122.680-0C</t>
  </si>
  <si>
    <t>AGREGADO/CORREG</t>
  </si>
  <si>
    <r>
      <rPr>
        <sz val="12"/>
        <color theme="1"/>
        <rFont val="Arial"/>
      </rPr>
      <t xml:space="preserve">JOSEMAR DE SOUZA </t>
    </r>
    <r>
      <rPr>
        <b/>
        <sz val="12"/>
        <color theme="1"/>
        <rFont val="Arial"/>
      </rPr>
      <t>SANTOS</t>
    </r>
  </si>
  <si>
    <t>137.542-3B</t>
  </si>
  <si>
    <t>CEDIDO/CORREGEDORIA</t>
  </si>
  <si>
    <r>
      <rPr>
        <sz val="12"/>
        <color theme="1"/>
        <rFont val="Arial"/>
      </rPr>
      <t xml:space="preserve">CARLOS ALBERTO FREITAS </t>
    </r>
    <r>
      <rPr>
        <b/>
        <sz val="12"/>
        <color theme="1"/>
        <rFont val="Arial"/>
      </rPr>
      <t>TUPINAMBA</t>
    </r>
  </si>
  <si>
    <t>148.885-6B</t>
  </si>
  <si>
    <r>
      <rPr>
        <sz val="12"/>
        <color theme="1"/>
        <rFont val="Arial"/>
      </rPr>
      <t xml:space="preserve">AFONSO RAMOS </t>
    </r>
    <r>
      <rPr>
        <b/>
        <sz val="12"/>
        <color theme="1"/>
        <rFont val="Arial"/>
      </rPr>
      <t>GARCIA</t>
    </r>
    <r>
      <rPr>
        <sz val="12"/>
        <color theme="1"/>
        <rFont val="Arial"/>
      </rPr>
      <t xml:space="preserve"> FILHO</t>
    </r>
  </si>
  <si>
    <t>0029</t>
  </si>
  <si>
    <t>133.650-9B</t>
  </si>
  <si>
    <r>
      <rPr>
        <sz val="12"/>
        <color theme="1"/>
        <rFont val="Arial"/>
      </rPr>
      <t xml:space="preserve">HELYANTHUS FRANK DA SILVA </t>
    </r>
    <r>
      <rPr>
        <b/>
        <sz val="12"/>
        <color theme="1"/>
        <rFont val="Arial"/>
      </rPr>
      <t>BORGES</t>
    </r>
  </si>
  <si>
    <t>154.457-8B</t>
  </si>
  <si>
    <r>
      <rPr>
        <sz val="12"/>
        <color theme="1"/>
        <rFont val="Arial"/>
      </rPr>
      <t xml:space="preserve">ENIO DE OLIVEIRA </t>
    </r>
    <r>
      <rPr>
        <b/>
        <sz val="12"/>
        <color theme="1"/>
        <rFont val="Arial"/>
      </rPr>
      <t>MALVEIRA</t>
    </r>
  </si>
  <si>
    <t>154.455-1B</t>
  </si>
  <si>
    <t xml:space="preserve">FERIAS </t>
  </si>
  <si>
    <r>
      <rPr>
        <sz val="12"/>
        <color theme="1"/>
        <rFont val="Arial"/>
      </rPr>
      <t xml:space="preserve">BIANOR DA SILVA </t>
    </r>
    <r>
      <rPr>
        <b/>
        <sz val="12"/>
        <color theme="1"/>
        <rFont val="Arial"/>
      </rPr>
      <t>CORREA</t>
    </r>
  </si>
  <si>
    <t>0031</t>
  </si>
  <si>
    <t>153.013-5B</t>
  </si>
  <si>
    <t>FRANCISCO FERREIRA MÁXIMO FILHO</t>
  </si>
  <si>
    <t>0482</t>
  </si>
  <si>
    <t>182.595-0A</t>
  </si>
  <si>
    <t>AGREGADO/NOMEAÇÃO</t>
  </si>
  <si>
    <t>EFETIVO DE TENENTE CORONEL</t>
  </si>
  <si>
    <t>A DISP</t>
  </si>
  <si>
    <r>
      <rPr>
        <sz val="12"/>
        <color theme="1"/>
        <rFont val="Arial"/>
      </rPr>
      <t xml:space="preserve">REINALDO ACRIS </t>
    </r>
    <r>
      <rPr>
        <b/>
        <sz val="12"/>
        <color theme="1"/>
        <rFont val="Arial"/>
      </rPr>
      <t>MENEZES</t>
    </r>
  </si>
  <si>
    <t>182.597-6A</t>
  </si>
  <si>
    <r>
      <rPr>
        <b/>
        <sz val="12"/>
        <color theme="1"/>
        <rFont val="Arial"/>
      </rPr>
      <t>CLÓVIS</t>
    </r>
    <r>
      <rPr>
        <sz val="12"/>
        <color theme="1"/>
        <rFont val="Arial"/>
      </rPr>
      <t xml:space="preserve"> ARAÚJO PINTO JÚNIOR</t>
    </r>
  </si>
  <si>
    <t>182.594-1A</t>
  </si>
  <si>
    <r>
      <rPr>
        <b/>
        <sz val="12"/>
        <color theme="1"/>
        <rFont val="Arial"/>
      </rPr>
      <t>ALEXANDRE</t>
    </r>
    <r>
      <rPr>
        <sz val="12"/>
        <color theme="1"/>
        <rFont val="Arial"/>
      </rPr>
      <t xml:space="preserve"> GAMA DE FREITAS</t>
    </r>
  </si>
  <si>
    <t>181.311-0A</t>
  </si>
  <si>
    <r>
      <rPr>
        <b/>
        <sz val="12"/>
        <color theme="1"/>
        <rFont val="Arial"/>
      </rPr>
      <t>ERICK</t>
    </r>
    <r>
      <rPr>
        <sz val="12"/>
        <color theme="1"/>
        <rFont val="Arial"/>
      </rPr>
      <t xml:space="preserve"> DE MELO BARBOSA</t>
    </r>
  </si>
  <si>
    <t>182.596-8A</t>
  </si>
  <si>
    <r>
      <rPr>
        <sz val="12"/>
        <color theme="1"/>
        <rFont val="Arial"/>
      </rPr>
      <t xml:space="preserve">ALEXANDRE COSTA </t>
    </r>
    <r>
      <rPr>
        <b/>
        <sz val="12"/>
        <color theme="1"/>
        <rFont val="Arial"/>
      </rPr>
      <t>MARTINS</t>
    </r>
  </si>
  <si>
    <t>172.496-7B</t>
  </si>
  <si>
    <r>
      <rPr>
        <sz val="12"/>
        <color theme="1"/>
        <rFont val="Arial"/>
      </rPr>
      <t xml:space="preserve">ORLEILSO XIMENES </t>
    </r>
    <r>
      <rPr>
        <b/>
        <sz val="12"/>
        <color theme="1"/>
        <rFont val="Arial"/>
      </rPr>
      <t>MUNIZ</t>
    </r>
  </si>
  <si>
    <t>182.593-3A</t>
  </si>
  <si>
    <r>
      <rPr>
        <b/>
        <sz val="12"/>
        <color theme="1"/>
        <rFont val="Arial"/>
      </rPr>
      <t xml:space="preserve">SULEMAR </t>
    </r>
    <r>
      <rPr>
        <sz val="12"/>
        <color theme="1"/>
        <rFont val="Arial"/>
      </rPr>
      <t>DO NASCIMENTO BARROSO</t>
    </r>
  </si>
  <si>
    <t>184.478-4A</t>
  </si>
  <si>
    <r>
      <rPr>
        <sz val="12"/>
        <color theme="1"/>
        <rFont val="Arial"/>
      </rPr>
      <t xml:space="preserve">ALAN </t>
    </r>
    <r>
      <rPr>
        <b/>
        <sz val="12"/>
        <color theme="1"/>
        <rFont val="Arial"/>
      </rPr>
      <t>BARREIROS</t>
    </r>
    <r>
      <rPr>
        <sz val="12"/>
        <color theme="1"/>
        <rFont val="Arial"/>
      </rPr>
      <t xml:space="preserve"> DE ANDRADE</t>
    </r>
  </si>
  <si>
    <t>187.598-1A</t>
  </si>
  <si>
    <r>
      <rPr>
        <sz val="12"/>
        <color theme="1"/>
        <rFont val="Arial"/>
      </rPr>
      <t>JAKSON</t>
    </r>
    <r>
      <rPr>
        <b/>
        <sz val="12"/>
        <color theme="1"/>
        <rFont val="Arial"/>
      </rPr>
      <t xml:space="preserve"> FRANÇA</t>
    </r>
    <r>
      <rPr>
        <sz val="12"/>
        <color theme="1"/>
        <rFont val="Arial"/>
      </rPr>
      <t xml:space="preserve"> GUIMARÃES</t>
    </r>
  </si>
  <si>
    <t>171.762-6B</t>
  </si>
  <si>
    <r>
      <rPr>
        <b/>
        <sz val="12"/>
        <color theme="1"/>
        <rFont val="Arial"/>
      </rPr>
      <t>HELLITON</t>
    </r>
    <r>
      <rPr>
        <sz val="12"/>
        <color theme="1"/>
        <rFont val="Arial"/>
      </rPr>
      <t xml:space="preserve"> DE SOUZA SILVA</t>
    </r>
  </si>
  <si>
    <t>187.596-5A</t>
  </si>
  <si>
    <r>
      <rPr>
        <sz val="12"/>
        <color theme="1"/>
        <rFont val="Arial"/>
      </rPr>
      <t xml:space="preserve">JOAO </t>
    </r>
    <r>
      <rPr>
        <b/>
        <sz val="12"/>
        <color theme="1"/>
        <rFont val="Arial"/>
      </rPr>
      <t>BATISTA</t>
    </r>
    <r>
      <rPr>
        <sz val="12"/>
        <color theme="1"/>
        <rFont val="Arial"/>
      </rPr>
      <t xml:space="preserve"> DO NASCIMENTO</t>
    </r>
  </si>
  <si>
    <t>187.597-3A</t>
  </si>
  <si>
    <t>ANDREY BARBOSA DA COSTA</t>
  </si>
  <si>
    <t>181.310-2A</t>
  </si>
  <si>
    <t>A DISPOSIÇÃO</t>
  </si>
  <si>
    <r>
      <rPr>
        <sz val="12"/>
        <color theme="1"/>
        <rFont val="Arial"/>
      </rPr>
      <t xml:space="preserve">JOSELIO DA SILVA </t>
    </r>
    <r>
      <rPr>
        <b/>
        <sz val="12"/>
        <color theme="1"/>
        <rFont val="Arial"/>
      </rPr>
      <t>MONTEIRO</t>
    </r>
  </si>
  <si>
    <t>181.314-5A</t>
  </si>
  <si>
    <r>
      <rPr>
        <b/>
        <sz val="12"/>
        <color theme="1"/>
        <rFont val="Arial"/>
      </rPr>
      <t>J</t>
    </r>
    <r>
      <rPr>
        <sz val="12"/>
        <color theme="1"/>
        <rFont val="Arial"/>
      </rPr>
      <t>OSE</t>
    </r>
    <r>
      <rPr>
        <b/>
        <sz val="12"/>
        <color theme="1"/>
        <rFont val="Arial"/>
      </rPr>
      <t xml:space="preserve"> WILSON</t>
    </r>
    <r>
      <rPr>
        <sz val="12"/>
        <color theme="1"/>
        <rFont val="Arial"/>
      </rPr>
      <t xml:space="preserve"> PEREIRA GONCALVES</t>
    </r>
  </si>
  <si>
    <t>181.312-9A</t>
  </si>
  <si>
    <r>
      <rPr>
        <sz val="12"/>
        <color theme="1"/>
        <rFont val="Arial"/>
      </rPr>
      <t xml:space="preserve">JEAN </t>
    </r>
    <r>
      <rPr>
        <b/>
        <sz val="12"/>
        <color theme="1"/>
        <rFont val="Arial"/>
      </rPr>
      <t>CLISLEY</t>
    </r>
    <r>
      <rPr>
        <sz val="12"/>
        <color theme="1"/>
        <rFont val="Arial"/>
      </rPr>
      <t xml:space="preserve"> FEITOSA E SILVA</t>
    </r>
  </si>
  <si>
    <t>181.309-9A</t>
  </si>
  <si>
    <t>KARINA OLIVEIRA DOS REIS</t>
  </si>
  <si>
    <t>181.305-6A</t>
  </si>
  <si>
    <r>
      <rPr>
        <sz val="12"/>
        <color theme="1"/>
        <rFont val="Arial"/>
      </rPr>
      <t xml:space="preserve">CILOMI SOUTO </t>
    </r>
    <r>
      <rPr>
        <b/>
        <sz val="12"/>
        <color theme="1"/>
        <rFont val="Arial"/>
      </rPr>
      <t>ARRAZ</t>
    </r>
  </si>
  <si>
    <t>181.347-1A</t>
  </si>
  <si>
    <r>
      <rPr>
        <b/>
        <sz val="12"/>
        <color theme="1"/>
        <rFont val="Arial"/>
      </rPr>
      <t>SUIANE</t>
    </r>
    <r>
      <rPr>
        <sz val="12"/>
        <color theme="1"/>
        <rFont val="Arial"/>
      </rPr>
      <t xml:space="preserve"> DE SOUZA MOTA</t>
    </r>
  </si>
  <si>
    <t>181.306-4A</t>
  </si>
  <si>
    <r>
      <rPr>
        <sz val="12"/>
        <color theme="1"/>
        <rFont val="Arial"/>
      </rPr>
      <t xml:space="preserve">MARIO </t>
    </r>
    <r>
      <rPr>
        <b/>
        <sz val="12"/>
        <color theme="1"/>
        <rFont val="Arial"/>
      </rPr>
      <t>ANIBAL</t>
    </r>
    <r>
      <rPr>
        <sz val="12"/>
        <color theme="1"/>
        <rFont val="Arial"/>
      </rPr>
      <t xml:space="preserve"> GOMES DA COSTA JUNIOR</t>
    </r>
  </si>
  <si>
    <t>181.307-2A</t>
  </si>
  <si>
    <r>
      <rPr>
        <sz val="12"/>
        <color theme="1"/>
        <rFont val="Arial"/>
      </rPr>
      <t xml:space="preserve">ALECSANDRO </t>
    </r>
    <r>
      <rPr>
        <b/>
        <sz val="12"/>
        <color theme="1"/>
        <rFont val="Arial"/>
      </rPr>
      <t>LEAL</t>
    </r>
    <r>
      <rPr>
        <sz val="12"/>
        <color theme="1"/>
        <rFont val="Arial"/>
      </rPr>
      <t xml:space="preserve"> DA SILVA</t>
    </r>
  </si>
  <si>
    <t>181.313-7A</t>
  </si>
  <si>
    <t>EFETIVO DE MAJOR</t>
  </si>
  <si>
    <t xml:space="preserve">  </t>
  </si>
  <si>
    <r>
      <rPr>
        <b/>
        <sz val="12"/>
        <color theme="1"/>
        <rFont val="Arial"/>
      </rPr>
      <t>JANDERSON</t>
    </r>
    <r>
      <rPr>
        <sz val="12"/>
        <color theme="1"/>
        <rFont val="Arial"/>
      </rPr>
      <t xml:space="preserve"> LOURENCO LOPES</t>
    </r>
  </si>
  <si>
    <t>186.128-0A</t>
  </si>
  <si>
    <r>
      <rPr>
        <sz val="12"/>
        <color theme="1"/>
        <rFont val="Arial"/>
      </rPr>
      <t xml:space="preserve">MARCO ANTONIO CALMON </t>
    </r>
    <r>
      <rPr>
        <b/>
        <sz val="12"/>
        <color theme="1"/>
        <rFont val="Arial"/>
      </rPr>
      <t>GAMA</t>
    </r>
  </si>
  <si>
    <t>186.129-8A</t>
  </si>
  <si>
    <r>
      <rPr>
        <b/>
        <sz val="12"/>
        <color theme="1"/>
        <rFont val="Arial"/>
      </rPr>
      <t>HELCIO</t>
    </r>
    <r>
      <rPr>
        <sz val="12"/>
        <color theme="1"/>
        <rFont val="Arial"/>
      </rPr>
      <t xml:space="preserve"> CAVALCANTE BARBOSA</t>
    </r>
  </si>
  <si>
    <t>187.065-3A</t>
  </si>
  <si>
    <r>
      <rPr>
        <sz val="12"/>
        <color theme="1"/>
        <rFont val="Arial"/>
      </rPr>
      <t xml:space="preserve">JOSE </t>
    </r>
    <r>
      <rPr>
        <b/>
        <sz val="12"/>
        <color theme="1"/>
        <rFont val="Arial"/>
      </rPr>
      <t>RICARDO</t>
    </r>
    <r>
      <rPr>
        <sz val="12"/>
        <color theme="1"/>
        <rFont val="Arial"/>
      </rPr>
      <t xml:space="preserve"> CRISTIE CARMO DA ROCHA</t>
    </r>
  </si>
  <si>
    <t>159.458-3B</t>
  </si>
  <si>
    <r>
      <rPr>
        <sz val="12"/>
        <color theme="1"/>
        <rFont val="Arial"/>
      </rPr>
      <t xml:space="preserve">ROBSON DE OLIVEIRA </t>
    </r>
    <r>
      <rPr>
        <b/>
        <sz val="12"/>
        <color theme="1"/>
        <rFont val="Arial"/>
      </rPr>
      <t xml:space="preserve">FALCAO </t>
    </r>
    <r>
      <rPr>
        <sz val="12"/>
        <color theme="1"/>
        <rFont val="Arial"/>
      </rPr>
      <t>CESAR</t>
    </r>
  </si>
  <si>
    <t>186.130-1A</t>
  </si>
  <si>
    <r>
      <rPr>
        <b/>
        <sz val="12"/>
        <color theme="1"/>
        <rFont val="Arial"/>
      </rPr>
      <t>ADSON</t>
    </r>
    <r>
      <rPr>
        <sz val="12"/>
        <color theme="1"/>
        <rFont val="Arial"/>
      </rPr>
      <t xml:space="preserve"> DE SOUZA FERREIRA</t>
    </r>
  </si>
  <si>
    <t>186.126-3A</t>
  </si>
  <si>
    <r>
      <rPr>
        <sz val="12"/>
        <color theme="1"/>
        <rFont val="Arial"/>
      </rPr>
      <t xml:space="preserve">CRISTIANO </t>
    </r>
    <r>
      <rPr>
        <b/>
        <sz val="12"/>
        <color theme="1"/>
        <rFont val="Arial"/>
      </rPr>
      <t>BRAZ</t>
    </r>
    <r>
      <rPr>
        <sz val="12"/>
        <color theme="1"/>
        <rFont val="Arial"/>
      </rPr>
      <t xml:space="preserve"> FERREIRA</t>
    </r>
  </si>
  <si>
    <t>186.127-1A</t>
  </si>
  <si>
    <r>
      <rPr>
        <b/>
        <sz val="12"/>
        <color theme="1"/>
        <rFont val="Arial"/>
      </rPr>
      <t>AMERICO</t>
    </r>
    <r>
      <rPr>
        <sz val="12"/>
        <color theme="1"/>
        <rFont val="Arial"/>
      </rPr>
      <t xml:space="preserve"> DE CASTRO BATISTA </t>
    </r>
    <r>
      <rPr>
        <b/>
        <sz val="12"/>
        <color theme="1"/>
        <rFont val="Arial"/>
      </rPr>
      <t>NETO</t>
    </r>
  </si>
  <si>
    <t>169.609-2B</t>
  </si>
  <si>
    <t>EFETIVO DE CAPITÃO</t>
  </si>
  <si>
    <r>
      <rPr>
        <b/>
        <sz val="12"/>
        <color theme="1"/>
        <rFont val="Arial"/>
      </rPr>
      <t>MARCIO</t>
    </r>
    <r>
      <rPr>
        <sz val="12"/>
        <color theme="1"/>
        <rFont val="Arial"/>
      </rPr>
      <t xml:space="preserve"> GOMES DE</t>
    </r>
    <r>
      <rPr>
        <b/>
        <sz val="12"/>
        <color theme="1"/>
        <rFont val="Arial"/>
      </rPr>
      <t xml:space="preserve"> LIMA</t>
    </r>
  </si>
  <si>
    <t>187.918-9A</t>
  </si>
  <si>
    <t>EFETIVO DE 1º TENENTE</t>
  </si>
  <si>
    <t xml:space="preserve">1º TEN </t>
  </si>
  <si>
    <t>EFETIVO DE 2º TENENTE</t>
  </si>
  <si>
    <t xml:space="preserve"> EFETIVO DE MAJOR QOABM</t>
  </si>
  <si>
    <r>
      <rPr>
        <sz val="12"/>
        <color theme="1"/>
        <rFont val="Arial"/>
      </rPr>
      <t>JOSE GUILHERME DE ALMEID</t>
    </r>
    <r>
      <rPr>
        <b/>
        <sz val="12"/>
        <color theme="1"/>
        <rFont val="Arial"/>
      </rPr>
      <t>A</t>
    </r>
    <r>
      <rPr>
        <sz val="12"/>
        <color theme="1"/>
        <rFont val="Arial"/>
      </rPr>
      <t xml:space="preserve"> </t>
    </r>
    <r>
      <rPr>
        <b/>
        <sz val="12"/>
        <color theme="1"/>
        <rFont val="Arial"/>
      </rPr>
      <t>SAMPAIO</t>
    </r>
  </si>
  <si>
    <t>131.448-3B</t>
  </si>
  <si>
    <r>
      <rPr>
        <b/>
        <sz val="12"/>
        <color theme="1"/>
        <rFont val="Arial"/>
      </rPr>
      <t>MARIMAR</t>
    </r>
    <r>
      <rPr>
        <sz val="12"/>
        <color theme="1"/>
        <rFont val="Arial"/>
      </rPr>
      <t xml:space="preserve"> MACHADO MARQUES</t>
    </r>
  </si>
  <si>
    <t>131.347-9B</t>
  </si>
  <si>
    <t xml:space="preserve"> EFETIVO DE CAPITÃO QOABM</t>
  </si>
  <si>
    <r>
      <rPr>
        <b/>
        <sz val="12"/>
        <color theme="1"/>
        <rFont val="Arial"/>
      </rPr>
      <t>JOSE WILSON</t>
    </r>
    <r>
      <rPr>
        <sz val="12"/>
        <color theme="1"/>
        <rFont val="Arial"/>
      </rPr>
      <t xml:space="preserve"> MOREIRA DA SILVA</t>
    </r>
  </si>
  <si>
    <t>0087</t>
  </si>
  <si>
    <t>133.653-3B</t>
  </si>
  <si>
    <r>
      <rPr>
        <b/>
        <sz val="12"/>
        <color theme="1"/>
        <rFont val="Arial"/>
      </rPr>
      <t>JOÃO</t>
    </r>
    <r>
      <rPr>
        <sz val="12"/>
        <color theme="1"/>
        <rFont val="Arial"/>
      </rPr>
      <t xml:space="preserve"> MELO DA SILVA </t>
    </r>
    <r>
      <rPr>
        <b/>
        <sz val="12"/>
        <color theme="1"/>
        <rFont val="Arial"/>
      </rPr>
      <t>FILHO</t>
    </r>
  </si>
  <si>
    <t>0080</t>
  </si>
  <si>
    <t>138.336-1B</t>
  </si>
  <si>
    <r>
      <rPr>
        <b/>
        <sz val="12"/>
        <color theme="1"/>
        <rFont val="Arial"/>
      </rPr>
      <t xml:space="preserve">VERANILDO </t>
    </r>
    <r>
      <rPr>
        <sz val="12"/>
        <color theme="1"/>
        <rFont val="Arial"/>
      </rPr>
      <t>DE SOUZA COSTA</t>
    </r>
  </si>
  <si>
    <t>0083</t>
  </si>
  <si>
    <t>134.221-5B</t>
  </si>
  <si>
    <r>
      <rPr>
        <b/>
        <sz val="12"/>
        <color theme="1"/>
        <rFont val="Arial"/>
      </rPr>
      <t>GIULLIANO</t>
    </r>
    <r>
      <rPr>
        <sz val="12"/>
        <color theme="1"/>
        <rFont val="Arial"/>
      </rPr>
      <t xml:space="preserve"> WALLACE LIMA DA SILVA</t>
    </r>
  </si>
  <si>
    <t>0082</t>
  </si>
  <si>
    <t>131.507-2B</t>
  </si>
  <si>
    <r>
      <rPr>
        <b/>
        <sz val="12"/>
        <color theme="1"/>
        <rFont val="Arial"/>
      </rPr>
      <t>AILTON RAMOS</t>
    </r>
    <r>
      <rPr>
        <sz val="12"/>
        <color theme="1"/>
        <rFont val="Arial"/>
      </rPr>
      <t xml:space="preserve"> DA SILVA</t>
    </r>
  </si>
  <si>
    <t>0061</t>
  </si>
  <si>
    <t>133.641-0B</t>
  </si>
  <si>
    <r>
      <rPr>
        <sz val="12"/>
        <color theme="1"/>
        <rFont val="Arial"/>
      </rPr>
      <t xml:space="preserve">FRANCISCO DE A. </t>
    </r>
    <r>
      <rPr>
        <b/>
        <sz val="12"/>
        <color theme="1"/>
        <rFont val="Arial"/>
      </rPr>
      <t>F</t>
    </r>
    <r>
      <rPr>
        <sz val="12"/>
        <color theme="1"/>
        <rFont val="Arial"/>
      </rPr>
      <t>ERREIRA DE</t>
    </r>
    <r>
      <rPr>
        <b/>
        <sz val="12"/>
        <color theme="1"/>
        <rFont val="Arial"/>
      </rPr>
      <t xml:space="preserve">  AMORIM</t>
    </r>
  </si>
  <si>
    <t>0064</t>
  </si>
  <si>
    <t>131.302-9B</t>
  </si>
  <si>
    <t xml:space="preserve"> EFETIVO DE 1º TENENTE QOABM</t>
  </si>
  <si>
    <r>
      <rPr>
        <sz val="12"/>
        <color theme="1"/>
        <rFont val="Arial"/>
      </rPr>
      <t xml:space="preserve">JOSE DE SOUZA </t>
    </r>
    <r>
      <rPr>
        <b/>
        <sz val="12"/>
        <color theme="1"/>
        <rFont val="Arial"/>
      </rPr>
      <t>BELLO</t>
    </r>
  </si>
  <si>
    <t>0282</t>
  </si>
  <si>
    <t>127.000-1B</t>
  </si>
  <si>
    <r>
      <rPr>
        <b/>
        <sz val="12"/>
        <color theme="1"/>
        <rFont val="Arial"/>
      </rPr>
      <t>S</t>
    </r>
    <r>
      <rPr>
        <sz val="12"/>
        <color theme="1"/>
        <rFont val="Arial"/>
      </rPr>
      <t>EBASTIAO</t>
    </r>
    <r>
      <rPr>
        <b/>
        <sz val="12"/>
        <color theme="1"/>
        <rFont val="Arial"/>
      </rPr>
      <t xml:space="preserve"> </t>
    </r>
    <r>
      <rPr>
        <sz val="12"/>
        <color theme="1"/>
        <rFont val="Arial"/>
      </rPr>
      <t xml:space="preserve">FERREIRA DE </t>
    </r>
    <r>
      <rPr>
        <b/>
        <sz val="12"/>
        <color theme="1"/>
        <rFont val="Arial"/>
      </rPr>
      <t>AMORIM</t>
    </r>
  </si>
  <si>
    <t>0086</t>
  </si>
  <si>
    <t>133.647-9B</t>
  </si>
  <si>
    <r>
      <rPr>
        <sz val="12"/>
        <color theme="1"/>
        <rFont val="Arial"/>
      </rPr>
      <t xml:space="preserve">AMARILDO </t>
    </r>
    <r>
      <rPr>
        <b/>
        <sz val="12"/>
        <color theme="1"/>
        <rFont val="Arial"/>
      </rPr>
      <t>R</t>
    </r>
    <r>
      <rPr>
        <sz val="12"/>
        <color theme="1"/>
        <rFont val="Arial"/>
      </rPr>
      <t>ODRIGUES DA</t>
    </r>
    <r>
      <rPr>
        <b/>
        <sz val="12"/>
        <color theme="1"/>
        <rFont val="Arial"/>
      </rPr>
      <t xml:space="preserve"> SILVA</t>
    </r>
  </si>
  <si>
    <t>0089</t>
  </si>
  <si>
    <t>131.383-5B</t>
  </si>
  <si>
    <r>
      <rPr>
        <sz val="12"/>
        <color theme="1"/>
        <rFont val="Arial"/>
      </rPr>
      <t xml:space="preserve">OSLI </t>
    </r>
    <r>
      <rPr>
        <b/>
        <sz val="12"/>
        <color theme="1"/>
        <rFont val="Arial"/>
      </rPr>
      <t>GONZAGA</t>
    </r>
    <r>
      <rPr>
        <sz val="12"/>
        <color theme="1"/>
        <rFont val="Arial"/>
      </rPr>
      <t xml:space="preserve"> FONSECA</t>
    </r>
  </si>
  <si>
    <t>142.184-0B</t>
  </si>
  <si>
    <r>
      <rPr>
        <b/>
        <sz val="12"/>
        <color theme="1"/>
        <rFont val="Arial"/>
      </rPr>
      <t>RENE</t>
    </r>
    <r>
      <rPr>
        <sz val="12"/>
        <color theme="1"/>
        <rFont val="Arial"/>
      </rPr>
      <t xml:space="preserve"> GONCALVES DA SILVA</t>
    </r>
  </si>
  <si>
    <t>150.029-5B</t>
  </si>
  <si>
    <r>
      <rPr>
        <b/>
        <sz val="12"/>
        <color theme="1"/>
        <rFont val="Arial"/>
      </rPr>
      <t>GILSOMAR</t>
    </r>
    <r>
      <rPr>
        <sz val="12"/>
        <color theme="1"/>
        <rFont val="Arial"/>
      </rPr>
      <t xml:space="preserve"> NUNES DE MORAES</t>
    </r>
  </si>
  <si>
    <t>150.122-4B</t>
  </si>
  <si>
    <r>
      <rPr>
        <b/>
        <sz val="12"/>
        <color theme="1"/>
        <rFont val="Arial"/>
      </rPr>
      <t>RENNER</t>
    </r>
    <r>
      <rPr>
        <sz val="12"/>
        <color theme="1"/>
        <rFont val="Arial"/>
      </rPr>
      <t xml:space="preserve"> WALTER </t>
    </r>
    <r>
      <rPr>
        <b/>
        <sz val="12"/>
        <color theme="1"/>
        <rFont val="Arial"/>
      </rPr>
      <t>VIANA</t>
    </r>
    <r>
      <rPr>
        <sz val="12"/>
        <color theme="1"/>
        <rFont val="Arial"/>
      </rPr>
      <t xml:space="preserve"> NEVES</t>
    </r>
  </si>
  <si>
    <t>150.031-7B</t>
  </si>
  <si>
    <r>
      <rPr>
        <b/>
        <sz val="12"/>
        <color theme="1"/>
        <rFont val="Arial"/>
      </rPr>
      <t>HERNANDO</t>
    </r>
    <r>
      <rPr>
        <sz val="12"/>
        <color theme="1"/>
        <rFont val="Arial"/>
      </rPr>
      <t xml:space="preserve"> CLOVIS FERNANDES BATISTA</t>
    </r>
  </si>
  <si>
    <t>141.753-3B</t>
  </si>
  <si>
    <r>
      <rPr>
        <b/>
        <sz val="12"/>
        <color theme="1"/>
        <rFont val="Arial"/>
      </rPr>
      <t>ELIAS</t>
    </r>
    <r>
      <rPr>
        <sz val="12"/>
        <color theme="1"/>
        <rFont val="Arial"/>
      </rPr>
      <t xml:space="preserve"> RIBEIRO DE ALMEIDA </t>
    </r>
    <r>
      <rPr>
        <b/>
        <sz val="12"/>
        <color theme="1"/>
        <rFont val="Arial"/>
      </rPr>
      <t>NETO</t>
    </r>
  </si>
  <si>
    <t>142.036-4B</t>
  </si>
  <si>
    <r>
      <rPr>
        <b/>
        <sz val="12"/>
        <color theme="1"/>
        <rFont val="Arial"/>
      </rPr>
      <t>ANGELO</t>
    </r>
    <r>
      <rPr>
        <sz val="12"/>
        <color theme="1"/>
        <rFont val="Arial"/>
      </rPr>
      <t xml:space="preserve"> ROGERIO </t>
    </r>
    <r>
      <rPr>
        <b/>
        <sz val="12"/>
        <color theme="1"/>
        <rFont val="Arial"/>
      </rPr>
      <t>AMORIM</t>
    </r>
    <r>
      <rPr>
        <sz val="12"/>
        <color theme="1"/>
        <rFont val="Arial"/>
      </rPr>
      <t xml:space="preserve"> DA SILVA</t>
    </r>
  </si>
  <si>
    <t>148.943-7B</t>
  </si>
  <si>
    <r>
      <rPr>
        <sz val="12"/>
        <color theme="1"/>
        <rFont val="Arial"/>
      </rPr>
      <t xml:space="preserve">AUGUSTO CESAR </t>
    </r>
    <r>
      <rPr>
        <b/>
        <sz val="12"/>
        <color theme="1"/>
        <rFont val="Arial"/>
      </rPr>
      <t>LOBATO</t>
    </r>
    <r>
      <rPr>
        <sz val="12"/>
        <color theme="1"/>
        <rFont val="Arial"/>
      </rPr>
      <t xml:space="preserve"> DA SILVA</t>
    </r>
  </si>
  <si>
    <t>0345</t>
  </si>
  <si>
    <t xml:space="preserve">141.961-7B </t>
  </si>
  <si>
    <r>
      <rPr>
        <sz val="12"/>
        <color theme="1"/>
        <rFont val="Arial"/>
      </rPr>
      <t xml:space="preserve">MARCELO </t>
    </r>
    <r>
      <rPr>
        <b/>
        <sz val="12"/>
        <color theme="1"/>
        <rFont val="Arial"/>
      </rPr>
      <t>M</t>
    </r>
    <r>
      <rPr>
        <sz val="12"/>
        <color theme="1"/>
        <rFont val="Arial"/>
      </rPr>
      <t xml:space="preserve">AURICIO </t>
    </r>
    <r>
      <rPr>
        <b/>
        <sz val="12"/>
        <color theme="1"/>
        <rFont val="Arial"/>
      </rPr>
      <t>SOARES</t>
    </r>
  </si>
  <si>
    <t>0357</t>
  </si>
  <si>
    <t>142.940-0B</t>
  </si>
  <si>
    <r>
      <rPr>
        <b/>
        <sz val="12"/>
        <color theme="1"/>
        <rFont val="Arial"/>
      </rPr>
      <t xml:space="preserve">DAVI MACENA </t>
    </r>
    <r>
      <rPr>
        <sz val="12"/>
        <color theme="1"/>
        <rFont val="Arial"/>
      </rPr>
      <t>SILVA</t>
    </r>
  </si>
  <si>
    <t>141.743-6B</t>
  </si>
  <si>
    <r>
      <rPr>
        <b/>
        <sz val="12"/>
        <color theme="1"/>
        <rFont val="Arial"/>
      </rPr>
      <t>SILAS</t>
    </r>
    <r>
      <rPr>
        <sz val="12"/>
        <color theme="1"/>
        <rFont val="Arial"/>
      </rPr>
      <t xml:space="preserve"> PARENTE </t>
    </r>
    <r>
      <rPr>
        <b/>
        <sz val="12"/>
        <color theme="1"/>
        <rFont val="Arial"/>
      </rPr>
      <t>BARBOSA</t>
    </r>
  </si>
  <si>
    <t>0320</t>
  </si>
  <si>
    <t>139.386-3B</t>
  </si>
  <si>
    <r>
      <rPr>
        <sz val="12"/>
        <color theme="1"/>
        <rFont val="Arial"/>
      </rPr>
      <t xml:space="preserve">EDUARDO RODRIGUES </t>
    </r>
    <r>
      <rPr>
        <b/>
        <sz val="12"/>
        <color theme="1"/>
        <rFont val="Arial"/>
      </rPr>
      <t>AUGUSTINHO</t>
    </r>
  </si>
  <si>
    <t>0140</t>
  </si>
  <si>
    <t>131.591-9B</t>
  </si>
  <si>
    <r>
      <rPr>
        <b/>
        <sz val="12"/>
        <color theme="1"/>
        <rFont val="Arial"/>
      </rPr>
      <t>A</t>
    </r>
    <r>
      <rPr>
        <sz val="12"/>
        <color theme="1"/>
        <rFont val="Arial"/>
      </rPr>
      <t xml:space="preserve">DAILSON SANTOS DE </t>
    </r>
    <r>
      <rPr>
        <b/>
        <sz val="12"/>
        <color theme="1"/>
        <rFont val="Arial"/>
      </rPr>
      <t>BRITO</t>
    </r>
  </si>
  <si>
    <t>0143</t>
  </si>
  <si>
    <t>134.182-0B</t>
  </si>
  <si>
    <r>
      <rPr>
        <sz val="12"/>
        <color theme="1"/>
        <rFont val="Arial"/>
      </rPr>
      <t xml:space="preserve">RAIMUNDO </t>
    </r>
    <r>
      <rPr>
        <b/>
        <sz val="12"/>
        <color theme="1"/>
        <rFont val="Arial"/>
      </rPr>
      <t>QUEIROZ</t>
    </r>
    <r>
      <rPr>
        <sz val="12"/>
        <color theme="1"/>
        <rFont val="Arial"/>
      </rPr>
      <t xml:space="preserve"> DE OLIVEIRA</t>
    </r>
  </si>
  <si>
    <t>0288</t>
  </si>
  <si>
    <t>131.346-0B</t>
  </si>
  <si>
    <r>
      <rPr>
        <b/>
        <sz val="12"/>
        <color theme="1"/>
        <rFont val="Arial"/>
      </rPr>
      <t xml:space="preserve">RONILDO </t>
    </r>
    <r>
      <rPr>
        <sz val="12"/>
        <color theme="1"/>
        <rFont val="Arial"/>
      </rPr>
      <t>RIBEIRO DE OLIVEIRA</t>
    </r>
  </si>
  <si>
    <t>0351</t>
  </si>
  <si>
    <t>141.949-8B</t>
  </si>
  <si>
    <r>
      <rPr>
        <b/>
        <sz val="12"/>
        <color theme="1"/>
        <rFont val="Arial"/>
      </rPr>
      <t>JOAO</t>
    </r>
    <r>
      <rPr>
        <sz val="12"/>
        <color theme="1"/>
        <rFont val="Arial"/>
      </rPr>
      <t xml:space="preserve"> DE </t>
    </r>
    <r>
      <rPr>
        <b/>
        <sz val="12"/>
        <color theme="1"/>
        <rFont val="Arial"/>
      </rPr>
      <t>SOUZA</t>
    </r>
    <r>
      <rPr>
        <sz val="12"/>
        <color theme="1"/>
        <rFont val="Arial"/>
      </rPr>
      <t xml:space="preserve"> PEREIRA</t>
    </r>
  </si>
  <si>
    <t>141.762-2B</t>
  </si>
  <si>
    <r>
      <rPr>
        <b/>
        <sz val="12"/>
        <color theme="1"/>
        <rFont val="Arial"/>
      </rPr>
      <t>U</t>
    </r>
    <r>
      <rPr>
        <sz val="12"/>
        <color theme="1"/>
        <rFont val="Arial"/>
      </rPr>
      <t xml:space="preserve">BIRATAN </t>
    </r>
    <r>
      <rPr>
        <b/>
        <sz val="12"/>
        <color theme="1"/>
        <rFont val="Arial"/>
      </rPr>
      <t>PINHAIS</t>
    </r>
    <r>
      <rPr>
        <sz val="12"/>
        <color theme="1"/>
        <rFont val="Arial"/>
      </rPr>
      <t xml:space="preserve"> DOS SANTOS</t>
    </r>
  </si>
  <si>
    <t>149.968-8B</t>
  </si>
  <si>
    <r>
      <rPr>
        <sz val="12"/>
        <color theme="1"/>
        <rFont val="Arial"/>
      </rPr>
      <t xml:space="preserve">FRANCISCO </t>
    </r>
    <r>
      <rPr>
        <b/>
        <sz val="12"/>
        <color theme="1"/>
        <rFont val="Arial"/>
      </rPr>
      <t>EDISON LIMA</t>
    </r>
    <r>
      <rPr>
        <sz val="12"/>
        <color theme="1"/>
        <rFont val="Arial"/>
      </rPr>
      <t xml:space="preserve"> DA SILVA</t>
    </r>
  </si>
  <si>
    <t>0285</t>
  </si>
  <si>
    <t>131.387-8B</t>
  </si>
  <si>
    <r>
      <rPr>
        <sz val="12"/>
        <color theme="1"/>
        <rFont val="Arial"/>
      </rPr>
      <t xml:space="preserve">WILLIAN </t>
    </r>
    <r>
      <rPr>
        <b/>
        <sz val="12"/>
        <color theme="1"/>
        <rFont val="Arial"/>
      </rPr>
      <t>SAUNIER</t>
    </r>
    <r>
      <rPr>
        <sz val="12"/>
        <color theme="1"/>
        <rFont val="Arial"/>
      </rPr>
      <t xml:space="preserve"> DE ALCANTARA</t>
    </r>
  </si>
  <si>
    <t>0293</t>
  </si>
  <si>
    <t>131.538-2B</t>
  </si>
  <si>
    <r>
      <rPr>
        <b/>
        <sz val="12"/>
        <color theme="1"/>
        <rFont val="Arial"/>
      </rPr>
      <t>GILCIMAR</t>
    </r>
    <r>
      <rPr>
        <sz val="12"/>
        <color theme="1"/>
        <rFont val="Arial"/>
      </rPr>
      <t xml:space="preserve"> AMORIM DE OLIVEIRA</t>
    </r>
  </si>
  <si>
    <t>148.778-7B</t>
  </si>
  <si>
    <t xml:space="preserve"> EFETIVO DE 2º TENENTE QOABM</t>
  </si>
  <si>
    <r>
      <rPr>
        <sz val="12"/>
        <color theme="1"/>
        <rFont val="Arial"/>
      </rPr>
      <t xml:space="preserve">AILTON </t>
    </r>
    <r>
      <rPr>
        <b/>
        <sz val="12"/>
        <color theme="1"/>
        <rFont val="Arial"/>
      </rPr>
      <t>RUIZ</t>
    </r>
    <r>
      <rPr>
        <sz val="12"/>
        <color theme="1"/>
        <rFont val="Arial"/>
      </rPr>
      <t xml:space="preserve"> DA SILVA</t>
    </r>
  </si>
  <si>
    <t>0191</t>
  </si>
  <si>
    <t>141.862-9B</t>
  </si>
  <si>
    <r>
      <rPr>
        <b/>
        <sz val="12"/>
        <color theme="1"/>
        <rFont val="Arial"/>
      </rPr>
      <t>CHARLEY</t>
    </r>
    <r>
      <rPr>
        <sz val="12"/>
        <color theme="1"/>
        <rFont val="Arial"/>
      </rPr>
      <t xml:space="preserve"> M. DOS SANTOS NOBRE</t>
    </r>
  </si>
  <si>
    <t>0325</t>
  </si>
  <si>
    <t>138.367-1B</t>
  </si>
  <si>
    <r>
      <rPr>
        <sz val="12"/>
        <color theme="1"/>
        <rFont val="Arial"/>
      </rPr>
      <t xml:space="preserve">MARCELO </t>
    </r>
    <r>
      <rPr>
        <b/>
        <sz val="12"/>
        <color theme="1"/>
        <rFont val="Arial"/>
      </rPr>
      <t>LOPES DE MATOS</t>
    </r>
  </si>
  <si>
    <t>0255</t>
  </si>
  <si>
    <t>125.807-9B</t>
  </si>
  <si>
    <r>
      <rPr>
        <b/>
        <sz val="12"/>
        <color theme="1"/>
        <rFont val="Arial"/>
      </rPr>
      <t>PAULO WILSON</t>
    </r>
    <r>
      <rPr>
        <sz val="12"/>
        <color theme="1"/>
        <rFont val="Arial"/>
      </rPr>
      <t xml:space="preserve"> RIBEIRO DOS SANTOS</t>
    </r>
  </si>
  <si>
    <t>0273</t>
  </si>
  <si>
    <t>126.844-9B</t>
  </si>
  <si>
    <r>
      <rPr>
        <sz val="12"/>
        <color theme="1"/>
        <rFont val="Arial"/>
      </rPr>
      <t xml:space="preserve">ERANI </t>
    </r>
    <r>
      <rPr>
        <b/>
        <sz val="12"/>
        <color theme="1"/>
        <rFont val="Arial"/>
      </rPr>
      <t>JACAUNA</t>
    </r>
    <r>
      <rPr>
        <sz val="12"/>
        <color theme="1"/>
        <rFont val="Arial"/>
      </rPr>
      <t xml:space="preserve"> SOUZA</t>
    </r>
  </si>
  <si>
    <t>0276</t>
  </si>
  <si>
    <t>126.988-7B</t>
  </si>
  <si>
    <r>
      <rPr>
        <sz val="12"/>
        <color theme="1"/>
        <rFont val="Arial"/>
      </rPr>
      <t xml:space="preserve">LUIZ OTAVIO DA </t>
    </r>
    <r>
      <rPr>
        <b/>
        <sz val="12"/>
        <color theme="1"/>
        <rFont val="Arial"/>
      </rPr>
      <t>SILVA LUZ</t>
    </r>
  </si>
  <si>
    <t>0279</t>
  </si>
  <si>
    <t>127.065-6B</t>
  </si>
  <si>
    <r>
      <rPr>
        <b/>
        <sz val="12"/>
        <color theme="1"/>
        <rFont val="Arial"/>
      </rPr>
      <t>R</t>
    </r>
    <r>
      <rPr>
        <sz val="12"/>
        <color theme="1"/>
        <rFont val="Arial"/>
      </rPr>
      <t xml:space="preserve">AIMUNDO ALEXANDRE </t>
    </r>
    <r>
      <rPr>
        <b/>
        <sz val="12"/>
        <color theme="1"/>
        <rFont val="Arial"/>
      </rPr>
      <t>FARIAS</t>
    </r>
    <r>
      <rPr>
        <sz val="12"/>
        <color theme="1"/>
        <rFont val="Arial"/>
      </rPr>
      <t xml:space="preserve"> DE ALENCAR</t>
    </r>
  </si>
  <si>
    <t>0283</t>
  </si>
  <si>
    <t>126.994-1B</t>
  </si>
  <si>
    <r>
      <rPr>
        <b/>
        <sz val="12"/>
        <color theme="1"/>
        <rFont val="Arial"/>
      </rPr>
      <t>FÁBIO FRANÇA</t>
    </r>
    <r>
      <rPr>
        <sz val="12"/>
        <color theme="1"/>
        <rFont val="Arial"/>
      </rPr>
      <t xml:space="preserve"> DE SOUZA</t>
    </r>
  </si>
  <si>
    <t>0316</t>
  </si>
  <si>
    <t>131.394-0C</t>
  </si>
  <si>
    <t>GERALDO FREIRE DA SILVA JUNIOR</t>
  </si>
  <si>
    <t>0323</t>
  </si>
  <si>
    <t>140.024-0B</t>
  </si>
  <si>
    <r>
      <rPr>
        <sz val="12"/>
        <color theme="1"/>
        <rFont val="Arial"/>
      </rPr>
      <t xml:space="preserve">WALDENILSON DA SILVA </t>
    </r>
    <r>
      <rPr>
        <b/>
        <sz val="12"/>
        <color theme="1"/>
        <rFont val="Arial"/>
      </rPr>
      <t>SALES</t>
    </r>
  </si>
  <si>
    <t>0309</t>
  </si>
  <si>
    <t>133.332-1B</t>
  </si>
  <si>
    <t>WALDIVINO BARBOSA DE AMORIM</t>
  </si>
  <si>
    <t>150.013-9B</t>
  </si>
  <si>
    <r>
      <rPr>
        <b/>
        <sz val="12"/>
        <color theme="1"/>
        <rFont val="Arial"/>
      </rPr>
      <t>JULIO</t>
    </r>
    <r>
      <rPr>
        <sz val="12"/>
        <color theme="1"/>
        <rFont val="Arial"/>
      </rPr>
      <t xml:space="preserve"> CESAR </t>
    </r>
    <r>
      <rPr>
        <b/>
        <sz val="12"/>
        <color theme="1"/>
        <rFont val="Arial"/>
      </rPr>
      <t>ARAUJO</t>
    </r>
    <r>
      <rPr>
        <sz val="12"/>
        <color theme="1"/>
        <rFont val="Arial"/>
      </rPr>
      <t xml:space="preserve"> DE OLIVEIRA</t>
    </r>
  </si>
  <si>
    <t xml:space="preserve">141.819-0B </t>
  </si>
  <si>
    <t>ODINALDO XAVIER DE VASCONCELOS</t>
  </si>
  <si>
    <t>0308</t>
  </si>
  <si>
    <t>134.733-0B</t>
  </si>
  <si>
    <r>
      <rPr>
        <b/>
        <sz val="12"/>
        <color theme="1"/>
        <rFont val="Arial"/>
      </rPr>
      <t>ROUGLES</t>
    </r>
    <r>
      <rPr>
        <sz val="12"/>
        <color theme="1"/>
        <rFont val="Arial"/>
      </rPr>
      <t xml:space="preserve"> PEREIRA BRAGA</t>
    </r>
  </si>
  <si>
    <t>0339</t>
  </si>
  <si>
    <t>141.880-7B</t>
  </si>
  <si>
    <t>LUIZ RICARDO DE O. ALBUQUERQUE</t>
  </si>
  <si>
    <t>148.775-2B</t>
  </si>
  <si>
    <r>
      <rPr>
        <b/>
        <sz val="12"/>
        <color theme="1"/>
        <rFont val="Arial"/>
      </rPr>
      <t>EDU COSTA</t>
    </r>
    <r>
      <rPr>
        <sz val="12"/>
        <color theme="1"/>
        <rFont val="Arial"/>
      </rPr>
      <t xml:space="preserve"> SANTIAGO</t>
    </r>
  </si>
  <si>
    <t>141.870-0B</t>
  </si>
  <si>
    <t xml:space="preserve"> EFETIVO DE 2º TENENTE MÉDICO</t>
  </si>
  <si>
    <r>
      <rPr>
        <b/>
        <sz val="12"/>
        <color theme="1"/>
        <rFont val="Arial"/>
      </rPr>
      <t xml:space="preserve">LARISSA </t>
    </r>
    <r>
      <rPr>
        <sz val="12"/>
        <color theme="1"/>
        <rFont val="Arial"/>
      </rPr>
      <t>DAMASCENO E SILVA</t>
    </r>
  </si>
  <si>
    <t>243.818-6A</t>
  </si>
  <si>
    <r>
      <rPr>
        <b/>
        <sz val="12"/>
        <color theme="1"/>
        <rFont val="Arial"/>
      </rPr>
      <t>NAYARA</t>
    </r>
    <r>
      <rPr>
        <sz val="12"/>
        <color theme="1"/>
        <rFont val="Arial"/>
      </rPr>
      <t xml:space="preserve"> DE ALENCAR DIAS</t>
    </r>
  </si>
  <si>
    <t>190.859-6B</t>
  </si>
  <si>
    <r>
      <rPr>
        <sz val="12"/>
        <color theme="1"/>
        <rFont val="Arial"/>
      </rPr>
      <t>LUIZ CESAR REBELO</t>
    </r>
    <r>
      <rPr>
        <b/>
        <sz val="12"/>
        <color theme="1"/>
        <rFont val="Arial"/>
      </rPr>
      <t xml:space="preserve"> CLOS</t>
    </r>
  </si>
  <si>
    <t xml:space="preserve"> EFETIVO DE 2º TENENTE DENTISTA</t>
  </si>
  <si>
    <r>
      <rPr>
        <b/>
        <sz val="12"/>
        <color theme="1"/>
        <rFont val="Arial"/>
      </rPr>
      <t>MILCA</t>
    </r>
    <r>
      <rPr>
        <sz val="12"/>
        <color theme="1"/>
        <rFont val="Arial"/>
      </rPr>
      <t xml:space="preserve"> TELLES DOS SANTOS RIBEIRO</t>
    </r>
  </si>
  <si>
    <t>245.578-1A</t>
  </si>
  <si>
    <r>
      <rPr>
        <b/>
        <sz val="12"/>
        <color theme="1"/>
        <rFont val="Arial"/>
      </rPr>
      <t xml:space="preserve">RENATA </t>
    </r>
    <r>
      <rPr>
        <sz val="12"/>
        <color theme="1"/>
        <rFont val="Arial"/>
      </rPr>
      <t>BRANDÃO PEREIRA</t>
    </r>
  </si>
  <si>
    <t>246.687-2A</t>
  </si>
  <si>
    <r>
      <rPr>
        <b/>
        <sz val="12"/>
        <color theme="1"/>
        <rFont val="Arial"/>
      </rPr>
      <t>ALINE ALMEIDA</t>
    </r>
    <r>
      <rPr>
        <sz val="12"/>
        <color theme="1"/>
        <rFont val="Arial"/>
      </rPr>
      <t xml:space="preserve"> DO ESPÍRITO SANTO</t>
    </r>
  </si>
  <si>
    <t>247.187-6A</t>
  </si>
  <si>
    <t xml:space="preserve"> EFETIVO DE 2º TENENTE FARMACÊUTICO</t>
  </si>
  <si>
    <r>
      <rPr>
        <sz val="12"/>
        <color theme="1"/>
        <rFont val="Arial"/>
      </rPr>
      <t xml:space="preserve">MONIQUE SOUZA </t>
    </r>
    <r>
      <rPr>
        <b/>
        <sz val="12"/>
        <color theme="1"/>
        <rFont val="Arial"/>
      </rPr>
      <t>CREDIE</t>
    </r>
  </si>
  <si>
    <t>245.632-0A</t>
  </si>
  <si>
    <r>
      <rPr>
        <b/>
        <sz val="12"/>
        <color theme="1"/>
        <rFont val="Arial"/>
      </rPr>
      <t xml:space="preserve">NOEME </t>
    </r>
    <r>
      <rPr>
        <sz val="12"/>
        <color theme="1"/>
        <rFont val="Arial"/>
      </rPr>
      <t>HENRIQUES FREITAS</t>
    </r>
  </si>
  <si>
    <t>245.968-0A</t>
  </si>
  <si>
    <t xml:space="preserve"> EFETIVO DE 2º TENENTE ENFERMEIRO</t>
  </si>
  <si>
    <r>
      <rPr>
        <sz val="12"/>
        <color theme="1"/>
        <rFont val="Arial"/>
      </rPr>
      <t xml:space="preserve">MULLHER </t>
    </r>
    <r>
      <rPr>
        <b/>
        <sz val="12"/>
        <color theme="1"/>
        <rFont val="Arial"/>
      </rPr>
      <t>PORTINARY</t>
    </r>
    <r>
      <rPr>
        <sz val="12"/>
        <color theme="1"/>
        <rFont val="Arial"/>
      </rPr>
      <t xml:space="preserve"> CAVALCANTE PEREIRA</t>
    </r>
  </si>
  <si>
    <t>245.579-0A</t>
  </si>
  <si>
    <r>
      <rPr>
        <b/>
        <sz val="12"/>
        <color theme="1"/>
        <rFont val="Arial"/>
      </rPr>
      <t xml:space="preserve">ROBSON </t>
    </r>
    <r>
      <rPr>
        <sz val="12"/>
        <color theme="1"/>
        <rFont val="Arial"/>
      </rPr>
      <t>SANTOS DE ALMEIDA</t>
    </r>
  </si>
  <si>
    <t>178.313-0C</t>
  </si>
  <si>
    <r>
      <rPr>
        <b/>
        <sz val="12"/>
        <color theme="1"/>
        <rFont val="Arial"/>
      </rPr>
      <t xml:space="preserve">ALAÍDE </t>
    </r>
    <r>
      <rPr>
        <sz val="12"/>
        <color theme="1"/>
        <rFont val="Arial"/>
      </rPr>
      <t>PEREIRA DAS NEVES</t>
    </r>
  </si>
  <si>
    <t>1420734-6</t>
  </si>
  <si>
    <r>
      <rPr>
        <b/>
        <sz val="12"/>
        <color theme="1"/>
        <rFont val="Arial"/>
      </rPr>
      <t xml:space="preserve">RAQUEL </t>
    </r>
    <r>
      <rPr>
        <sz val="12"/>
        <color theme="1"/>
        <rFont val="Arial"/>
      </rPr>
      <t>DE SOUZA PRAIA</t>
    </r>
  </si>
  <si>
    <t>192.429-0B</t>
  </si>
  <si>
    <t>AMAURY TRINDADE DE CASTRO</t>
  </si>
  <si>
    <t>236.365-1C</t>
  </si>
  <si>
    <t>ALFREDO TORRES LOUREIRO</t>
  </si>
  <si>
    <t>240.498-2B</t>
  </si>
  <si>
    <t>249.563-5A</t>
  </si>
  <si>
    <t>ANA ELISA QUEIROZ DA SILVA</t>
  </si>
  <si>
    <t>249.568-6A</t>
  </si>
  <si>
    <t>ANDERSON MONTEIRO MOURA</t>
  </si>
  <si>
    <t>249.567-8A</t>
  </si>
  <si>
    <t xml:space="preserve"> EFETIVO DE 3º SARGENTO AUXILIAR DE SAÚDE (TÉCNICO DE ENFERMAGEM)</t>
  </si>
  <si>
    <t>JULIANA PEIXOTO TEIXEIRA</t>
  </si>
  <si>
    <t>247215-5B</t>
  </si>
  <si>
    <t>AGREGADO/NOMEAÇÀO</t>
  </si>
  <si>
    <r>
      <rPr>
        <b/>
        <sz val="12"/>
        <color theme="1"/>
        <rFont val="Arial"/>
      </rPr>
      <t xml:space="preserve">IZARLENE </t>
    </r>
    <r>
      <rPr>
        <sz val="12"/>
        <color theme="1"/>
        <rFont val="Arial"/>
      </rPr>
      <t>DE SOUZA SILVA</t>
    </r>
  </si>
  <si>
    <t>1332</t>
  </si>
  <si>
    <t>248.959-7A</t>
  </si>
  <si>
    <r>
      <rPr>
        <b/>
        <sz val="12"/>
        <color theme="1"/>
        <rFont val="Arial"/>
      </rPr>
      <t xml:space="preserve">HELIELSON </t>
    </r>
    <r>
      <rPr>
        <sz val="12"/>
        <color theme="1"/>
        <rFont val="Arial"/>
      </rPr>
      <t>FERREIRA MOTA</t>
    </r>
  </si>
  <si>
    <t>1333</t>
  </si>
  <si>
    <t>182966-1D</t>
  </si>
  <si>
    <t>TOTAL DE OFICIAIS:</t>
  </si>
  <si>
    <t>QUADRO DE PRAÇAS COMBATENTES</t>
  </si>
  <si>
    <t xml:space="preserve"> EFETIVO DE SUBTENENTE</t>
  </si>
  <si>
    <t>GRAD.</t>
  </si>
  <si>
    <t>AGREGADO NOM.</t>
  </si>
  <si>
    <t>GRAD</t>
  </si>
  <si>
    <t>CONDIÇÃO P/PROMOÇÃO</t>
  </si>
  <si>
    <t>SUB-TENENTE</t>
  </si>
  <si>
    <t>ABEL SANTANA MARQUES</t>
  </si>
  <si>
    <t>0284</t>
  </si>
  <si>
    <t>131.479-3 B</t>
  </si>
  <si>
    <t>AFONSO LUIZ MONTEIRO DE SOUZA</t>
  </si>
  <si>
    <t>131.344-4 B</t>
  </si>
  <si>
    <t>ALMEIDA MARTINS DE MATOS</t>
  </si>
  <si>
    <t>0157</t>
  </si>
  <si>
    <t>131.441-6 A</t>
  </si>
  <si>
    <t>ANAXANDRO ARAUJO DE ALENCAR</t>
  </si>
  <si>
    <t>0651</t>
  </si>
  <si>
    <t>131.625-7 B</t>
  </si>
  <si>
    <t>ARNALDO SOUZA BATISTA</t>
  </si>
  <si>
    <t>0298</t>
  </si>
  <si>
    <t>134.718-7 B</t>
  </si>
  <si>
    <t>EDEVAL DA SILVA CARLOS</t>
  </si>
  <si>
    <t>0302</t>
  </si>
  <si>
    <t>133.304-6 B</t>
  </si>
  <si>
    <t>EDSON SOARES DA SILVA</t>
  </si>
  <si>
    <t>0317</t>
  </si>
  <si>
    <t>139.285-9 B</t>
  </si>
  <si>
    <t>EDUARDO SILVA DE OLIVEIRA</t>
  </si>
  <si>
    <t>A DISPOSICAO</t>
  </si>
  <si>
    <t>ELTON VIEIRA DE PAIVA</t>
  </si>
  <si>
    <t>0318</t>
  </si>
  <si>
    <t>138.470-8 B</t>
  </si>
  <si>
    <t>EMILIA SILVA DE OLIVEIRA</t>
  </si>
  <si>
    <t>0322</t>
  </si>
  <si>
    <t>138.409-0 B</t>
  </si>
  <si>
    <t>EMIVALDO VIANA BRANCHES</t>
  </si>
  <si>
    <t>FERNANDO GUIMARAES DIAS</t>
  </si>
  <si>
    <t>FRANCISCO SOUZA DE OLIVEIRA</t>
  </si>
  <si>
    <t>0334</t>
  </si>
  <si>
    <t>141.730-4 B</t>
  </si>
  <si>
    <t>FRANK MONTEIRO DO NASCIMENTO</t>
  </si>
  <si>
    <t>0336</t>
  </si>
  <si>
    <t>141.930-7 B</t>
  </si>
  <si>
    <t>HERMENEGILDO DE CASTRO CAVALCANTE</t>
  </si>
  <si>
    <t>0348</t>
  </si>
  <si>
    <t>141.911-0 B</t>
  </si>
  <si>
    <t>JAIR DOS SANTOS</t>
  </si>
  <si>
    <t>0350</t>
  </si>
  <si>
    <t>141.790-8 B</t>
  </si>
  <si>
    <t>JAMIL PEREIRA GUIMARAES</t>
  </si>
  <si>
    <t>0354</t>
  </si>
  <si>
    <t>141.920-0 B</t>
  </si>
  <si>
    <t>JOAO CARLOS DA SILVA E SILVA</t>
  </si>
  <si>
    <t>JOAO DE CARVALHO BORBA</t>
  </si>
  <si>
    <t>148.629-2 B</t>
  </si>
  <si>
    <t>KENNEDY CONCEICAO OGANDO PERES</t>
  </si>
  <si>
    <t>0297</t>
  </si>
  <si>
    <t>133.477-8 B</t>
  </si>
  <si>
    <t>MAXIMO DE OLIVEIRA MARINHO</t>
  </si>
  <si>
    <t>0301</t>
  </si>
  <si>
    <t>134.337-8 B</t>
  </si>
  <si>
    <t>MOISES PARENTE BARBOSA</t>
  </si>
  <si>
    <t>0304</t>
  </si>
  <si>
    <t>133.324-0 B</t>
  </si>
  <si>
    <t>OTAVIO AUGUSTO LIMA RODRIGUES</t>
  </si>
  <si>
    <t>0306</t>
  </si>
  <si>
    <t>133.320-8 B</t>
  </si>
  <si>
    <t>PAULO MARCELO LIMA GALENO</t>
  </si>
  <si>
    <t>0319</t>
  </si>
  <si>
    <t>138.333-7 B</t>
  </si>
  <si>
    <t>RAIMUNDO JULIO SANTANA DA SILVA</t>
  </si>
  <si>
    <t>0347</t>
  </si>
  <si>
    <t>141.827-0 B</t>
  </si>
  <si>
    <t>RENATO DE ARAUJO TEIXEIRA</t>
  </si>
  <si>
    <t>0373</t>
  </si>
  <si>
    <t>148.621-7 B</t>
  </si>
  <si>
    <t>RONI BONETE DE SOUZA</t>
  </si>
  <si>
    <t>ROSSINEI JOSE BARBOSA MORAES</t>
  </si>
  <si>
    <t>WASHINGTON FERREIRA DA SILVA</t>
  </si>
  <si>
    <t>0397</t>
  </si>
  <si>
    <t>149.885-1 B</t>
  </si>
  <si>
    <t>WASHINGTON LUIS ALMEIDA DA SILVA</t>
  </si>
  <si>
    <t xml:space="preserve"> EFETIVO DE 1º SARGENTO</t>
  </si>
  <si>
    <t>AG. REFORMA</t>
  </si>
  <si>
    <t>SARGENTO 1</t>
  </si>
  <si>
    <t>PAULO MICAEL FERREIRA DOS ANJOS</t>
  </si>
  <si>
    <t>HARLEY LIMA DE MENDONCA</t>
  </si>
  <si>
    <t>CHARLIS BARROSO DA ROCHA</t>
  </si>
  <si>
    <t>ELINELSON NOGUEIRA DO NASCIMENTO</t>
  </si>
  <si>
    <t>ALDIMAR DA SILVA TEIXEIRA</t>
  </si>
  <si>
    <t>JONATAS CASTRO DE SOUZA</t>
  </si>
  <si>
    <t>MARCELO GOMES IMBIRIBA</t>
  </si>
  <si>
    <t>ELISANGELA FIALHO DE PINHO</t>
  </si>
  <si>
    <t>CHARLLES RODRIGUES DA SILVA</t>
  </si>
  <si>
    <t>IDNEY AZEVEDO DE SOUSA</t>
  </si>
  <si>
    <t>ENEIAS LEANDRO PEDROZA</t>
  </si>
  <si>
    <t>ROBERVAL PEREIRA DE SOUZA</t>
  </si>
  <si>
    <t>EDUARDO ARAUJO DOS SANTOS NETO</t>
  </si>
  <si>
    <t>FRANCISCO HENRIQUE BATISTA</t>
  </si>
  <si>
    <t>MARILDO DANTAS XIMENES</t>
  </si>
  <si>
    <t>EDVANEY CABRAL ARAUJO</t>
  </si>
  <si>
    <t>FAGNER NOGUEIRA BRILHANTE</t>
  </si>
  <si>
    <t>MAELY SALVADOR DE ALMEIDA NEGRAO</t>
  </si>
  <si>
    <t>PAULO VICTOR POLARI MONTEIRO</t>
  </si>
  <si>
    <t>MARIA JESSE MACIEL FERREIRA</t>
  </si>
  <si>
    <t>BIANOR GARCIA NETO</t>
  </si>
  <si>
    <t>ODJOFERSON CACAU BRAGA</t>
  </si>
  <si>
    <t>SAINT CLAIR DE PADUA DA FONSECA</t>
  </si>
  <si>
    <t>GETULIO RIBEIRO DA SILVA JUNIOR</t>
  </si>
  <si>
    <t>OCIVAN RIBEIRO XAVIER</t>
  </si>
  <si>
    <t>DANIELLY SANTOS DA COSTA</t>
  </si>
  <si>
    <t>DANIEL RAMOS DE ARAUJO</t>
  </si>
  <si>
    <t>RODOLPHO CAREPA ALVES DA COSTA</t>
  </si>
  <si>
    <t>ALDEMIR ROSAS DA SILVA</t>
  </si>
  <si>
    <t>JAMERSON MARQUES DE CASTRO</t>
  </si>
  <si>
    <t>EDUARDO DA SILVA PINHEIRO</t>
  </si>
  <si>
    <t>EDERSON ERNY ARAUJO MELO DA SILVA</t>
  </si>
  <si>
    <t>GEANDRO PIMENTEL OLIVEIRA</t>
  </si>
  <si>
    <t>EWERTON AUGUSTO SOUZA DA SILVA</t>
  </si>
  <si>
    <t>DENILSON DE SOUZA SOARES</t>
  </si>
  <si>
    <t>DAVID LUCIO ALMEIDA DA SILVA</t>
  </si>
  <si>
    <t>EDSON DE SOUSA BARRETO</t>
  </si>
  <si>
    <t>THONY MITTI BRELAZ COSTA</t>
  </si>
  <si>
    <t>VALERIO CORREA DE MELO</t>
  </si>
  <si>
    <t>EDILSON BARBOSA MACIEL FILHO</t>
  </si>
  <si>
    <t>IVANEY DE OLIVEIRA NEVES</t>
  </si>
  <si>
    <t>RYAN JOHN OLIVEIRA SILVA</t>
  </si>
  <si>
    <t>EZEQUIAS GUERREIRO MARQUES</t>
  </si>
  <si>
    <t>NEWTON DAVID HENCHEN</t>
  </si>
  <si>
    <t>AURICELIO RAMIRES RODRIGUES</t>
  </si>
  <si>
    <t>ELIMAR BORGES DE OLIVEIRA</t>
  </si>
  <si>
    <t>REGINALDO PROTASIO LOPES</t>
  </si>
  <si>
    <t>FRANCIRLEI DE CASTRO LIMA</t>
  </si>
  <si>
    <t>PEDRO SEABRA DA SILVA</t>
  </si>
  <si>
    <t>EDNEY MATOS DE VASCONCELOS</t>
  </si>
  <si>
    <t>LUIZ CARLOS DOS SANTOS SILVA</t>
  </si>
  <si>
    <t>JOSIVALDO MORAES DE OLIVEIRA</t>
  </si>
  <si>
    <t>0310</t>
  </si>
  <si>
    <t>133.193-0 B</t>
  </si>
  <si>
    <t>ARILSON FERREIRA DE JESUS</t>
  </si>
  <si>
    <t>CARLOS ALAN MATOS DE QUEIROZ</t>
  </si>
  <si>
    <t>LAERCIO FIGUEIREDO CARDOSO</t>
  </si>
  <si>
    <t>JORGE DE SOUSA BALIEIRO</t>
  </si>
  <si>
    <t>JOSE PAULO CASTRO CRUZ</t>
  </si>
  <si>
    <t>LUIZ CARLOS CARDOSO RUAS</t>
  </si>
  <si>
    <t>ALEXSANDER SERZEDELO</t>
  </si>
  <si>
    <t>REGINALDO CARVALHO DE SOUZA</t>
  </si>
  <si>
    <t>OTONIEL DE SOUZA MALCHER</t>
  </si>
  <si>
    <t>EMERSON DE OLIVEIRA SILVA</t>
  </si>
  <si>
    <t>FABIO GOES DE SOUZA</t>
  </si>
  <si>
    <t>JEAN COSTA DA SILVA</t>
  </si>
  <si>
    <t>JAMERSON DE PAULA VELASCO</t>
  </si>
  <si>
    <t>DANILO EDUARDO ROCHA DE PAULO</t>
  </si>
  <si>
    <t>HANDERSON FERREIRA DINIZ</t>
  </si>
  <si>
    <t>EDUARDO DA SILVA MELO JUNIOR</t>
  </si>
  <si>
    <t>WALDOMIRO RODRIGUES COMAPA</t>
  </si>
  <si>
    <t>REINALDO CARVALHO DE SOUZA</t>
  </si>
  <si>
    <t>NILCE NELIS SEBASTIAO PEREIRA</t>
  </si>
  <si>
    <t>ADRIANO MOTA MICHILES</t>
  </si>
  <si>
    <t>MARCIO AURELIO BATALHA MACIEL</t>
  </si>
  <si>
    <t>VIVALDO RODRIGUES PANDURA</t>
  </si>
  <si>
    <t>MARCIO BEZERRA ROBERTO</t>
  </si>
  <si>
    <t>FABIO CAMPOS DE MENEZES</t>
  </si>
  <si>
    <t>JORGE HENRIQUE MACIEL RODRIGUES</t>
  </si>
  <si>
    <t>ALEX SOUZA DA COSTA</t>
  </si>
  <si>
    <t>JOSE PAULO PEREIRA PARA</t>
  </si>
  <si>
    <t>JERFSON GUERRA SOARES</t>
  </si>
  <si>
    <t>BIANCA DE OLIVEIRA LIMA</t>
  </si>
  <si>
    <t>LEANDRO RODRIGUES DA SILVA</t>
  </si>
  <si>
    <t>JOSE ITAMAR CASTRO DA COSTA</t>
  </si>
  <si>
    <t>PRONTO/AG. QEA</t>
  </si>
  <si>
    <t>GILMAR OLIVEIRA MARTINS</t>
  </si>
  <si>
    <t>ARTUR SANTOS DA ROCHA</t>
  </si>
  <si>
    <t>MANOEL RENEI MUNIZ BARBOSA</t>
  </si>
  <si>
    <t xml:space="preserve"> EFETIVO DE 2º SARGENTO</t>
  </si>
  <si>
    <t>LICENCA MATERNIDADE</t>
  </si>
  <si>
    <t>SARGENTO 2</t>
  </si>
  <si>
    <t>SAMARONE DA SILVA NOE</t>
  </si>
  <si>
    <t>0286</t>
  </si>
  <si>
    <t>131.322-3 B</t>
  </si>
  <si>
    <t>RUBEM ALVES DE LIMA NETO</t>
  </si>
  <si>
    <t>0328</t>
  </si>
  <si>
    <t>139.399-5 B</t>
  </si>
  <si>
    <t>DENIS WILSON LIRA FERREIRA</t>
  </si>
  <si>
    <t>WALDERLENO DE ARAGAO MACIEL</t>
  </si>
  <si>
    <t>HELDER JEAN DE OLIVEIRA</t>
  </si>
  <si>
    <t>CARLOS EDUARDO SILVA E SILVA</t>
  </si>
  <si>
    <t>ALESSANDRO DA SILVA NAZARETH</t>
  </si>
  <si>
    <t>PAULO KEMEL SATO LOPES</t>
  </si>
  <si>
    <t>SIDNEY LOMAS DE ALMEIDA</t>
  </si>
  <si>
    <t>ARETHA CRISTINA BARRETO COELHO</t>
  </si>
  <si>
    <t>SAYMON ARTHUR PEREIRA DA SILVA</t>
  </si>
  <si>
    <t>GELNIVAN DE AMORIM MACIEL</t>
  </si>
  <si>
    <t>WALDENIZE SANTANA FONSECA</t>
  </si>
  <si>
    <t>JEAN FABRICIO DE SOUZA MORAES</t>
  </si>
  <si>
    <t>JOSE HENRIQUE DE LIMA MATOS</t>
  </si>
  <si>
    <t>MIZAEL PEREIRA DE SOUZA</t>
  </si>
  <si>
    <t>PONSEILSON DE ARAUJO GARCIAS</t>
  </si>
  <si>
    <t>ALESSANDRO SILVA DE SOUZA</t>
  </si>
  <si>
    <t>PRISCILA RUFINO DA SILVA</t>
  </si>
  <si>
    <t>PABLO RODRIGO NASCIMENTO ROCHA</t>
  </si>
  <si>
    <t>REINALDO FEITOZA AZEVEDO</t>
  </si>
  <si>
    <t>NEIMAR MEIRELES PEREIRA</t>
  </si>
  <si>
    <t>JOHN RAINNIER DE OLIVEIRA NORONHA</t>
  </si>
  <si>
    <t>JEFFERSON DA SILVA MARTINS</t>
  </si>
  <si>
    <t>ALEXANDRE MELO DE SOUSA</t>
  </si>
  <si>
    <t>MATHEUS FROTA EVANGELISTA JUNIOR</t>
  </si>
  <si>
    <t>ADEMAR LIMA LOPES</t>
  </si>
  <si>
    <t>BRAZ OLIVEIRA DE SOUSA</t>
  </si>
  <si>
    <t>SIDNEY TEIXEIRA APARICIO</t>
  </si>
  <si>
    <t>FELIPE LOIOLA DE CARVALHO</t>
  </si>
  <si>
    <t>FARID FERREIRA MELO</t>
  </si>
  <si>
    <t>WENDEL DA SILVA MARQUES</t>
  </si>
  <si>
    <t>GEORGE WILLIAMS ALVES ROLLEMBERG</t>
  </si>
  <si>
    <t>FRANK DE OLIVEIRA PEREIRA</t>
  </si>
  <si>
    <t>ALFREDO ISAAC DA COSTA SICSU</t>
  </si>
  <si>
    <t>LUIZ VIEIRA RODRIGUES</t>
  </si>
  <si>
    <t>WILLIAN GUERRA SOARES</t>
  </si>
  <si>
    <t xml:space="preserve">A DISPOSIÇÃO </t>
  </si>
  <si>
    <t>IVANILSON RODRIGUES CABRAL</t>
  </si>
  <si>
    <t>DOMINGOS SILLAS PEREIRA JUNIOR</t>
  </si>
  <si>
    <t>LUIS RONIBSON GOSSEL PEREIRA</t>
  </si>
  <si>
    <t>MARCOS FLAVIO PARDO SERRAO</t>
  </si>
  <si>
    <t>FRANCISCO PAULO AMARO DE OLIVEIRA</t>
  </si>
  <si>
    <t>DARCIA HELENA CASTRO MARINHO</t>
  </si>
  <si>
    <t>HELDER ALMEIDA FERREIRA</t>
  </si>
  <si>
    <t>FRANCINETE DE LIMA BRUCE</t>
  </si>
  <si>
    <t>GUTEMBERGUE FERREIRA FRAGOSO</t>
  </si>
  <si>
    <t>LISSANDRO DE JESUS DOS SANTOS</t>
  </si>
  <si>
    <t>SHANNON FERREIRA DA ENCARNACAO</t>
  </si>
  <si>
    <t>ALAN LIMA FIGUEIREDO</t>
  </si>
  <si>
    <t>HERBERSON GOMES DE ALMEIDA</t>
  </si>
  <si>
    <t>ROSINALDO FAGUNDES DE SOUZA</t>
  </si>
  <si>
    <t>OBERDAN BANDEIRA FONSECA</t>
  </si>
  <si>
    <t>FRANDEMBERG HATCHWELL DE FREITAS</t>
  </si>
  <si>
    <t>MARIA DA CONCEICAO CORREA PEREIRA</t>
  </si>
  <si>
    <t>WALDIRA MARINHO LIMA MIRANDA</t>
  </si>
  <si>
    <t>KLAYTON RODRIGO LEITE DOS SANTOS</t>
  </si>
  <si>
    <t>HUDSON STANLEY DAMASCENO DE OLIVEIRA</t>
  </si>
  <si>
    <t>FRANCISCO FABIO DO MONTE SOUZA OLIVEIRA</t>
  </si>
  <si>
    <t>RONILDES RODRIGUES DE LIMA</t>
  </si>
  <si>
    <t>IDALBERTO ROCHA TELES</t>
  </si>
  <si>
    <t>ARILDO VIEIRA BULCAO</t>
  </si>
  <si>
    <t>GERALDO DE SOUZA VITAL JUNIOR</t>
  </si>
  <si>
    <t>LUIZ PEDRO FADOUL NETO</t>
  </si>
  <si>
    <t>LUIZ CARLOS DA CRUZ MOURA</t>
  </si>
  <si>
    <t>LEDIOMAR GUIMARAES DA COSTA</t>
  </si>
  <si>
    <t>LUCAS CAPOTE MOURA</t>
  </si>
  <si>
    <t>ELDA LAURA OLIVEIRA BRITO</t>
  </si>
  <si>
    <t>ROCHEILAN JEOVANE FREIRE DE OLIVEIRA</t>
  </si>
  <si>
    <t>ANDREILSON AVINTE CARNEIRO</t>
  </si>
  <si>
    <t>WILKMAN DE MELO PINTO</t>
  </si>
  <si>
    <t>WALTER BARBOSA DE SOUZA JUNIOR</t>
  </si>
  <si>
    <t>DOUGLIMBERG MARTINS BENAYON FILHO</t>
  </si>
  <si>
    <t>ELBISON CRUZ CASTRO</t>
  </si>
  <si>
    <t>ALINE DA CUNHA MORAES</t>
  </si>
  <si>
    <t>JANDER PINTO SALGADO</t>
  </si>
  <si>
    <t>FRANK VALDO DA SILVA SOUZA</t>
  </si>
  <si>
    <t>FRANCIVALDO SANTOS DA ROCHA</t>
  </si>
  <si>
    <t>DENIS VASCONCELOS REGO</t>
  </si>
  <si>
    <t>ANTONIO ALVES DA SILVA</t>
  </si>
  <si>
    <t>VICENOR ASSUNCAO DA SILVA</t>
  </si>
  <si>
    <t>MARCOS PAULO NASCIMENTO GENTIL</t>
  </si>
  <si>
    <t>MOISES HUDSON MENDES DA SILVA</t>
  </si>
  <si>
    <t>RONILSON BEZERRA BATISTA (NÃO TA RECEBENDO)</t>
  </si>
  <si>
    <t>LUCIO MARCIO ALFAIA DA SILVA</t>
  </si>
  <si>
    <t>0786</t>
  </si>
  <si>
    <t>185.990-0 A</t>
  </si>
  <si>
    <t>GEBERSON DA SILVA PASSARINHO</t>
  </si>
  <si>
    <t>MARCIO ROBERTO SILVA DE MORAIS</t>
  </si>
  <si>
    <t>PAULO COSTA PINTO</t>
  </si>
  <si>
    <t>GISELY PEREIRA DE SOUZA VENTURA</t>
  </si>
  <si>
    <t>ALLAN JONES SANTIAGO CALDAS</t>
  </si>
  <si>
    <t>GERMANO PEREIRA DA SILVA</t>
  </si>
  <si>
    <t>JANDER MOTA DA SILVA</t>
  </si>
  <si>
    <t>ARLINDO JORGE DO CARMO FERNANDES</t>
  </si>
  <si>
    <t>WELLINGTON GUIMARAES DE CASTRO</t>
  </si>
  <si>
    <t xml:space="preserve"> EFETIVO DE 3º SARGENTO</t>
  </si>
  <si>
    <t>AGREGADO/REFORMA</t>
  </si>
  <si>
    <t>SARGENTO 3</t>
  </si>
  <si>
    <t>MARCELIA ANDRADE OLIVEIRA</t>
  </si>
  <si>
    <t>PAULO RENEE LIMA DOS SANTOS</t>
  </si>
  <si>
    <t>0726</t>
  </si>
  <si>
    <t>186.107-7 A</t>
  </si>
  <si>
    <t>DAYANY HELENA GUARLOTT DA CRUZ</t>
  </si>
  <si>
    <t>RODRIGO DA GRACA TEIXEIRA</t>
  </si>
  <si>
    <t>ELBSTER VIANA FERREIRA</t>
  </si>
  <si>
    <t>LEANDRO NUNES DE SOUZA</t>
  </si>
  <si>
    <t>ANDRE AGUIAR DA SILVA</t>
  </si>
  <si>
    <t xml:space="preserve"> EFETIVO DE CABO</t>
  </si>
  <si>
    <t>ROBSON CORDEIRO SOUSA</t>
  </si>
  <si>
    <t>SEBASTIAO DA SILVA RODRIGUES</t>
  </si>
  <si>
    <t>ADRYANE FRANCO DA SILVA</t>
  </si>
  <si>
    <t>WILSON VIEIRA NOGUEIRA</t>
  </si>
  <si>
    <t>JOSE DIVAL ESTEVAO DA SILVA FILHO</t>
  </si>
  <si>
    <t>WEBERTON MEIRELES</t>
  </si>
  <si>
    <t>PEDRO DA ROCHA NETO</t>
  </si>
  <si>
    <t>JAMMYSON FREITAS DE OLIVEIRA</t>
  </si>
  <si>
    <t>CARLOS ADRIANO CARNEIRO RODRIGUES</t>
  </si>
  <si>
    <t>MAKSON DELLES DE ALMEIDA SANTOS</t>
  </si>
  <si>
    <t>PHILLIP ANDREW CAVALCANTE PAES</t>
  </si>
  <si>
    <t>ANTONIO CLEITON MARTINS DE ARAUJO</t>
  </si>
  <si>
    <t>PAULO MAURICIO SANTOS DE BRITO</t>
  </si>
  <si>
    <t>MARCUS FILIPE DO NASCIMENTO</t>
  </si>
  <si>
    <t>GILSON CARLOS ROCHA CAMPOS</t>
  </si>
  <si>
    <t>ALEXANDRE VIANA JARDIM</t>
  </si>
  <si>
    <t>THIAGO RAMOS PIMENTEL</t>
  </si>
  <si>
    <t>ADRIANO SOUZA QUEIROZ</t>
  </si>
  <si>
    <t>JAIRO RIBEIRO DA SILVA</t>
  </si>
  <si>
    <t>GETTLYN DE LIMA PONTES</t>
  </si>
  <si>
    <t>DIRLEY FRANCISCO DE SOUZA</t>
  </si>
  <si>
    <t>ISRAEL NASCIMENTO FERREIRA</t>
  </si>
  <si>
    <t>ANA LILIAN BRAGA DO BU</t>
  </si>
  <si>
    <t>WILKER RICHARDSON GADELHA DE QUEIROZ</t>
  </si>
  <si>
    <t>LUIS ALBERTO VIDAL GARCIA</t>
  </si>
  <si>
    <t>ISMAEL ARAUJO MIRANDA</t>
  </si>
  <si>
    <t>JOELMAR PASSOS DE FARIA</t>
  </si>
  <si>
    <t>MARLIO SOUZA MACEDO</t>
  </si>
  <si>
    <t>VICTOR QUEIROZ GAMA</t>
  </si>
  <si>
    <t>CLEUTON OLIVEIRA SILVA</t>
  </si>
  <si>
    <t>ELIZEU DE SOUZA SAMPAIO</t>
  </si>
  <si>
    <t>RAFAEL DE LIMA ROBERTO</t>
  </si>
  <si>
    <t>CELIO MAURO PAULA DE CASTRO JUNIOR</t>
  </si>
  <si>
    <t>ANTONIO GEAMERSON MOTA CATIVO</t>
  </si>
  <si>
    <t>DAVIDSON MARQUES ARAUJO</t>
  </si>
  <si>
    <t>EDSON FABIANO MONTEIRO DE SOUSA</t>
  </si>
  <si>
    <t>JOCILENO MACIEL FEITOSA</t>
  </si>
  <si>
    <t>DANILO FERREIRA BARROS</t>
  </si>
  <si>
    <t>EDUARDO FERREIRA E SILVA</t>
  </si>
  <si>
    <t>GUARACY DE PAULA E SOUZA</t>
  </si>
  <si>
    <t>PAULO ROBERTO DE SOUZA LOPES</t>
  </si>
  <si>
    <t>EMERSON PEREIRA DE FREITAS</t>
  </si>
  <si>
    <t>CARLOS ALBERTO DE SOUZA CASTRO</t>
  </si>
  <si>
    <t>WENDELL SANTOS DE OLIVEIRA</t>
  </si>
  <si>
    <t>RICARDO MOREIRA BARROS</t>
  </si>
  <si>
    <t>PATRICK CRISPIM DA SILVA</t>
  </si>
  <si>
    <t>EDSON SOUZA DE MELLO</t>
  </si>
  <si>
    <t>ROMULO FONSECA DA SILVA</t>
  </si>
  <si>
    <t>SID ANDRO SANTA LUZIA MEDEIROS</t>
  </si>
  <si>
    <t>GREICY DOS SANTOS LIMA</t>
  </si>
  <si>
    <t>JONATAS DE MELO NUNES</t>
  </si>
  <si>
    <t>CARLOS HENRIQUE FARIAS LEMOS</t>
  </si>
  <si>
    <t>ALINE CAMPOS DINELLY XAVIER</t>
  </si>
  <si>
    <t>JOSINALDO FAUSTINO FONSECA</t>
  </si>
  <si>
    <t>RODRIGO BARBOSA DOS SANTOS</t>
  </si>
  <si>
    <t>RAFAEL MACIEL DOS SANTOS</t>
  </si>
  <si>
    <t>MAKSON NASCIMENTO PESSOA</t>
  </si>
  <si>
    <t>ISMAEL DOS SANTOS SOARES</t>
  </si>
  <si>
    <t xml:space="preserve">ROBERLY DA SILVA PICANCO </t>
  </si>
  <si>
    <t>ANDERSON GONCALVES DA SILVA</t>
  </si>
  <si>
    <t>ELINE REGINA BARROS CORDOVIL</t>
  </si>
  <si>
    <t>CARLOS ALBERTO DE ANDRADE</t>
  </si>
  <si>
    <t>LUIZ FELIPE FERNANDES PASSOS</t>
  </si>
  <si>
    <t>JORGE RILSON FERRAZ DE SOUZA FILHO</t>
  </si>
  <si>
    <t>OTAVIO JOSE MONTEIRO DA SILVA</t>
  </si>
  <si>
    <t>CASSIANO RODRIGUES DE SOUZA FILHO</t>
  </si>
  <si>
    <t>JULIANA MOTA BARBOSA</t>
  </si>
  <si>
    <t>ENIVALDO SILVA DE PAULA</t>
  </si>
  <si>
    <t>ALUNILSON DE PINHO MACHADO</t>
  </si>
  <si>
    <t>FRANCISCO RENNAN FERREIRA DOS SANTOS</t>
  </si>
  <si>
    <t>TIAGO RODRIGUES DA SILVA</t>
  </si>
  <si>
    <t>JONAS GONCALVES DA SILVA</t>
  </si>
  <si>
    <t>MARCELLO ALVES MARQUES</t>
  </si>
  <si>
    <t>VALQUIMAR NOGUEIRA DA SILVA</t>
  </si>
  <si>
    <t>LECIO FARIA DOS SANTOS</t>
  </si>
  <si>
    <t>GILBERTO SALVADOR BOTELHO JUNIOR</t>
  </si>
  <si>
    <t>PAULY TOURINHO DA COSTA</t>
  </si>
  <si>
    <t>RONILSON VIEIRA SA</t>
  </si>
  <si>
    <t>ANDERSON BARBOSA</t>
  </si>
  <si>
    <t>MARLON PAIVA MOREIRA</t>
  </si>
  <si>
    <t>DAVID LIMA DA SILVA</t>
  </si>
  <si>
    <t>226.826-4 A</t>
  </si>
  <si>
    <t>EVANDRO ROCHA MONTEIRO</t>
  </si>
  <si>
    <t>GIRLENO QUEIROZ SILVA</t>
  </si>
  <si>
    <t>RAY ABREU LICATA</t>
  </si>
  <si>
    <t>FABRICIO RAMOS ROZAS</t>
  </si>
  <si>
    <t>EDINALDO DA SILVA SARMENTO JUNIOR</t>
  </si>
  <si>
    <t>JORGE COELHO GUIMARAES</t>
  </si>
  <si>
    <t>WILSON MOREIRA NUNES JUNIOR(TA RECEBENDO)</t>
  </si>
  <si>
    <t>RANIERE PEREIRA PIRES</t>
  </si>
  <si>
    <t>DORIAN FRANCO DE MORAES</t>
  </si>
  <si>
    <t>PATRICIA SOUZA DA SILVA</t>
  </si>
  <si>
    <t>WALAX SOUZA LEITE</t>
  </si>
  <si>
    <t>WARLLISON GOMES DE SOUSA</t>
  </si>
  <si>
    <t>JOAO DOS SANTOS BRITO</t>
  </si>
  <si>
    <t>JOSE EDIMILSON DA SILVA</t>
  </si>
  <si>
    <t>CARLOS JOSE SALDANHA LOPES</t>
  </si>
  <si>
    <t>BRUNO RIBEIRO GOUVEA</t>
  </si>
  <si>
    <t>RONALDO BATANY MARQUES</t>
  </si>
  <si>
    <t>BRUNO ALESSANDRO FERREIRA MELLO</t>
  </si>
  <si>
    <t>MARCOS PAULO SANTOS MARQUES</t>
  </si>
  <si>
    <t>MANUEL ANTONIO DE FREITAS NETO</t>
  </si>
  <si>
    <t>CRISTIANO SANTANA LOPES</t>
  </si>
  <si>
    <t>EDIVALDO DA SILVA RODRIGUES</t>
  </si>
  <si>
    <t>MACIEL SARMENTO VANZILER</t>
  </si>
  <si>
    <t>RENATA FREIRE CARDOZO</t>
  </si>
  <si>
    <t>FERNANDO SERGIO RODRIGUES DAMASCENO JUNIOR</t>
  </si>
  <si>
    <t>ALAN WELLITON CORREA DE OLIVEIRA</t>
  </si>
  <si>
    <t>ALEXANDRO CARDOSO RIBEIRO</t>
  </si>
  <si>
    <t>ABRAAO ARAUJO PETILLO</t>
  </si>
  <si>
    <t>MARCIO MILLE CORDEIRO DA CUNHA</t>
  </si>
  <si>
    <t>GIVANILDO DE ARAUJO FERREIRA</t>
  </si>
  <si>
    <t>ELIELSON DANTAS BERTINO</t>
  </si>
  <si>
    <t>LEANDRO SIQUEIRA</t>
  </si>
  <si>
    <t>RONNEY FABRICIO DA SILVA FARIAS</t>
  </si>
  <si>
    <t>CLAUDIO ROBERTO DIAS MELLO</t>
  </si>
  <si>
    <t>OSVANILDO MIRANDA DA SILVA</t>
  </si>
  <si>
    <t>ALEXSANDRO MORAIS AQUINO</t>
  </si>
  <si>
    <t>ALEXANDRE DA ROCHA FELIPE</t>
  </si>
  <si>
    <t>WESLEY DA SILVA COIMBRA</t>
  </si>
  <si>
    <t>JULIAN PINHEIRO LELLO</t>
  </si>
  <si>
    <t>ALCIMAR SALDANHA PANTOJA LOUREIRO</t>
  </si>
  <si>
    <t>NALVA BENTOS DE FREITAS</t>
  </si>
  <si>
    <t>HUDSON TEIXEIRA DA SILVA</t>
  </si>
  <si>
    <t>FRANCISCO ASSUNCAO BAIA DA SILVA</t>
  </si>
  <si>
    <t>JOSE DE NAZARE CORREA DE ALMEIDA JUNIOR</t>
  </si>
  <si>
    <t>JOSE RICARDO DE SOUZA NUNES</t>
  </si>
  <si>
    <t>RODRIGO DA SILVEIRA VIEIRA</t>
  </si>
  <si>
    <t>RODRIGO RONALDO MELO DOS SANTOS</t>
  </si>
  <si>
    <t>ADLEISON GAMA FARIAS</t>
  </si>
  <si>
    <t>PABLO JEAN FONSECA DOS SANTOS</t>
  </si>
  <si>
    <t>VALDER LUIS ALEIXO MAQUINE</t>
  </si>
  <si>
    <t>ANTONIO CORDEIRO DE FIGUEIREDO JUNIOR</t>
  </si>
  <si>
    <t>IRINILDO DE SOUZA RODRIGUES</t>
  </si>
  <si>
    <t>ELIELSON FERNANDES DA CRUZ</t>
  </si>
  <si>
    <t>SILVESTRE ALVES DA FONSECA JUNIOR</t>
  </si>
  <si>
    <t>JOAO FELIPE MENEZES NUNES DE OLIVEIRA</t>
  </si>
  <si>
    <t>WAGNER LEITAO PINHEIRO</t>
  </si>
  <si>
    <t>CARLOS ALBERTO ALVES RODRIGUES FILHO</t>
  </si>
  <si>
    <t>ELIZEU COSTA DE SOUZA</t>
  </si>
  <si>
    <t>SANDRO MARIO MIGUEIS NUNES</t>
  </si>
  <si>
    <t>CHRISTIAM SALIM BASTOS MARTINS</t>
  </si>
  <si>
    <t>DANIEL PIMENTA DE SOUSA</t>
  </si>
  <si>
    <t>EDINALVA SALES MACEDO</t>
  </si>
  <si>
    <t>PAULO AUGUSTO RODRIGUES DA SILVA</t>
  </si>
  <si>
    <t>MARCELO DA SILVA MATOS</t>
  </si>
  <si>
    <t>WALTERMY SALOME DE MATOS</t>
  </si>
  <si>
    <t>NOELIA COSTA RODRIGUES</t>
  </si>
  <si>
    <t>EUCLINGER RODRIGUES BEZERRA JUNIOR</t>
  </si>
  <si>
    <t>MARCOS BARROSO SILVA</t>
  </si>
  <si>
    <t>1175</t>
  </si>
  <si>
    <t>226.883-3 A</t>
  </si>
  <si>
    <t>AYUB SALDANHA PEREIRA</t>
  </si>
  <si>
    <t>EVERTON ELEUTERIO XAVIER</t>
  </si>
  <si>
    <t>JOBSON CASTRO DE FREITAS</t>
  </si>
  <si>
    <t>RENE GONCALVES LIMA</t>
  </si>
  <si>
    <t>CLEYTON NASCIMENTO DE OLIVEIRA</t>
  </si>
  <si>
    <t>BRUNA CAMARA CRUZ</t>
  </si>
  <si>
    <t>CAMILA BATISTA BASTOS</t>
  </si>
  <si>
    <t>RALPHY REIS MATOS</t>
  </si>
  <si>
    <t>ADRIANO JOSE PANTOJA MEDEIROS</t>
  </si>
  <si>
    <t>AUGUSTA ROBERTA CALDERARO AFONSO</t>
  </si>
  <si>
    <t>GLAYTHONEI REIS</t>
  </si>
  <si>
    <t>ALUIZIO PIMENTEL DA SILVA</t>
  </si>
  <si>
    <t>MARCUS ADRIANO VIANA FREIRE</t>
  </si>
  <si>
    <t>CLEBER ALVES DE ARAUJO</t>
  </si>
  <si>
    <t>RAFAELE DE OLIVEIRA DA SILVA</t>
  </si>
  <si>
    <t>ED SOUZA SARAIVA</t>
  </si>
  <si>
    <t>GENIVALDO DOS REIS NASCIMENTO</t>
  </si>
  <si>
    <t>WILLIAN JONATHA DO NASCIMENTO SOUZA</t>
  </si>
  <si>
    <t>ULISSES ALVES RIBEIRO</t>
  </si>
  <si>
    <t>ALEX ALCANTARA DE OLIVEIRA</t>
  </si>
  <si>
    <t>FERNANDO FIEL DA SILVA</t>
  </si>
  <si>
    <t>MIGUEL PEDRO SIMAO GOMES</t>
  </si>
  <si>
    <t>LUCIANO WILLIAN DO NASCIMENTO VARELA</t>
  </si>
  <si>
    <t>JOSE RONALDO LIMA DOS SANTOS</t>
  </si>
  <si>
    <t>GERONIMO CAMPELO DA CUNHA</t>
  </si>
  <si>
    <t>WERYCKIN MAGALHAES MOURA</t>
  </si>
  <si>
    <t>GREICE MOREIRA SALDANHA</t>
  </si>
  <si>
    <t>EDLA LIMA ABRAHAO</t>
  </si>
  <si>
    <t>LUCIANO RIBEIRO SIQUEIRA</t>
  </si>
  <si>
    <t>ANTONIO CILIONEI OLIVEIRA DO NASCIMENTO</t>
  </si>
  <si>
    <t>JOAO FARIAS DE AZEVEDO JUNIOR</t>
  </si>
  <si>
    <t>DERLANE DO NASCIMENTO ROCHA</t>
  </si>
  <si>
    <t>FRANCISCO DE ASSIS BEZERRA DE CARVALHO</t>
  </si>
  <si>
    <t>EDGAR COSTA MARTINS</t>
  </si>
  <si>
    <t>ARNAILTON BRITO DA SILVA</t>
  </si>
  <si>
    <t>MARCELO ALVES DE PAIVA</t>
  </si>
  <si>
    <t>ANSELMO ALVES SERRAO</t>
  </si>
  <si>
    <t>TIERRE DE ALMEIDA DOS SANTOS</t>
  </si>
  <si>
    <t>JEFFERSON JOSE LIMA RIBEIRO</t>
  </si>
  <si>
    <t>VANESSA DE ALBUQUERQUE FACANHA</t>
  </si>
  <si>
    <t>SILVIO SOUZA DO CARMO</t>
  </si>
  <si>
    <t>VALNEI BAYMA DA SILVA</t>
  </si>
  <si>
    <t>RAIMUNDA SERRAO NUNES</t>
  </si>
  <si>
    <t>HELLEN MARLLA FERNANDES PUGA SEGADILHA</t>
  </si>
  <si>
    <t>DALUCIO AZEVEDO MARINHO</t>
  </si>
  <si>
    <t>JOSE SARNEY PEREIRA DO CARMO</t>
  </si>
  <si>
    <t>ROBERTO MELLO DOS SANTOS JUNIOR</t>
  </si>
  <si>
    <t>LUIZ FERNANDO DE LIMA PEREIRA</t>
  </si>
  <si>
    <t>JOAO VICENTE SOUSA SILVA</t>
  </si>
  <si>
    <t xml:space="preserve">WALTER DA SILVA ARAUJO FILHO </t>
  </si>
  <si>
    <t>CHRISTIAN AUGUSTO MENDES COSTA</t>
  </si>
  <si>
    <t>FRANK DA SILVA LIMA</t>
  </si>
  <si>
    <t>ALISSON LOPES DE ARAUJO</t>
  </si>
  <si>
    <t>PAULO RICARDO GUIMARAES MONTEIRO</t>
  </si>
  <si>
    <t>RICARDO ONOFRE DA SILVA ALVES</t>
  </si>
  <si>
    <t>ANDRE WODSON ALMEIDA OLIVEIRA</t>
  </si>
  <si>
    <t>ALEXSANDRO SOUZA DA SILVEIRA</t>
  </si>
  <si>
    <t>LINDBERGUES TENAZOR JEAN</t>
  </si>
  <si>
    <t>ANE NATALI PORCINCULA DIOGO</t>
  </si>
  <si>
    <t>WESLEY NASCIMENTO MARINHO</t>
  </si>
  <si>
    <t>ANTONIO CANDIDO DA SILVA</t>
  </si>
  <si>
    <t>WALLACE TOBIAS ALENCAR DE SANTANA</t>
  </si>
  <si>
    <t>CLEYTON ANDERSON CRUZ DA SILVA</t>
  </si>
  <si>
    <t>MARIO SARAIVA FARIAS FILHO</t>
  </si>
  <si>
    <t>MAIK DANTAS DE ALENCAR</t>
  </si>
  <si>
    <t>HEDILENE DE SEIXAS MACHADO</t>
  </si>
  <si>
    <t>BRENO DIEGO TABOSA GALVAO</t>
  </si>
  <si>
    <t>CLEMILSON FERREIRA ALVES</t>
  </si>
  <si>
    <t>WILLIAN DE JESUS QUINTINO BARAUNA</t>
  </si>
  <si>
    <t>EMERSON AFONSO ZWANG</t>
  </si>
  <si>
    <t>JOAO BOSCO SANTIAGO GONCALVES JUNIOR</t>
  </si>
  <si>
    <t>226.932-5 A</t>
  </si>
  <si>
    <t>ADRIANO GARCIA FURTADO</t>
  </si>
  <si>
    <t>ALCIMAR ROCHA DE CARVALHO</t>
  </si>
  <si>
    <t>VALDIR DE SOUZA CUNHA</t>
  </si>
  <si>
    <t>WANDER GOMES DA SILVA</t>
  </si>
  <si>
    <t>FRANCISCO MOREIRA GOMES JUNIOR</t>
  </si>
  <si>
    <t>ANTHONY MOURA COUTINHO VIANA</t>
  </si>
  <si>
    <t>JOSIAS GAMA PALHETA</t>
  </si>
  <si>
    <t>CARLOS AUGUSTO ALFAIA DELGADO</t>
  </si>
  <si>
    <t>MARIO CESAR DE SOUZA FOURNIER</t>
  </si>
  <si>
    <t>FERNANDO LEITE DA SILVA</t>
  </si>
  <si>
    <t>OZEMIR SOUZA DA SILVA</t>
  </si>
  <si>
    <t>KRISNA SOUTO CARDOSO</t>
  </si>
  <si>
    <t>ELISANDRO NUNES DE FREITAS</t>
  </si>
  <si>
    <t>DIEGO FALCAO DE SOUZA</t>
  </si>
  <si>
    <t>JOILDO CAVALCANTE DA SILVA</t>
  </si>
  <si>
    <t>ANDRE LUIZ MARTINS DA SILVA</t>
  </si>
  <si>
    <t>QUADRO DE PRAÇAS MOTORISTA</t>
  </si>
  <si>
    <t>AGREGADO REF</t>
  </si>
  <si>
    <t>RAIMUNDO FEITOSA DE SEIXAS</t>
  </si>
  <si>
    <t>0290</t>
  </si>
  <si>
    <t>131.641-9 B</t>
  </si>
  <si>
    <t>FRANK BARBOSA DA SILVA</t>
  </si>
  <si>
    <t>0289</t>
  </si>
  <si>
    <t>131.484-0 B</t>
  </si>
  <si>
    <t>ALFREDO MARTINS BARROSO</t>
  </si>
  <si>
    <t>0296</t>
  </si>
  <si>
    <t>133.640-1 B</t>
  </si>
  <si>
    <t>FRANCISCO LUIZ FREIRE DE SOUZA</t>
  </si>
  <si>
    <t>0300</t>
  </si>
  <si>
    <t>133.198-1 B</t>
  </si>
  <si>
    <t>DAMIAO SABINO DE OLIVEIRA</t>
  </si>
  <si>
    <t>CARLOS GLEBE DIAS COELHO</t>
  </si>
  <si>
    <t>0321</t>
  </si>
  <si>
    <t>138.305-1 B</t>
  </si>
  <si>
    <t>DIRLEI NUNES DE SOUZA</t>
  </si>
  <si>
    <t>0329</t>
  </si>
  <si>
    <t>138.314-0 B</t>
  </si>
  <si>
    <t>0331</t>
  </si>
  <si>
    <t>138.466-0 B</t>
  </si>
  <si>
    <t>FLAVIO HUBER DA CUNHA</t>
  </si>
  <si>
    <t>0315</t>
  </si>
  <si>
    <t>114.303-4 C</t>
  </si>
  <si>
    <t>WILSON VIDINHA DE SOUZA</t>
  </si>
  <si>
    <t>0341</t>
  </si>
  <si>
    <t>141.978-1 B</t>
  </si>
  <si>
    <t>ANTONIO ADELSON FERREIRA MAKLOUF</t>
  </si>
  <si>
    <t>0343</t>
  </si>
  <si>
    <t>142.038-0 B</t>
  </si>
  <si>
    <t>ROZIVALDO DE SOUZA LIRA</t>
  </si>
  <si>
    <t>0352</t>
  </si>
  <si>
    <t>141.806-8 B</t>
  </si>
  <si>
    <t>EDYLTON GADELHA ROLA</t>
  </si>
  <si>
    <t>JOSE ALUISIO FERREIRA CRUZ</t>
  </si>
  <si>
    <t>ELSON JORGE CARBAJAL PINHEIRO</t>
  </si>
  <si>
    <t>EDILSON ALVES DE ALMEIDA</t>
  </si>
  <si>
    <t>ALTINO DA COSTA JUNIOR</t>
  </si>
  <si>
    <t>AILTON LIRA NUNES</t>
  </si>
  <si>
    <t>0299</t>
  </si>
  <si>
    <t>133.291-0 B</t>
  </si>
  <si>
    <t>MARIZALDO XIMENES DA SILVA</t>
  </si>
  <si>
    <t>0355</t>
  </si>
  <si>
    <t>141.899-8 B</t>
  </si>
  <si>
    <t>JOSE ROBERTO COSTA E SILVA</t>
  </si>
  <si>
    <t>0378</t>
  </si>
  <si>
    <t>149.877-0 B</t>
  </si>
  <si>
    <t>ANTONIO EVALDO DE OLIVEIRA</t>
  </si>
  <si>
    <t>0389</t>
  </si>
  <si>
    <t>150.032-5 B</t>
  </si>
  <si>
    <t>GEORGE WILLIAN TOMAS DE FREITAS</t>
  </si>
  <si>
    <t>EVALDO PEREIRA GAMA</t>
  </si>
  <si>
    <t>ISAIAS COSTA REIS</t>
  </si>
  <si>
    <t>MOAB PEREIRA BRIGLIA</t>
  </si>
  <si>
    <t>WALDIR MELO JUNIOR</t>
  </si>
  <si>
    <t>0379</t>
  </si>
  <si>
    <t>150.020-1 B</t>
  </si>
  <si>
    <t>ERIC SIMOES DE AZEVEDO</t>
  </si>
  <si>
    <t xml:space="preserve">1º SGT </t>
  </si>
  <si>
    <t>RAINERIO DE SOUSA OMENA</t>
  </si>
  <si>
    <t>JOSE CARLOS PORTO DA SILVA</t>
  </si>
  <si>
    <t xml:space="preserve">2º SGT </t>
  </si>
  <si>
    <t>ALEXANDRE MARIANO COSTA DE SEIXAS</t>
  </si>
  <si>
    <t>ANDRE MOREIRA DO NASCIMENTO</t>
  </si>
  <si>
    <t>ANDRE SANTOS DE SOUZA</t>
  </si>
  <si>
    <t>BRUNO CALDAS BOMFIM DA SILVA</t>
  </si>
  <si>
    <t>DOMINGOS GOMES MOTA</t>
  </si>
  <si>
    <t>ESMERALDO MARTINS SEABRA</t>
  </si>
  <si>
    <t>EVANDERSON NEGREIROS CORREA</t>
  </si>
  <si>
    <t>EWERTON MOLDES DO NASCIMENTO</t>
  </si>
  <si>
    <t>JOAQUIM DE SOUZA LIMA</t>
  </si>
  <si>
    <t>JORGE CLEISON DE VASCONCELOS GUIMARAES</t>
  </si>
  <si>
    <t>MAIQUIOR DAMIANE DOS SANTOS VIANA</t>
  </si>
  <si>
    <t>NELIO GOMES DE OLIVEIRA</t>
  </si>
  <si>
    <t>RICARDO RODRIGUES TEIXEIRA</t>
  </si>
  <si>
    <t>WAGNER SILVA DOS SANTOS</t>
  </si>
  <si>
    <t>OBM 2</t>
  </si>
  <si>
    <t>CMT CBC</t>
  </si>
  <si>
    <t>ALMOX/AJUDANCIA</t>
  </si>
  <si>
    <t>2º CRBM/21ºGBM/RIO PRETO DA EVA</t>
  </si>
  <si>
    <t>1º CRBM/HUMAITÁ</t>
  </si>
  <si>
    <t>2º CRBM/20ºGBM/PRESIDENTE FIGUEIREDO</t>
  </si>
  <si>
    <t>2º CRBM/17ºGBM/ITACOATIARA</t>
  </si>
  <si>
    <t>SARP/CBC</t>
  </si>
  <si>
    <t>OUVIDORA</t>
  </si>
  <si>
    <t>CONTROLADOR</t>
  </si>
  <si>
    <t>JOIS</t>
  </si>
  <si>
    <t xml:space="preserve"> CBC</t>
  </si>
  <si>
    <t>GAB SUBCMT-GERAL</t>
  </si>
  <si>
    <t>SUBCMT-GERAL</t>
  </si>
  <si>
    <t>obm_id_1</t>
  </si>
  <si>
    <t>obm_id_2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</si>
</sst>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"/>
    <numFmt numFmtId="165" formatCode="d/m/yyyy"/>
  </numFmts>
  <fonts count="73">
    <font>
      <sz val="10"/>
      <color rgb="FF000000"/>
      <name val="Arial"/>
      <scheme val="minor"/>
    </font>
    <font>
      <b/>
      <sz val="11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b/>
      <sz val="10"/>
      <color rgb="FF000000"/>
      <name val="Arial"/>
    </font>
    <font>
      <sz val="10"/>
      <color theme="1"/>
      <name val="Arial"/>
    </font>
    <font>
      <b/>
      <sz val="11"/>
      <color rgb="FF000000"/>
      <name val="Calibri"/>
    </font>
    <font>
      <sz val="12"/>
      <color theme="1"/>
      <name val="Times New Roman"/>
    </font>
    <font>
      <sz val="10"/>
      <color theme="1"/>
      <name val="Calibri"/>
    </font>
    <font>
      <sz val="11"/>
      <color theme="1"/>
      <name val="Arial"/>
    </font>
    <font>
      <sz val="11"/>
      <color rgb="FF000000"/>
      <name val="Calibri"/>
    </font>
    <font>
      <sz val="10"/>
      <color rgb="FF000000"/>
      <name val="Arial"/>
    </font>
    <font>
      <sz val="10"/>
      <color rgb="FF000000"/>
      <name val="Arial"/>
    </font>
    <font>
      <sz val="9"/>
      <color rgb="FF1F1F1F"/>
      <name val="Arial"/>
    </font>
    <font>
      <sz val="10"/>
      <color rgb="FF434343"/>
      <name val="Arial"/>
    </font>
    <font>
      <sz val="11"/>
      <color theme="1"/>
      <name val="Calibri"/>
    </font>
    <font>
      <sz val="10"/>
      <color rgb="FF434343"/>
      <name val="Roboto"/>
    </font>
    <font>
      <sz val="10"/>
      <color theme="1"/>
      <name val="Arial"/>
    </font>
    <font>
      <i/>
      <sz val="10"/>
      <color theme="1"/>
      <name val="Times New Roman"/>
    </font>
    <font>
      <i/>
      <sz val="10"/>
      <color theme="1"/>
      <name val="Arial"/>
    </font>
    <font>
      <b/>
      <sz val="10"/>
      <color theme="1"/>
      <name val="Arial"/>
    </font>
    <font>
      <sz val="10"/>
      <color rgb="FF1F1F1F"/>
      <name val="Arial"/>
    </font>
    <font>
      <u/>
      <sz val="10"/>
      <color rgb="FF0000FF"/>
      <name val="Arial"/>
    </font>
    <font>
      <u/>
      <sz val="10"/>
      <color theme="10"/>
      <name val="Arial"/>
    </font>
    <font>
      <sz val="11"/>
      <color rgb="FF333333"/>
      <name val="Arial"/>
    </font>
    <font>
      <b/>
      <sz val="10"/>
      <color rgb="FF000000"/>
      <name val="Arial"/>
    </font>
    <font>
      <u/>
      <sz val="10"/>
      <color rgb="FF0000FF"/>
      <name val="Arial"/>
    </font>
    <font>
      <sz val="10"/>
      <color rgb="FFFF0000"/>
      <name val="Arial"/>
    </font>
    <font>
      <b/>
      <sz val="10"/>
      <color rgb="FFFF0000"/>
      <name val="Arial"/>
    </font>
    <font>
      <sz val="12"/>
      <color theme="1"/>
      <name val="Arial"/>
    </font>
    <font>
      <b/>
      <sz val="11"/>
      <color theme="1"/>
      <name val="Calibri"/>
    </font>
    <font>
      <u/>
      <sz val="10"/>
      <color theme="1"/>
      <name val="&quot;Times New Roman&quot;"/>
    </font>
    <font>
      <sz val="10"/>
      <color theme="1"/>
      <name val="Times New Roman"/>
    </font>
    <font>
      <b/>
      <sz val="10"/>
      <color theme="1"/>
      <name val="Arial"/>
      <scheme val="minor"/>
    </font>
    <font>
      <b/>
      <sz val="11"/>
      <color rgb="FF333333"/>
      <name val="Arial"/>
    </font>
    <font>
      <u/>
      <sz val="10"/>
      <color theme="10"/>
      <name val="Arial"/>
    </font>
    <font>
      <i/>
      <sz val="10"/>
      <color theme="1"/>
      <name val="&quot;Times New Roman&quot;"/>
    </font>
    <font>
      <u/>
      <sz val="10"/>
      <color theme="10"/>
      <name val="Arial"/>
    </font>
    <font>
      <u/>
      <sz val="10"/>
      <color theme="10"/>
      <name val="Arial"/>
    </font>
    <font>
      <sz val="10"/>
      <color rgb="FF1F1F1F"/>
      <name val="&quot;Google Sans&quot;"/>
    </font>
    <font>
      <sz val="9"/>
      <color rgb="FF1F1F1F"/>
      <name val="&quot;Google Sans&quot;"/>
    </font>
    <font>
      <u/>
      <sz val="10"/>
      <color theme="1"/>
      <name val="Arial"/>
    </font>
    <font>
      <i/>
      <sz val="12"/>
      <color theme="1"/>
      <name val="&quot;Times New Roman&quot;"/>
    </font>
    <font>
      <i/>
      <sz val="10"/>
      <color theme="1"/>
      <name val="Arial"/>
      <scheme val="minor"/>
    </font>
    <font>
      <sz val="9"/>
      <color theme="1"/>
      <name val="Times New Roman"/>
    </font>
    <font>
      <u/>
      <sz val="10"/>
      <color theme="10"/>
      <name val="Arial"/>
    </font>
    <font>
      <sz val="10"/>
      <color theme="1"/>
      <name val="&quot;Times New Roman&quot;"/>
    </font>
    <font>
      <sz val="11"/>
      <color rgb="FF000000"/>
      <name val="Arial"/>
    </font>
    <font>
      <u/>
      <sz val="10"/>
      <color theme="10"/>
      <name val="Arial"/>
    </font>
    <font>
      <u/>
      <sz val="10"/>
      <color theme="10"/>
      <name val="Arial"/>
    </font>
    <font>
      <u/>
      <sz val="10"/>
      <color rgb="FF0000FF"/>
      <name val="Arial"/>
    </font>
    <font>
      <u/>
      <sz val="10"/>
      <color theme="10"/>
      <name val="Arial"/>
    </font>
    <font>
      <u/>
      <sz val="10"/>
      <color theme="10"/>
      <name val="Arial"/>
    </font>
    <font>
      <u/>
      <sz val="10"/>
      <color theme="10"/>
      <name val="Arial"/>
    </font>
    <font>
      <i/>
      <sz val="12"/>
      <color theme="1"/>
      <name val="Times New Roman"/>
    </font>
    <font>
      <b/>
      <sz val="10"/>
      <color theme="1"/>
      <name val="Times New Roman"/>
    </font>
    <font>
      <sz val="10"/>
      <color rgb="FF000000"/>
      <name val="&quot;Google Sans Mono&quot;"/>
    </font>
    <font>
      <i/>
      <sz val="10"/>
      <color theme="1"/>
      <name val="&quot;Times New Roman&quot;"/>
    </font>
    <font>
      <sz val="10"/>
      <name val="Arial"/>
    </font>
    <font>
      <sz val="18"/>
      <color theme="1"/>
      <name val="Arial"/>
    </font>
    <font>
      <b/>
      <sz val="18"/>
      <color theme="1"/>
      <name val="Arial"/>
    </font>
    <font>
      <sz val="18"/>
      <color rgb="FFFF0000"/>
      <name val="Arial"/>
    </font>
    <font>
      <b/>
      <sz val="18"/>
      <color rgb="FFFF0000"/>
      <name val="Arial"/>
    </font>
    <font>
      <b/>
      <sz val="12"/>
      <color theme="1"/>
      <name val="Times New Roman"/>
    </font>
    <font>
      <b/>
      <sz val="12"/>
      <color theme="1"/>
      <name val="Arial"/>
    </font>
    <font>
      <b/>
      <sz val="12"/>
      <color rgb="FFC00000"/>
      <name val="Times New Roman"/>
    </font>
    <font>
      <b/>
      <sz val="14"/>
      <color theme="1"/>
      <name val="Times New Roman"/>
    </font>
    <font>
      <sz val="10"/>
      <color rgb="FF000000"/>
      <name val="Times New Roman"/>
    </font>
    <font>
      <b/>
      <sz val="11"/>
      <color theme="1"/>
      <name val="Calibri, sans-serif"/>
    </font>
    <font>
      <sz val="11"/>
      <color theme="1"/>
      <name val="Calibri, sans-serif"/>
    </font>
    <font>
      <i/>
      <sz val="10"/>
      <color theme="1"/>
      <name val="&quot;Times New Roman&quot;, serif"/>
    </font>
    <font>
      <b/>
      <u/>
      <sz val="10"/>
      <color theme="10"/>
      <name val="Arial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F8F9FA"/>
        <bgColor rgb="FFF8F9FA"/>
      </patternFill>
    </fill>
    <fill>
      <patternFill patternType="solid">
        <fgColor rgb="FFDEEAF6"/>
        <bgColor rgb="FFDEEAF6"/>
      </patternFill>
    </fill>
    <fill>
      <patternFill patternType="solid">
        <fgColor rgb="FFFFF2CC"/>
        <bgColor rgb="FFFFF2CC"/>
      </patternFill>
    </fill>
    <fill>
      <patternFill patternType="solid">
        <fgColor rgb="FF92D050"/>
        <bgColor rgb="FF92D050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FC000"/>
        <bgColor rgb="FFFFC0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33CCFF"/>
        <bgColor rgb="FF33CCFF"/>
      </patternFill>
    </fill>
    <fill>
      <patternFill patternType="solid">
        <fgColor rgb="FFC8C8C8"/>
        <bgColor rgb="FFC8C8C8"/>
      </patternFill>
    </fill>
    <fill>
      <patternFill patternType="solid">
        <fgColor rgb="FFECECEC"/>
        <bgColor rgb="FFECECEC"/>
      </patternFill>
    </fill>
    <fill>
      <patternFill patternType="solid">
        <fgColor rgb="FFCCFFFF"/>
        <bgColor rgb="FFCCFFFF"/>
      </patternFill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A8D08D"/>
        <bgColor rgb="FFA8D08D"/>
      </patternFill>
    </fill>
    <fill>
      <patternFill patternType="solid">
        <fgColor theme="4"/>
        <bgColor theme="4"/>
      </patternFill>
    </fill>
    <fill>
      <patternFill patternType="solid">
        <fgColor rgb="FFE7E6E6"/>
        <bgColor rgb="FFE7E6E6"/>
      </patternFill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CC2E5"/>
        <bgColor rgb="FF9CC2E5"/>
      </patternFill>
    </fill>
    <fill>
      <patternFill patternType="solid">
        <fgColor rgb="FFDADADA"/>
        <bgColor rgb="FFDADADA"/>
      </patternFill>
    </fill>
    <fill>
      <patternFill patternType="solid">
        <fgColor rgb="FFC5E0B3"/>
        <bgColor rgb="FFC5E0B3"/>
      </patternFill>
    </fill>
    <fill>
      <patternFill patternType="solid">
        <fgColor rgb="FFFF66CC"/>
        <bgColor rgb="FFFF66CC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theme="6"/>
        <bgColor theme="6"/>
      </patternFill>
    </fill>
    <fill>
      <patternFill patternType="solid">
        <fgColor rgb="FF66FFFF"/>
        <bgColor rgb="FF66FFFF"/>
      </patternFill>
    </fill>
    <fill>
      <patternFill patternType="solid">
        <fgColor rgb="FF00FFFF"/>
        <bgColor rgb="FF00FFFF"/>
      </patternFill>
    </fill>
  </fills>
  <borders count="9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8F9FA"/>
      </left>
      <right style="thin">
        <color rgb="FF000000"/>
      </right>
      <top style="thin">
        <color rgb="FFF8F9F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8F9FA"/>
      </top>
      <bottom style="thin">
        <color rgb="FF000000"/>
      </bottom>
      <diagonal/>
    </border>
    <border>
      <left style="thin">
        <color rgb="FF000000"/>
      </left>
      <right style="thin">
        <color rgb="FFF8F9FA"/>
      </right>
      <top style="thin">
        <color rgb="FFF8F9FA"/>
      </top>
      <bottom style="thin">
        <color rgb="FF000000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FFFF00"/>
      </right>
      <top style="thin">
        <color rgb="FF000000"/>
      </top>
      <bottom style="thin">
        <color rgb="FF000000"/>
      </bottom>
      <diagonal/>
    </border>
    <border>
      <left style="thin">
        <color rgb="FFFFFF00"/>
      </left>
      <right style="thin">
        <color rgb="FFFFFF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8F9FA"/>
      </left>
      <right style="thin">
        <color rgb="FFF8F9FA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8F9FA"/>
      </top>
      <bottom style="thin">
        <color rgb="FFF8F9FA"/>
      </bottom>
      <diagonal/>
    </border>
    <border>
      <left/>
      <right style="thin">
        <color rgb="FFFFFFFF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F8F9FA"/>
      </right>
      <top style="thin">
        <color rgb="FF000000"/>
      </top>
      <bottom style="thin">
        <color rgb="FF000000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FFFFF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8F9FA"/>
      </left>
      <right style="thin">
        <color rgb="FFF8F9FA"/>
      </right>
      <top style="thin">
        <color rgb="FF000000"/>
      </top>
      <bottom style="thin">
        <color rgb="FFF8F9FA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vertical="center"/>
    </xf>
    <xf numFmtId="1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vertical="center"/>
    </xf>
    <xf numFmtId="14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/>
    <xf numFmtId="0" fontId="5" fillId="4" borderId="6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/>
    <xf numFmtId="0" fontId="8" fillId="5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14" fontId="10" fillId="5" borderId="1" xfId="0" applyNumberFormat="1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2" fillId="7" borderId="10" xfId="0" applyFont="1" applyFill="1" applyBorder="1" applyAlignment="1">
      <alignment horizontal="center"/>
    </xf>
    <xf numFmtId="0" fontId="12" fillId="7" borderId="1" xfId="0" applyFont="1" applyFill="1" applyBorder="1"/>
    <xf numFmtId="0" fontId="11" fillId="4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2" fillId="4" borderId="1" xfId="0" applyFont="1" applyFill="1" applyBorder="1" applyAlignment="1">
      <alignment horizontal="left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" fontId="5" fillId="4" borderId="1" xfId="0" applyNumberFormat="1" applyFont="1" applyFill="1" applyBorder="1" applyAlignment="1">
      <alignment horizontal="center" vertical="center"/>
    </xf>
    <xf numFmtId="0" fontId="5" fillId="4" borderId="1" xfId="0" quotePrefix="1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0" fontId="12" fillId="7" borderId="1" xfId="0" applyFont="1" applyFill="1" applyBorder="1" applyAlignment="1">
      <alignment horizontal="center"/>
    </xf>
    <xf numFmtId="0" fontId="3" fillId="5" borderId="1" xfId="0" applyFont="1" applyFill="1" applyBorder="1"/>
    <xf numFmtId="0" fontId="13" fillId="5" borderId="1" xfId="0" applyFont="1" applyFill="1" applyBorder="1" applyAlignment="1">
      <alignment horizontal="center"/>
    </xf>
    <xf numFmtId="0" fontId="3" fillId="5" borderId="1" xfId="0" quotePrefix="1" applyFont="1" applyFill="1" applyBorder="1"/>
    <xf numFmtId="0" fontId="3" fillId="5" borderId="1" xfId="0" quotePrefix="1" applyFont="1" applyFill="1" applyBorder="1" applyAlignment="1">
      <alignment horizontal="center"/>
    </xf>
    <xf numFmtId="0" fontId="14" fillId="5" borderId="1" xfId="0" applyFont="1" applyFill="1" applyBorder="1"/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center"/>
    </xf>
    <xf numFmtId="3" fontId="10" fillId="5" borderId="1" xfId="0" applyNumberFormat="1" applyFont="1" applyFill="1" applyBorder="1" applyAlignment="1">
      <alignment horizontal="center"/>
    </xf>
    <xf numFmtId="0" fontId="5" fillId="5" borderId="14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3" fillId="4" borderId="1" xfId="0" quotePrefix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vertical="center"/>
    </xf>
    <xf numFmtId="0" fontId="3" fillId="4" borderId="1" xfId="0" applyFont="1" applyFill="1" applyBorder="1" applyAlignment="1">
      <alignment horizontal="left"/>
    </xf>
    <xf numFmtId="0" fontId="5" fillId="4" borderId="16" xfId="0" applyFont="1" applyFill="1" applyBorder="1" applyAlignment="1">
      <alignment horizontal="left" vertical="center"/>
    </xf>
    <xf numFmtId="0" fontId="5" fillId="5" borderId="13" xfId="0" applyFont="1" applyFill="1" applyBorder="1" applyAlignment="1">
      <alignment horizontal="center" vertical="center"/>
    </xf>
    <xf numFmtId="0" fontId="15" fillId="5" borderId="1" xfId="0" applyFont="1" applyFill="1" applyBorder="1"/>
    <xf numFmtId="0" fontId="16" fillId="5" borderId="1" xfId="0" quotePrefix="1" applyFont="1" applyFill="1" applyBorder="1" applyAlignment="1">
      <alignment horizontal="center"/>
    </xf>
    <xf numFmtId="0" fontId="16" fillId="5" borderId="1" xfId="0" applyFont="1" applyFill="1" applyBorder="1" applyAlignment="1">
      <alignment horizontal="center"/>
    </xf>
    <xf numFmtId="0" fontId="16" fillId="5" borderId="1" xfId="0" applyFont="1" applyFill="1" applyBorder="1"/>
    <xf numFmtId="0" fontId="3" fillId="4" borderId="1" xfId="0" quotePrefix="1" applyFont="1" applyFill="1" applyBorder="1"/>
    <xf numFmtId="0" fontId="16" fillId="5" borderId="1" xfId="0" quotePrefix="1" applyFont="1" applyFill="1" applyBorder="1"/>
    <xf numFmtId="0" fontId="16" fillId="4" borderId="1" xfId="0" applyFont="1" applyFill="1" applyBorder="1"/>
    <xf numFmtId="0" fontId="5" fillId="5" borderId="1" xfId="0" applyFont="1" applyFill="1" applyBorder="1"/>
    <xf numFmtId="0" fontId="11" fillId="7" borderId="1" xfId="0" applyFont="1" applyFill="1" applyBorder="1" applyAlignment="1">
      <alignment horizontal="left"/>
    </xf>
    <xf numFmtId="0" fontId="5" fillId="4" borderId="1" xfId="0" applyFont="1" applyFill="1" applyBorder="1"/>
    <xf numFmtId="0" fontId="17" fillId="4" borderId="1" xfId="0" applyFont="1" applyFill="1" applyBorder="1"/>
    <xf numFmtId="0" fontId="5" fillId="5" borderId="1" xfId="0" quotePrefix="1" applyFont="1" applyFill="1" applyBorder="1" applyAlignment="1">
      <alignment horizontal="center" vertical="center"/>
    </xf>
    <xf numFmtId="0" fontId="18" fillId="4" borderId="1" xfId="0" applyFont="1" applyFill="1" applyBorder="1"/>
    <xf numFmtId="0" fontId="11" fillId="4" borderId="14" xfId="0" applyFont="1" applyFill="1" applyBorder="1" applyAlignment="1">
      <alignment horizontal="center"/>
    </xf>
    <xf numFmtId="0" fontId="12" fillId="4" borderId="17" xfId="0" applyFont="1" applyFill="1" applyBorder="1" applyAlignment="1">
      <alignment horizontal="center"/>
    </xf>
    <xf numFmtId="0" fontId="12" fillId="5" borderId="1" xfId="0" applyFont="1" applyFill="1" applyBorder="1"/>
    <xf numFmtId="0" fontId="19" fillId="5" borderId="1" xfId="0" applyFont="1" applyFill="1" applyBorder="1" applyAlignment="1">
      <alignment horizontal="center" vertical="center"/>
    </xf>
    <xf numFmtId="0" fontId="20" fillId="4" borderId="1" xfId="0" applyFont="1" applyFill="1" applyBorder="1"/>
    <xf numFmtId="165" fontId="10" fillId="4" borderId="1" xfId="0" applyNumberFormat="1" applyFont="1" applyFill="1" applyBorder="1" applyAlignment="1">
      <alignment horizontal="center"/>
    </xf>
    <xf numFmtId="0" fontId="21" fillId="5" borderId="1" xfId="0" applyFont="1" applyFill="1" applyBorder="1"/>
    <xf numFmtId="0" fontId="12" fillId="7" borderId="17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/>
    </xf>
    <xf numFmtId="0" fontId="5" fillId="5" borderId="5" xfId="0" applyFont="1" applyFill="1" applyBorder="1" applyAlignment="1">
      <alignment horizontal="center"/>
    </xf>
    <xf numFmtId="0" fontId="5" fillId="5" borderId="1" xfId="0" applyFont="1" applyFill="1" applyBorder="1" applyAlignment="1">
      <alignment vertical="top"/>
    </xf>
    <xf numFmtId="1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wrapText="1"/>
    </xf>
    <xf numFmtId="0" fontId="5" fillId="5" borderId="6" xfId="0" applyFont="1" applyFill="1" applyBorder="1" applyAlignment="1">
      <alignment horizontal="center"/>
    </xf>
    <xf numFmtId="3" fontId="6" fillId="4" borderId="1" xfId="0" applyNumberFormat="1" applyFont="1" applyFill="1" applyBorder="1" applyAlignment="1">
      <alignment horizontal="center"/>
    </xf>
    <xf numFmtId="3" fontId="10" fillId="4" borderId="1" xfId="0" applyNumberFormat="1" applyFont="1" applyFill="1" applyBorder="1" applyAlignment="1">
      <alignment horizontal="center"/>
    </xf>
    <xf numFmtId="0" fontId="12" fillId="7" borderId="2" xfId="0" applyFont="1" applyFill="1" applyBorder="1" applyAlignment="1">
      <alignment horizontal="center"/>
    </xf>
    <xf numFmtId="1" fontId="9" fillId="4" borderId="1" xfId="0" applyNumberFormat="1" applyFont="1" applyFill="1" applyBorder="1" applyAlignment="1">
      <alignment horizontal="center" vertical="center"/>
    </xf>
    <xf numFmtId="14" fontId="12" fillId="4" borderId="1" xfId="0" applyNumberFormat="1" applyFont="1" applyFill="1" applyBorder="1" applyAlignment="1">
      <alignment horizontal="center"/>
    </xf>
    <xf numFmtId="0" fontId="23" fillId="5" borderId="1" xfId="0" applyFont="1" applyFill="1" applyBorder="1" applyAlignment="1">
      <alignment horizontal="center" vertical="center" wrapText="1"/>
    </xf>
    <xf numFmtId="0" fontId="12" fillId="4" borderId="13" xfId="0" applyFont="1" applyFill="1" applyBorder="1" applyAlignment="1">
      <alignment horizontal="center"/>
    </xf>
    <xf numFmtId="0" fontId="5" fillId="4" borderId="14" xfId="0" applyFont="1" applyFill="1" applyBorder="1" applyAlignment="1">
      <alignment horizontal="center" vertical="center"/>
    </xf>
    <xf numFmtId="0" fontId="5" fillId="4" borderId="17" xfId="0" applyFont="1" applyFill="1" applyBorder="1" applyAlignment="1">
      <alignment horizontal="center" vertical="center"/>
    </xf>
    <xf numFmtId="0" fontId="24" fillId="4" borderId="1" xfId="0" applyFont="1" applyFill="1" applyBorder="1"/>
    <xf numFmtId="14" fontId="12" fillId="5" borderId="1" xfId="0" applyNumberFormat="1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11" fillId="4" borderId="1" xfId="0" applyFont="1" applyFill="1" applyBorder="1"/>
    <xf numFmtId="0" fontId="25" fillId="4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right"/>
    </xf>
    <xf numFmtId="14" fontId="11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0" fontId="12" fillId="7" borderId="1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 vertical="center" wrapText="1"/>
    </xf>
    <xf numFmtId="0" fontId="12" fillId="4" borderId="14" xfId="0" applyFont="1" applyFill="1" applyBorder="1"/>
    <xf numFmtId="0" fontId="16" fillId="5" borderId="17" xfId="0" applyFont="1" applyFill="1" applyBorder="1" applyAlignment="1">
      <alignment horizontal="center"/>
    </xf>
    <xf numFmtId="0" fontId="16" fillId="5" borderId="13" xfId="0" applyFont="1" applyFill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/>
    </xf>
    <xf numFmtId="0" fontId="27" fillId="4" borderId="1" xfId="0" applyFont="1" applyFill="1" applyBorder="1" applyAlignment="1">
      <alignment horizontal="center"/>
    </xf>
    <xf numFmtId="0" fontId="27" fillId="4" borderId="1" xfId="0" applyFont="1" applyFill="1" applyBorder="1"/>
    <xf numFmtId="14" fontId="27" fillId="4" borderId="1" xfId="0" applyNumberFormat="1" applyFont="1" applyFill="1" applyBorder="1" applyAlignment="1">
      <alignment horizontal="center"/>
    </xf>
    <xf numFmtId="165" fontId="27" fillId="4" borderId="1" xfId="0" applyNumberFormat="1" applyFont="1" applyFill="1" applyBorder="1" applyAlignment="1">
      <alignment horizontal="center"/>
    </xf>
    <xf numFmtId="49" fontId="12" fillId="7" borderId="1" xfId="0" applyNumberFormat="1" applyFont="1" applyFill="1" applyBorder="1" applyAlignment="1">
      <alignment horizontal="center"/>
    </xf>
    <xf numFmtId="0" fontId="14" fillId="4" borderId="1" xfId="0" applyFont="1" applyFill="1" applyBorder="1"/>
    <xf numFmtId="0" fontId="11" fillId="4" borderId="1" xfId="0" applyFont="1" applyFill="1" applyBorder="1" applyAlignment="1">
      <alignment horizontal="left"/>
    </xf>
    <xf numFmtId="0" fontId="11" fillId="4" borderId="21" xfId="0" applyFont="1" applyFill="1" applyBorder="1" applyAlignment="1">
      <alignment horizontal="center"/>
    </xf>
    <xf numFmtId="0" fontId="28" fillId="4" borderId="1" xfId="0" applyFont="1" applyFill="1" applyBorder="1" applyAlignment="1">
      <alignment horizontal="center"/>
    </xf>
    <xf numFmtId="0" fontId="24" fillId="5" borderId="1" xfId="0" applyFont="1" applyFill="1" applyBorder="1"/>
    <xf numFmtId="0" fontId="5" fillId="4" borderId="12" xfId="0" applyFont="1" applyFill="1" applyBorder="1" applyAlignment="1">
      <alignment horizontal="center" vertical="center"/>
    </xf>
    <xf numFmtId="0" fontId="29" fillId="4" borderId="1" xfId="0" applyFont="1" applyFill="1" applyBorder="1"/>
    <xf numFmtId="0" fontId="30" fillId="5" borderId="1" xfId="0" applyFont="1" applyFill="1" applyBorder="1"/>
    <xf numFmtId="165" fontId="5" fillId="5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/>
    </xf>
    <xf numFmtId="0" fontId="5" fillId="4" borderId="5" xfId="0" applyFont="1" applyFill="1" applyBorder="1" applyAlignment="1">
      <alignment horizontal="center"/>
    </xf>
    <xf numFmtId="0" fontId="5" fillId="4" borderId="1" xfId="0" applyFont="1" applyFill="1" applyBorder="1" applyAlignment="1">
      <alignment vertical="top"/>
    </xf>
    <xf numFmtId="0" fontId="5" fillId="4" borderId="1" xfId="0" applyFont="1" applyFill="1" applyBorder="1" applyAlignment="1">
      <alignment horizontal="center" wrapText="1"/>
    </xf>
    <xf numFmtId="0" fontId="5" fillId="4" borderId="6" xfId="0" applyFont="1" applyFill="1" applyBorder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/>
    </xf>
    <xf numFmtId="0" fontId="14" fillId="5" borderId="1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10" fontId="5" fillId="5" borderId="1" xfId="0" applyNumberFormat="1" applyFont="1" applyFill="1" applyBorder="1" applyAlignment="1">
      <alignment horizontal="center" vertical="center"/>
    </xf>
    <xf numFmtId="0" fontId="16" fillId="4" borderId="1" xfId="0" quotePrefix="1" applyFont="1" applyFill="1" applyBorder="1" applyAlignment="1">
      <alignment horizontal="center"/>
    </xf>
    <xf numFmtId="0" fontId="12" fillId="7" borderId="13" xfId="0" applyFont="1" applyFill="1" applyBorder="1" applyAlignment="1">
      <alignment horizontal="center"/>
    </xf>
    <xf numFmtId="0" fontId="16" fillId="7" borderId="1" xfId="0" applyFont="1" applyFill="1" applyBorder="1"/>
    <xf numFmtId="0" fontId="5" fillId="5" borderId="1" xfId="0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left"/>
    </xf>
    <xf numFmtId="3" fontId="3" fillId="5" borderId="1" xfId="0" applyNumberFormat="1" applyFont="1" applyFill="1" applyBorder="1" applyAlignment="1">
      <alignment horizontal="center"/>
    </xf>
    <xf numFmtId="0" fontId="11" fillId="4" borderId="12" xfId="0" applyFont="1" applyFill="1" applyBorder="1" applyAlignment="1">
      <alignment horizontal="center"/>
    </xf>
    <xf numFmtId="165" fontId="10" fillId="5" borderId="1" xfId="0" applyNumberFormat="1" applyFont="1" applyFill="1" applyBorder="1" applyAlignment="1">
      <alignment horizontal="center"/>
    </xf>
    <xf numFmtId="0" fontId="33" fillId="5" borderId="1" xfId="0" applyFont="1" applyFill="1" applyBorder="1" applyAlignment="1">
      <alignment horizontal="center"/>
    </xf>
    <xf numFmtId="0" fontId="12" fillId="4" borderId="1" xfId="0" quotePrefix="1" applyFont="1" applyFill="1" applyBorder="1" applyAlignment="1">
      <alignment horizontal="center"/>
    </xf>
    <xf numFmtId="0" fontId="5" fillId="4" borderId="1" xfId="0" applyFont="1" applyFill="1" applyBorder="1" applyAlignment="1">
      <alignment vertical="center" wrapText="1"/>
    </xf>
    <xf numFmtId="0" fontId="17" fillId="4" borderId="1" xfId="0" applyFont="1" applyFill="1" applyBorder="1" applyAlignment="1">
      <alignment horizontal="left"/>
    </xf>
    <xf numFmtId="0" fontId="34" fillId="4" borderId="1" xfId="0" applyFont="1" applyFill="1" applyBorder="1"/>
    <xf numFmtId="14" fontId="5" fillId="5" borderId="1" xfId="0" applyNumberFormat="1" applyFont="1" applyFill="1" applyBorder="1" applyAlignment="1">
      <alignment vertical="center"/>
    </xf>
    <xf numFmtId="0" fontId="13" fillId="4" borderId="1" xfId="0" applyFont="1" applyFill="1" applyBorder="1"/>
    <xf numFmtId="0" fontId="35" fillId="5" borderId="1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horizontal="center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36" fillId="4" borderId="1" xfId="0" applyFont="1" applyFill="1" applyBorder="1"/>
    <xf numFmtId="0" fontId="32" fillId="5" borderId="1" xfId="0" applyFont="1" applyFill="1" applyBorder="1"/>
    <xf numFmtId="10" fontId="5" fillId="4" borderId="1" xfId="0" applyNumberFormat="1" applyFont="1" applyFill="1" applyBorder="1" applyAlignment="1">
      <alignment horizontal="center" vertical="center"/>
    </xf>
    <xf numFmtId="0" fontId="37" fillId="4" borderId="1" xfId="0" applyFont="1" applyFill="1" applyBorder="1" applyAlignment="1">
      <alignment horizontal="center" wrapText="1"/>
    </xf>
    <xf numFmtId="0" fontId="5" fillId="5" borderId="20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/>
    <xf numFmtId="0" fontId="5" fillId="4" borderId="16" xfId="0" applyFont="1" applyFill="1" applyBorder="1" applyAlignment="1">
      <alignment horizontal="center" vertical="center"/>
    </xf>
    <xf numFmtId="0" fontId="5" fillId="4" borderId="18" xfId="0" applyFont="1" applyFill="1" applyBorder="1" applyAlignment="1">
      <alignment horizontal="left" vertical="center"/>
    </xf>
    <xf numFmtId="0" fontId="5" fillId="4" borderId="19" xfId="0" applyFont="1" applyFill="1" applyBorder="1" applyAlignment="1">
      <alignment horizontal="left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17" fillId="5" borderId="1" xfId="0" applyFont="1" applyFill="1" applyBorder="1"/>
    <xf numFmtId="0" fontId="17" fillId="5" borderId="1" xfId="0" applyFont="1" applyFill="1" applyBorder="1" applyAlignment="1">
      <alignment horizontal="left"/>
    </xf>
    <xf numFmtId="165" fontId="5" fillId="4" borderId="1" xfId="0" applyNumberFormat="1" applyFont="1" applyFill="1" applyBorder="1" applyAlignment="1">
      <alignment horizontal="center" vertical="center"/>
    </xf>
    <xf numFmtId="0" fontId="5" fillId="4" borderId="17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left" vertical="center"/>
    </xf>
    <xf numFmtId="0" fontId="34" fillId="5" borderId="1" xfId="0" applyFont="1" applyFill="1" applyBorder="1"/>
    <xf numFmtId="0" fontId="17" fillId="4" borderId="1" xfId="0" applyFont="1" applyFill="1" applyBorder="1" applyAlignment="1">
      <alignment horizontal="center"/>
    </xf>
    <xf numFmtId="0" fontId="32" fillId="4" borderId="1" xfId="0" applyFont="1" applyFill="1" applyBorder="1"/>
    <xf numFmtId="1" fontId="9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left" vertical="center"/>
    </xf>
    <xf numFmtId="0" fontId="39" fillId="5" borderId="1" xfId="0" applyFont="1" applyFill="1" applyBorder="1"/>
    <xf numFmtId="0" fontId="40" fillId="4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 vertical="center"/>
    </xf>
    <xf numFmtId="0" fontId="5" fillId="6" borderId="5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vertical="center"/>
    </xf>
    <xf numFmtId="14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3" fontId="5" fillId="5" borderId="1" xfId="0" applyNumberFormat="1" applyFont="1" applyFill="1" applyBorder="1" applyAlignment="1">
      <alignment horizontal="center" vertical="center"/>
    </xf>
    <xf numFmtId="0" fontId="13" fillId="5" borderId="1" xfId="0" applyFont="1" applyFill="1" applyBorder="1"/>
    <xf numFmtId="0" fontId="8" fillId="4" borderId="1" xfId="0" applyFont="1" applyFill="1" applyBorder="1" applyAlignment="1">
      <alignment horizontal="center"/>
    </xf>
    <xf numFmtId="0" fontId="42" fillId="5" borderId="1" xfId="0" applyFont="1" applyFill="1" applyBorder="1"/>
    <xf numFmtId="0" fontId="5" fillId="5" borderId="1" xfId="0" quotePrefix="1" applyFont="1" applyFill="1" applyBorder="1" applyAlignment="1">
      <alignment vertical="center"/>
    </xf>
    <xf numFmtId="0" fontId="32" fillId="4" borderId="1" xfId="0" applyFont="1" applyFill="1" applyBorder="1" applyAlignment="1">
      <alignment horizontal="left" vertical="center" wrapText="1"/>
    </xf>
    <xf numFmtId="0" fontId="32" fillId="4" borderId="1" xfId="0" applyFont="1" applyFill="1" applyBorder="1" applyAlignment="1">
      <alignment horizontal="center" vertical="center"/>
    </xf>
    <xf numFmtId="0" fontId="21" fillId="4" borderId="1" xfId="0" applyFont="1" applyFill="1" applyBorder="1"/>
    <xf numFmtId="0" fontId="40" fillId="5" borderId="1" xfId="0" applyFont="1" applyFill="1" applyBorder="1"/>
    <xf numFmtId="0" fontId="43" fillId="4" borderId="1" xfId="0" applyFont="1" applyFill="1" applyBorder="1"/>
    <xf numFmtId="0" fontId="15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 wrapText="1"/>
    </xf>
    <xf numFmtId="0" fontId="7" fillId="4" borderId="1" xfId="0" applyFont="1" applyFill="1" applyBorder="1"/>
    <xf numFmtId="0" fontId="44" fillId="5" borderId="1" xfId="0" applyFont="1" applyFill="1" applyBorder="1"/>
    <xf numFmtId="0" fontId="24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left" vertical="center"/>
    </xf>
    <xf numFmtId="0" fontId="32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/>
    <xf numFmtId="0" fontId="24" fillId="4" borderId="1" xfId="0" applyFont="1" applyFill="1" applyBorder="1" applyAlignment="1">
      <alignment horizontal="center"/>
    </xf>
    <xf numFmtId="0" fontId="45" fillId="5" borderId="1" xfId="0" applyFont="1" applyFill="1" applyBorder="1" applyAlignment="1">
      <alignment horizontal="left"/>
    </xf>
    <xf numFmtId="165" fontId="5" fillId="5" borderId="1" xfId="0" applyNumberFormat="1" applyFont="1" applyFill="1" applyBorder="1" applyAlignment="1">
      <alignment horizontal="center"/>
    </xf>
    <xf numFmtId="0" fontId="11" fillId="5" borderId="1" xfId="0" applyFont="1" applyFill="1" applyBorder="1"/>
    <xf numFmtId="0" fontId="46" fillId="5" borderId="1" xfId="0" applyFont="1" applyFill="1" applyBorder="1"/>
    <xf numFmtId="3" fontId="5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/>
    </xf>
    <xf numFmtId="0" fontId="30" fillId="4" borderId="1" xfId="0" applyFont="1" applyFill="1" applyBorder="1" applyAlignment="1">
      <alignment vertical="top"/>
    </xf>
    <xf numFmtId="0" fontId="5" fillId="5" borderId="14" xfId="0" applyFont="1" applyFill="1" applyBorder="1" applyAlignment="1">
      <alignment horizontal="center"/>
    </xf>
    <xf numFmtId="0" fontId="30" fillId="4" borderId="1" xfId="0" applyFont="1" applyFill="1" applyBorder="1"/>
    <xf numFmtId="0" fontId="5" fillId="4" borderId="13" xfId="0" applyFont="1" applyFill="1" applyBorder="1" applyAlignment="1">
      <alignment horizontal="center"/>
    </xf>
    <xf numFmtId="0" fontId="30" fillId="5" borderId="1" xfId="0" applyFont="1" applyFill="1" applyBorder="1" applyAlignment="1">
      <alignment vertical="top"/>
    </xf>
    <xf numFmtId="3" fontId="5" fillId="4" borderId="1" xfId="0" applyNumberFormat="1" applyFont="1" applyFill="1" applyBorder="1" applyAlignment="1">
      <alignment horizontal="center"/>
    </xf>
    <xf numFmtId="0" fontId="8" fillId="5" borderId="1" xfId="0" applyFont="1" applyFill="1" applyBorder="1" applyAlignment="1">
      <alignment vertical="center"/>
    </xf>
    <xf numFmtId="0" fontId="5" fillId="4" borderId="28" xfId="0" applyFont="1" applyFill="1" applyBorder="1" applyAlignment="1">
      <alignment horizontal="center" vertical="center"/>
    </xf>
    <xf numFmtId="0" fontId="48" fillId="4" borderId="1" xfId="0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5" fillId="0" borderId="1" xfId="0" applyFont="1" applyBorder="1" applyAlignment="1">
      <alignment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24" fillId="0" borderId="1" xfId="0" applyFont="1" applyBorder="1"/>
    <xf numFmtId="0" fontId="5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2" fillId="0" borderId="1" xfId="0" applyFont="1" applyBorder="1" applyAlignment="1">
      <alignment horizontal="left" vertical="center" wrapText="1"/>
    </xf>
    <xf numFmtId="0" fontId="32" fillId="0" borderId="1" xfId="0" applyFont="1" applyBorder="1"/>
    <xf numFmtId="0" fontId="32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vertical="top"/>
    </xf>
    <xf numFmtId="0" fontId="49" fillId="0" borderId="1" xfId="0" applyFont="1" applyBorder="1" applyAlignment="1">
      <alignment horizontal="center" wrapText="1"/>
    </xf>
    <xf numFmtId="0" fontId="5" fillId="0" borderId="1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/>
    </xf>
    <xf numFmtId="0" fontId="36" fillId="0" borderId="1" xfId="0" applyFont="1" applyBorder="1"/>
    <xf numFmtId="0" fontId="5" fillId="0" borderId="17" xfId="0" applyFont="1" applyBorder="1" applyAlignment="1">
      <alignment horizontal="center"/>
    </xf>
    <xf numFmtId="0" fontId="2" fillId="0" borderId="1" xfId="0" applyFont="1" applyBorder="1"/>
    <xf numFmtId="3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3" fillId="0" borderId="1" xfId="0" applyFont="1" applyBorder="1"/>
    <xf numFmtId="0" fontId="10" fillId="0" borderId="1" xfId="0" applyFont="1" applyBorder="1" applyAlignment="1">
      <alignment horizontal="center"/>
    </xf>
    <xf numFmtId="0" fontId="3" fillId="0" borderId="1" xfId="0" quotePrefix="1" applyFont="1" applyBorder="1"/>
    <xf numFmtId="0" fontId="3" fillId="0" borderId="1" xfId="0" quotePrefix="1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1" xfId="0" quotePrefix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/>
    </xf>
    <xf numFmtId="0" fontId="52" fillId="7" borderId="1" xfId="0" applyFont="1" applyFill="1" applyBorder="1" applyAlignment="1">
      <alignment horizontal="center" wrapText="1"/>
    </xf>
    <xf numFmtId="0" fontId="24" fillId="7" borderId="1" xfId="0" applyFont="1" applyFill="1" applyBorder="1"/>
    <xf numFmtId="0" fontId="5" fillId="7" borderId="1" xfId="0" applyFont="1" applyFill="1" applyBorder="1" applyAlignment="1">
      <alignment horizontal="left"/>
    </xf>
    <xf numFmtId="0" fontId="5" fillId="7" borderId="17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0" fontId="53" fillId="7" borderId="1" xfId="0" applyFont="1" applyFill="1" applyBorder="1" applyAlignment="1">
      <alignment horizontal="center" vertical="center"/>
    </xf>
    <xf numFmtId="0" fontId="54" fillId="0" borderId="1" xfId="0" applyFont="1" applyBorder="1" applyAlignment="1">
      <alignment horizontal="left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55" fillId="8" borderId="30" xfId="0" applyFont="1" applyFill="1" applyBorder="1" applyAlignment="1">
      <alignment horizontal="center" vertical="center"/>
    </xf>
    <xf numFmtId="0" fontId="55" fillId="8" borderId="31" xfId="0" applyFont="1" applyFill="1" applyBorder="1" applyAlignment="1">
      <alignment horizontal="center" vertical="center"/>
    </xf>
    <xf numFmtId="0" fontId="55" fillId="8" borderId="32" xfId="0" applyFont="1" applyFill="1" applyBorder="1" applyAlignment="1">
      <alignment horizontal="center" vertical="center"/>
    </xf>
    <xf numFmtId="14" fontId="55" fillId="8" borderId="31" xfId="0" applyNumberFormat="1" applyFont="1" applyFill="1" applyBorder="1" applyAlignment="1">
      <alignment horizontal="center" vertical="center"/>
    </xf>
    <xf numFmtId="0" fontId="55" fillId="8" borderId="33" xfId="0" applyFont="1" applyFill="1" applyBorder="1" applyAlignment="1">
      <alignment horizontal="center" vertical="center"/>
    </xf>
    <xf numFmtId="0" fontId="5" fillId="8" borderId="34" xfId="0" applyFont="1" applyFill="1" applyBorder="1"/>
    <xf numFmtId="0" fontId="5" fillId="8" borderId="35" xfId="0" applyFont="1" applyFill="1" applyBorder="1"/>
    <xf numFmtId="0" fontId="5" fillId="8" borderId="36" xfId="0" applyFont="1" applyFill="1" applyBorder="1"/>
    <xf numFmtId="0" fontId="5" fillId="8" borderId="37" xfId="0" applyFont="1" applyFill="1" applyBorder="1"/>
    <xf numFmtId="0" fontId="5" fillId="8" borderId="38" xfId="0" applyFont="1" applyFill="1" applyBorder="1"/>
    <xf numFmtId="0" fontId="56" fillId="4" borderId="1" xfId="0" applyFont="1" applyFill="1" applyBorder="1" applyAlignment="1">
      <alignment horizontal="center" vertical="center"/>
    </xf>
    <xf numFmtId="14" fontId="57" fillId="0" borderId="1" xfId="0" applyNumberFormat="1" applyFont="1" applyBorder="1" applyAlignment="1">
      <alignment horizontal="center" vertical="center"/>
    </xf>
    <xf numFmtId="0" fontId="57" fillId="0" borderId="1" xfId="0" applyFont="1" applyBorder="1"/>
    <xf numFmtId="0" fontId="5" fillId="8" borderId="42" xfId="0" applyFont="1" applyFill="1" applyBorder="1"/>
    <xf numFmtId="0" fontId="5" fillId="8" borderId="46" xfId="0" applyFont="1" applyFill="1" applyBorder="1"/>
    <xf numFmtId="0" fontId="5" fillId="8" borderId="47" xfId="0" applyFont="1" applyFill="1" applyBorder="1"/>
    <xf numFmtId="0" fontId="5" fillId="8" borderId="0" xfId="0" applyFont="1" applyFill="1"/>
    <xf numFmtId="0" fontId="5" fillId="8" borderId="48" xfId="0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center" vertical="center"/>
    </xf>
    <xf numFmtId="0" fontId="5" fillId="8" borderId="49" xfId="0" applyFont="1" applyFill="1" applyBorder="1"/>
    <xf numFmtId="0" fontId="5" fillId="8" borderId="50" xfId="0" applyFont="1" applyFill="1" applyBorder="1"/>
    <xf numFmtId="0" fontId="5" fillId="6" borderId="34" xfId="0" applyFont="1" applyFill="1" applyBorder="1"/>
    <xf numFmtId="0" fontId="5" fillId="6" borderId="51" xfId="0" applyFont="1" applyFill="1" applyBorder="1"/>
    <xf numFmtId="0" fontId="42" fillId="0" borderId="1" xfId="0" applyFont="1" applyBorder="1"/>
    <xf numFmtId="0" fontId="12" fillId="4" borderId="0" xfId="0" applyFont="1" applyFill="1" applyAlignment="1">
      <alignment horizontal="left"/>
    </xf>
    <xf numFmtId="164" fontId="5" fillId="0" borderId="1" xfId="0" applyNumberFormat="1" applyFont="1" applyBorder="1" applyAlignment="1">
      <alignment horizontal="center" vertical="center"/>
    </xf>
    <xf numFmtId="0" fontId="46" fillId="0" borderId="0" xfId="0" applyFont="1"/>
    <xf numFmtId="0" fontId="32" fillId="4" borderId="1" xfId="0" applyFont="1" applyFill="1" applyBorder="1" applyAlignment="1">
      <alignment horizontal="left" vertical="center"/>
    </xf>
    <xf numFmtId="0" fontId="5" fillId="0" borderId="2" xfId="0" applyFont="1" applyBorder="1"/>
    <xf numFmtId="165" fontId="5" fillId="0" borderId="1" xfId="0" applyNumberFormat="1" applyFont="1" applyBorder="1" applyAlignment="1">
      <alignment horizontal="center"/>
    </xf>
    <xf numFmtId="0" fontId="5" fillId="0" borderId="40" xfId="0" applyFont="1" applyBorder="1"/>
    <xf numFmtId="0" fontId="5" fillId="0" borderId="1" xfId="0" applyFont="1" applyBorder="1"/>
    <xf numFmtId="0" fontId="36" fillId="0" borderId="0" xfId="0" applyFont="1"/>
    <xf numFmtId="0" fontId="29" fillId="0" borderId="0" xfId="0" applyFont="1"/>
    <xf numFmtId="14" fontId="5" fillId="0" borderId="1" xfId="0" applyNumberFormat="1" applyFont="1" applyBorder="1"/>
    <xf numFmtId="0" fontId="59" fillId="0" borderId="0" xfId="0" applyFont="1"/>
    <xf numFmtId="0" fontId="59" fillId="6" borderId="34" xfId="0" applyFont="1" applyFill="1" applyBorder="1"/>
    <xf numFmtId="0" fontId="59" fillId="6" borderId="34" xfId="0" applyFont="1" applyFill="1" applyBorder="1" applyAlignment="1">
      <alignment horizontal="center" vertical="center"/>
    </xf>
    <xf numFmtId="0" fontId="59" fillId="6" borderId="34" xfId="0" applyFont="1" applyFill="1" applyBorder="1" applyAlignment="1">
      <alignment horizontal="center"/>
    </xf>
    <xf numFmtId="0" fontId="60" fillId="10" borderId="55" xfId="0" applyFont="1" applyFill="1" applyBorder="1" applyAlignment="1">
      <alignment horizontal="center"/>
    </xf>
    <xf numFmtId="0" fontId="61" fillId="6" borderId="34" xfId="0" applyFont="1" applyFill="1" applyBorder="1"/>
    <xf numFmtId="0" fontId="60" fillId="6" borderId="34" xfId="0" applyFont="1" applyFill="1" applyBorder="1"/>
    <xf numFmtId="0" fontId="60" fillId="6" borderId="34" xfId="0" applyFont="1" applyFill="1" applyBorder="1" applyAlignment="1">
      <alignment horizontal="center" vertical="center"/>
    </xf>
    <xf numFmtId="0" fontId="60" fillId="6" borderId="34" xfId="0" applyFont="1" applyFill="1" applyBorder="1" applyAlignment="1">
      <alignment horizontal="center"/>
    </xf>
    <xf numFmtId="0" fontId="59" fillId="6" borderId="34" xfId="0" applyFont="1" applyFill="1" applyBorder="1" applyAlignment="1">
      <alignment vertical="center"/>
    </xf>
    <xf numFmtId="0" fontId="61" fillId="6" borderId="34" xfId="0" applyFont="1" applyFill="1" applyBorder="1" applyAlignment="1">
      <alignment vertical="center"/>
    </xf>
    <xf numFmtId="0" fontId="59" fillId="0" borderId="0" xfId="0" applyFont="1" applyAlignment="1">
      <alignment vertical="center"/>
    </xf>
    <xf numFmtId="0" fontId="60" fillId="14" borderId="1" xfId="0" applyFont="1" applyFill="1" applyBorder="1" applyAlignment="1">
      <alignment vertical="center"/>
    </xf>
    <xf numFmtId="0" fontId="60" fillId="14" borderId="1" xfId="0" applyFont="1" applyFill="1" applyBorder="1" applyAlignment="1">
      <alignment horizontal="center" vertical="center"/>
    </xf>
    <xf numFmtId="0" fontId="60" fillId="15" borderId="1" xfId="0" applyFont="1" applyFill="1" applyBorder="1" applyAlignment="1">
      <alignment vertical="center"/>
    </xf>
    <xf numFmtId="0" fontId="60" fillId="15" borderId="1" xfId="0" applyFont="1" applyFill="1" applyBorder="1" applyAlignment="1">
      <alignment horizontal="center" vertical="center"/>
    </xf>
    <xf numFmtId="0" fontId="60" fillId="10" borderId="31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14" borderId="61" xfId="0" applyFont="1" applyFill="1" applyBorder="1" applyAlignment="1">
      <alignment vertical="center"/>
    </xf>
    <xf numFmtId="0" fontId="60" fillId="15" borderId="61" xfId="0" applyFont="1" applyFill="1" applyBorder="1" applyAlignment="1">
      <alignment vertical="center"/>
    </xf>
    <xf numFmtId="0" fontId="60" fillId="14" borderId="62" xfId="0" applyFont="1" applyFill="1" applyBorder="1" applyAlignment="1">
      <alignment vertical="center"/>
    </xf>
    <xf numFmtId="0" fontId="60" fillId="15" borderId="62" xfId="0" applyFont="1" applyFill="1" applyBorder="1" applyAlignment="1">
      <alignment vertical="center"/>
    </xf>
    <xf numFmtId="0" fontId="60" fillId="12" borderId="1" xfId="0" applyFont="1" applyFill="1" applyBorder="1" applyAlignment="1">
      <alignment horizontal="center" vertical="center" textRotation="90"/>
    </xf>
    <xf numFmtId="0" fontId="60" fillId="13" borderId="1" xfId="0" applyFont="1" applyFill="1" applyBorder="1" applyAlignment="1">
      <alignment horizontal="center" vertical="center" textRotation="90"/>
    </xf>
    <xf numFmtId="0" fontId="60" fillId="18" borderId="1" xfId="0" applyFont="1" applyFill="1" applyBorder="1" applyAlignment="1">
      <alignment horizontal="center" vertical="center" textRotation="90"/>
    </xf>
    <xf numFmtId="0" fontId="60" fillId="18" borderId="1" xfId="0" applyFont="1" applyFill="1" applyBorder="1" applyAlignment="1">
      <alignment horizontal="center" vertical="center" textRotation="90" wrapText="1"/>
    </xf>
    <xf numFmtId="0" fontId="59" fillId="19" borderId="1" xfId="0" applyFont="1" applyFill="1" applyBorder="1" applyAlignment="1">
      <alignment horizontal="left" vertical="center"/>
    </xf>
    <xf numFmtId="0" fontId="59" fillId="6" borderId="1" xfId="0" applyFont="1" applyFill="1" applyBorder="1" applyAlignment="1">
      <alignment horizontal="center" vertical="center"/>
    </xf>
    <xf numFmtId="0" fontId="59" fillId="20" borderId="1" xfId="0" applyFont="1" applyFill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60" fillId="10" borderId="1" xfId="0" applyFont="1" applyFill="1" applyBorder="1" applyAlignment="1">
      <alignment horizontal="center" vertical="center"/>
    </xf>
    <xf numFmtId="0" fontId="60" fillId="21" borderId="1" xfId="0" applyFont="1" applyFill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61" fillId="6" borderId="34" xfId="0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59" fillId="0" borderId="0" xfId="0" applyFont="1" applyAlignment="1">
      <alignment horizontal="left" vertical="center"/>
    </xf>
    <xf numFmtId="0" fontId="60" fillId="6" borderId="1" xfId="0" applyFont="1" applyFill="1" applyBorder="1" applyAlignment="1">
      <alignment horizontal="left" vertical="center"/>
    </xf>
    <xf numFmtId="0" fontId="60" fillId="6" borderId="1" xfId="0" applyFont="1" applyFill="1" applyBorder="1" applyAlignment="1">
      <alignment horizontal="center" vertical="center"/>
    </xf>
    <xf numFmtId="0" fontId="60" fillId="6" borderId="1" xfId="0" applyFont="1" applyFill="1" applyBorder="1" applyAlignment="1">
      <alignment vertical="center"/>
    </xf>
    <xf numFmtId="0" fontId="59" fillId="19" borderId="3" xfId="0" applyFont="1" applyFill="1" applyBorder="1" applyAlignment="1">
      <alignment horizontal="left" vertical="center"/>
    </xf>
    <xf numFmtId="0" fontId="60" fillId="22" borderId="1" xfId="0" applyFont="1" applyFill="1" applyBorder="1" applyAlignment="1">
      <alignment horizontal="left" vertical="center"/>
    </xf>
    <xf numFmtId="0" fontId="60" fillId="22" borderId="1" xfId="0" applyFont="1" applyFill="1" applyBorder="1" applyAlignment="1">
      <alignment horizontal="center" vertical="center"/>
    </xf>
    <xf numFmtId="0" fontId="60" fillId="23" borderId="1" xfId="0" applyFont="1" applyFill="1" applyBorder="1" applyAlignment="1">
      <alignment horizontal="center" vertical="center"/>
    </xf>
    <xf numFmtId="0" fontId="60" fillId="24" borderId="1" xfId="0" applyFont="1" applyFill="1" applyBorder="1" applyAlignment="1">
      <alignment vertical="center"/>
    </xf>
    <xf numFmtId="0" fontId="60" fillId="24" borderId="1" xfId="0" applyFont="1" applyFill="1" applyBorder="1" applyAlignment="1">
      <alignment horizontal="center" vertical="center"/>
    </xf>
    <xf numFmtId="0" fontId="60" fillId="23" borderId="1" xfId="0" applyFont="1" applyFill="1" applyBorder="1" applyAlignment="1">
      <alignment horizontal="left" vertical="center"/>
    </xf>
    <xf numFmtId="0" fontId="60" fillId="23" borderId="1" xfId="0" applyFont="1" applyFill="1" applyBorder="1" applyAlignment="1">
      <alignment vertical="center"/>
    </xf>
    <xf numFmtId="0" fontId="60" fillId="24" borderId="73" xfId="0" applyFont="1" applyFill="1" applyBorder="1" applyAlignment="1">
      <alignment vertical="center"/>
    </xf>
    <xf numFmtId="0" fontId="60" fillId="24" borderId="74" xfId="0" applyFont="1" applyFill="1" applyBorder="1" applyAlignment="1">
      <alignment horizontal="center" vertical="center"/>
    </xf>
    <xf numFmtId="0" fontId="62" fillId="6" borderId="34" xfId="0" applyFont="1" applyFill="1" applyBorder="1" applyAlignment="1">
      <alignment vertical="center"/>
    </xf>
    <xf numFmtId="0" fontId="60" fillId="24" borderId="75" xfId="0" applyFont="1" applyFill="1" applyBorder="1" applyAlignment="1">
      <alignment vertical="center"/>
    </xf>
    <xf numFmtId="0" fontId="60" fillId="24" borderId="76" xfId="0" applyFont="1" applyFill="1" applyBorder="1" applyAlignment="1">
      <alignment horizontal="center" vertical="center"/>
    </xf>
    <xf numFmtId="0" fontId="62" fillId="6" borderId="34" xfId="0" applyFont="1" applyFill="1" applyBorder="1" applyAlignment="1">
      <alignment horizontal="center" vertical="center"/>
    </xf>
    <xf numFmtId="0" fontId="60" fillId="6" borderId="77" xfId="0" applyFont="1" applyFill="1" applyBorder="1" applyAlignment="1">
      <alignment horizontal="center" vertical="center"/>
    </xf>
    <xf numFmtId="0" fontId="60" fillId="23" borderId="78" xfId="0" applyFont="1" applyFill="1" applyBorder="1" applyAlignment="1">
      <alignment horizontal="center" vertical="center"/>
    </xf>
    <xf numFmtId="0" fontId="60" fillId="26" borderId="79" xfId="0" applyFont="1" applyFill="1" applyBorder="1" applyAlignment="1">
      <alignment horizontal="center" vertical="center"/>
    </xf>
    <xf numFmtId="0" fontId="60" fillId="3" borderId="55" xfId="0" applyFont="1" applyFill="1" applyBorder="1" applyAlignment="1">
      <alignment horizontal="center" vertical="center"/>
    </xf>
    <xf numFmtId="0" fontId="60" fillId="25" borderId="79" xfId="0" applyFont="1" applyFill="1" applyBorder="1" applyAlignment="1">
      <alignment horizontal="center" vertical="center"/>
    </xf>
    <xf numFmtId="0" fontId="60" fillId="27" borderId="55" xfId="0" applyFont="1" applyFill="1" applyBorder="1" applyAlignment="1">
      <alignment horizontal="center" vertical="center"/>
    </xf>
    <xf numFmtId="0" fontId="60" fillId="28" borderId="31" xfId="0" applyFont="1" applyFill="1" applyBorder="1" applyAlignment="1">
      <alignment vertical="center"/>
    </xf>
    <xf numFmtId="0" fontId="60" fillId="3" borderId="31" xfId="0" applyFont="1" applyFill="1" applyBorder="1" applyAlignment="1">
      <alignment horizontal="center" vertical="center"/>
    </xf>
    <xf numFmtId="0" fontId="60" fillId="29" borderId="31" xfId="0" applyFont="1" applyFill="1" applyBorder="1" applyAlignment="1">
      <alignment vertical="center"/>
    </xf>
    <xf numFmtId="0" fontId="60" fillId="27" borderId="31" xfId="0" applyFont="1" applyFill="1" applyBorder="1" applyAlignment="1">
      <alignment horizontal="center" vertical="center"/>
    </xf>
    <xf numFmtId="0" fontId="60" fillId="28" borderId="1" xfId="0" applyFont="1" applyFill="1" applyBorder="1" applyAlignment="1">
      <alignment horizontal="left" vertical="center"/>
    </xf>
    <xf numFmtId="0" fontId="60" fillId="3" borderId="1" xfId="0" applyFont="1" applyFill="1" applyBorder="1" applyAlignment="1">
      <alignment horizontal="center" vertical="center"/>
    </xf>
    <xf numFmtId="0" fontId="60" fillId="29" borderId="1" xfId="0" applyFont="1" applyFill="1" applyBorder="1" applyAlignment="1">
      <alignment horizontal="left" vertical="center"/>
    </xf>
    <xf numFmtId="0" fontId="60" fillId="27" borderId="1" xfId="0" applyFont="1" applyFill="1" applyBorder="1" applyAlignment="1">
      <alignment horizontal="center" vertical="center"/>
    </xf>
    <xf numFmtId="0" fontId="60" fillId="28" borderId="62" xfId="0" applyFont="1" applyFill="1" applyBorder="1" applyAlignment="1">
      <alignment horizontal="left" vertical="center"/>
    </xf>
    <xf numFmtId="0" fontId="60" fillId="3" borderId="62" xfId="0" applyFont="1" applyFill="1" applyBorder="1" applyAlignment="1">
      <alignment horizontal="center" vertical="center"/>
    </xf>
    <xf numFmtId="0" fontId="60" fillId="29" borderId="62" xfId="0" applyFont="1" applyFill="1" applyBorder="1" applyAlignment="1">
      <alignment horizontal="left" vertical="center"/>
    </xf>
    <xf numFmtId="0" fontId="60" fillId="27" borderId="62" xfId="0" applyFont="1" applyFill="1" applyBorder="1" applyAlignment="1">
      <alignment horizontal="center" vertical="center"/>
    </xf>
    <xf numFmtId="0" fontId="60" fillId="25" borderId="1" xfId="0" applyFont="1" applyFill="1" applyBorder="1" applyAlignment="1">
      <alignment horizontal="left" vertical="center"/>
    </xf>
    <xf numFmtId="0" fontId="60" fillId="25" borderId="1" xfId="0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60" fillId="21" borderId="1" xfId="0" applyFont="1" applyFill="1" applyBorder="1" applyAlignment="1">
      <alignment horizontal="left" vertical="center"/>
    </xf>
    <xf numFmtId="0" fontId="62" fillId="22" borderId="1" xfId="0" applyFont="1" applyFill="1" applyBorder="1" applyAlignment="1">
      <alignment horizontal="center" vertical="center"/>
    </xf>
    <xf numFmtId="0" fontId="60" fillId="21" borderId="31" xfId="0" applyFont="1" applyFill="1" applyBorder="1" applyAlignment="1">
      <alignment horizontal="center" vertical="center"/>
    </xf>
    <xf numFmtId="0" fontId="60" fillId="24" borderId="81" xfId="0" applyFont="1" applyFill="1" applyBorder="1" applyAlignment="1">
      <alignment vertical="center"/>
    </xf>
    <xf numFmtId="0" fontId="60" fillId="24" borderId="82" xfId="0" applyFont="1" applyFill="1" applyBorder="1" applyAlignment="1">
      <alignment horizontal="center" vertical="center"/>
    </xf>
    <xf numFmtId="0" fontId="60" fillId="22" borderId="1" xfId="0" applyFont="1" applyFill="1" applyBorder="1" applyAlignment="1">
      <alignment vertical="center"/>
    </xf>
    <xf numFmtId="0" fontId="62" fillId="22" borderId="82" xfId="0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  <xf numFmtId="0" fontId="7" fillId="0" borderId="1" xfId="0" applyFont="1" applyBorder="1"/>
    <xf numFmtId="165" fontId="5" fillId="0" borderId="1" xfId="0" applyNumberFormat="1" applyFont="1" applyBorder="1" applyAlignment="1">
      <alignment vertical="center"/>
    </xf>
    <xf numFmtId="0" fontId="32" fillId="8" borderId="34" xfId="0" applyFont="1" applyFill="1" applyBorder="1"/>
    <xf numFmtId="0" fontId="32" fillId="8" borderId="42" xfId="0" applyFont="1" applyFill="1" applyBorder="1"/>
    <xf numFmtId="14" fontId="57" fillId="4" borderId="1" xfId="0" applyNumberFormat="1" applyFont="1" applyFill="1" applyBorder="1" applyAlignment="1">
      <alignment horizontal="center" vertical="center"/>
    </xf>
    <xf numFmtId="0" fontId="5" fillId="4" borderId="0" xfId="0" applyFont="1" applyFill="1"/>
    <xf numFmtId="0" fontId="5" fillId="4" borderId="49" xfId="0" applyFont="1" applyFill="1" applyBorder="1"/>
    <xf numFmtId="0" fontId="5" fillId="4" borderId="50" xfId="0" applyFont="1" applyFill="1" applyBorder="1"/>
    <xf numFmtId="165" fontId="5" fillId="6" borderId="1" xfId="0" applyNumberFormat="1" applyFont="1" applyFill="1" applyBorder="1" applyAlignment="1">
      <alignment vertical="center"/>
    </xf>
    <xf numFmtId="0" fontId="5" fillId="4" borderId="34" xfId="0" applyFont="1" applyFill="1" applyBorder="1"/>
    <xf numFmtId="0" fontId="32" fillId="4" borderId="3" xfId="0" applyFont="1" applyFill="1" applyBorder="1" applyAlignment="1">
      <alignment horizontal="center" vertical="center"/>
    </xf>
    <xf numFmtId="0" fontId="32" fillId="4" borderId="83" xfId="0" applyFont="1" applyFill="1" applyBorder="1" applyAlignment="1">
      <alignment horizontal="center" vertical="center"/>
    </xf>
    <xf numFmtId="0" fontId="5" fillId="0" borderId="44" xfId="0" applyFont="1" applyBorder="1"/>
    <xf numFmtId="0" fontId="5" fillId="0" borderId="6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63" fillId="30" borderId="1" xfId="0" applyFont="1" applyFill="1" applyBorder="1" applyAlignment="1">
      <alignment horizontal="center"/>
    </xf>
    <xf numFmtId="0" fontId="63" fillId="0" borderId="0" xfId="0" applyFont="1"/>
    <xf numFmtId="0" fontId="63" fillId="0" borderId="1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horizontal="center"/>
    </xf>
    <xf numFmtId="0" fontId="29" fillId="18" borderId="1" xfId="0" applyFont="1" applyFill="1" applyBorder="1" applyAlignment="1">
      <alignment horizontal="center" vertical="center" textRotation="90"/>
    </xf>
    <xf numFmtId="0" fontId="29" fillId="0" borderId="1" xfId="0" applyFont="1" applyBorder="1" applyAlignment="1">
      <alignment horizontal="center" vertical="center" textRotation="90"/>
    </xf>
    <xf numFmtId="0" fontId="29" fillId="0" borderId="0" xfId="0" applyFont="1" applyAlignment="1">
      <alignment horizontal="center" vertical="center" textRotation="90"/>
    </xf>
    <xf numFmtId="0" fontId="5" fillId="0" borderId="1" xfId="0" applyFont="1" applyBorder="1" applyAlignment="1">
      <alignment horizontal="center" vertical="center" textRotation="90"/>
    </xf>
    <xf numFmtId="0" fontId="29" fillId="31" borderId="1" xfId="0" applyFont="1" applyFill="1" applyBorder="1" applyAlignment="1">
      <alignment horizontal="center"/>
    </xf>
    <xf numFmtId="0" fontId="29" fillId="18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9" fillId="0" borderId="44" xfId="0" applyFont="1" applyBorder="1" applyAlignment="1">
      <alignment horizontal="center"/>
    </xf>
    <xf numFmtId="0" fontId="64" fillId="0" borderId="1" xfId="0" applyFont="1" applyBorder="1"/>
    <xf numFmtId="0" fontId="64" fillId="0" borderId="1" xfId="0" applyFont="1" applyBorder="1" applyAlignment="1">
      <alignment horizontal="center"/>
    </xf>
    <xf numFmtId="0" fontId="64" fillId="0" borderId="6" xfId="0" applyFont="1" applyBorder="1" applyAlignment="1">
      <alignment horizontal="center"/>
    </xf>
    <xf numFmtId="0" fontId="64" fillId="0" borderId="6" xfId="0" applyFont="1" applyBorder="1" applyAlignment="1">
      <alignment vertical="center"/>
    </xf>
    <xf numFmtId="0" fontId="64" fillId="0" borderId="0" xfId="0" applyFont="1"/>
    <xf numFmtId="0" fontId="29" fillId="34" borderId="1" xfId="0" applyFont="1" applyFill="1" applyBorder="1" applyAlignment="1">
      <alignment horizontal="center"/>
    </xf>
    <xf numFmtId="49" fontId="29" fillId="34" borderId="1" xfId="0" applyNumberFormat="1" applyFont="1" applyFill="1" applyBorder="1" applyAlignment="1">
      <alignment horizontal="center"/>
    </xf>
    <xf numFmtId="49" fontId="29" fillId="34" borderId="4" xfId="0" applyNumberFormat="1" applyFont="1" applyFill="1" applyBorder="1" applyAlignment="1">
      <alignment horizontal="left" vertical="center"/>
    </xf>
    <xf numFmtId="0" fontId="29" fillId="34" borderId="1" xfId="0" applyFont="1" applyFill="1" applyBorder="1"/>
    <xf numFmtId="0" fontId="29" fillId="6" borderId="1" xfId="0" applyFont="1" applyFill="1" applyBorder="1" applyAlignment="1">
      <alignment horizontal="center"/>
    </xf>
    <xf numFmtId="0" fontId="29" fillId="34" borderId="3" xfId="0" applyFont="1" applyFill="1" applyBorder="1" applyAlignment="1">
      <alignment horizontal="center"/>
    </xf>
    <xf numFmtId="0" fontId="29" fillId="6" borderId="34" xfId="0" applyFont="1" applyFill="1" applyBorder="1"/>
    <xf numFmtId="0" fontId="29" fillId="6" borderId="34" xfId="0" applyFont="1" applyFill="1" applyBorder="1" applyAlignment="1">
      <alignment horizontal="center"/>
    </xf>
    <xf numFmtId="0" fontId="29" fillId="6" borderId="34" xfId="0" applyFont="1" applyFill="1" applyBorder="1" applyAlignment="1">
      <alignment horizontal="left" vertical="center"/>
    </xf>
    <xf numFmtId="0" fontId="29" fillId="6" borderId="34" xfId="0" applyFont="1" applyFill="1" applyBorder="1" applyAlignment="1">
      <alignment vertical="center"/>
    </xf>
    <xf numFmtId="0" fontId="64" fillId="22" borderId="4" xfId="0" applyFont="1" applyFill="1" applyBorder="1"/>
    <xf numFmtId="0" fontId="64" fillId="22" borderId="88" xfId="0" applyFont="1" applyFill="1" applyBorder="1"/>
    <xf numFmtId="0" fontId="64" fillId="22" borderId="88" xfId="0" applyFont="1" applyFill="1" applyBorder="1" applyAlignment="1">
      <alignment horizontal="left"/>
    </xf>
    <xf numFmtId="0" fontId="64" fillId="0" borderId="6" xfId="0" applyFont="1" applyBorder="1" applyAlignment="1">
      <alignment horizontal="center" vertical="center"/>
    </xf>
    <xf numFmtId="49" fontId="29" fillId="34" borderId="31" xfId="0" applyNumberFormat="1" applyFont="1" applyFill="1" applyBorder="1" applyAlignment="1">
      <alignment horizontal="center"/>
    </xf>
    <xf numFmtId="0" fontId="29" fillId="34" borderId="4" xfId="0" applyFont="1" applyFill="1" applyBorder="1"/>
    <xf numFmtId="0" fontId="29" fillId="34" borderId="4" xfId="0" applyFont="1" applyFill="1" applyBorder="1" applyAlignment="1">
      <alignment horizontal="left" vertical="center"/>
    </xf>
    <xf numFmtId="49" fontId="29" fillId="0" borderId="0" xfId="0" applyNumberFormat="1" applyFont="1" applyAlignment="1">
      <alignment horizontal="center"/>
    </xf>
    <xf numFmtId="0" fontId="64" fillId="0" borderId="0" xfId="0" applyFont="1" applyAlignment="1">
      <alignment horizontal="left"/>
    </xf>
    <xf numFmtId="49" fontId="29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vertical="center"/>
    </xf>
    <xf numFmtId="0" fontId="29" fillId="0" borderId="44" xfId="0" applyFont="1" applyBorder="1" applyAlignment="1">
      <alignment horizontal="left" vertical="center"/>
    </xf>
    <xf numFmtId="0" fontId="29" fillId="0" borderId="44" xfId="0" applyFont="1" applyBorder="1" applyAlignment="1">
      <alignment vertical="center"/>
    </xf>
    <xf numFmtId="0" fontId="64" fillId="0" borderId="6" xfId="0" applyFont="1" applyBorder="1"/>
    <xf numFmtId="0" fontId="64" fillId="6" borderId="34" xfId="0" applyFont="1" applyFill="1" applyBorder="1"/>
    <xf numFmtId="0" fontId="29" fillId="0" borderId="0" xfId="0" applyFont="1" applyAlignment="1">
      <alignment horizontal="left"/>
    </xf>
    <xf numFmtId="0" fontId="29" fillId="32" borderId="1" xfId="0" applyFont="1" applyFill="1" applyBorder="1" applyAlignment="1">
      <alignment horizontal="left" vertical="center"/>
    </xf>
    <xf numFmtId="0" fontId="29" fillId="32" borderId="1" xfId="0" applyFont="1" applyFill="1" applyBorder="1" applyAlignment="1">
      <alignment vertical="center"/>
    </xf>
    <xf numFmtId="0" fontId="64" fillId="0" borderId="1" xfId="0" applyFont="1" applyBorder="1" applyAlignment="1">
      <alignment vertical="center"/>
    </xf>
    <xf numFmtId="49" fontId="29" fillId="34" borderId="1" xfId="0" applyNumberFormat="1" applyFont="1" applyFill="1" applyBorder="1" applyAlignment="1">
      <alignment horizontal="left" vertical="center"/>
    </xf>
    <xf numFmtId="0" fontId="29" fillId="34" borderId="1" xfId="0" applyFont="1" applyFill="1" applyBorder="1" applyAlignment="1">
      <alignment vertical="center"/>
    </xf>
    <xf numFmtId="0" fontId="29" fillId="0" borderId="89" xfId="0" applyFont="1" applyBorder="1"/>
    <xf numFmtId="0" fontId="29" fillId="0" borderId="1" xfId="0" applyFont="1" applyBorder="1"/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vertical="center"/>
    </xf>
    <xf numFmtId="49" fontId="29" fillId="0" borderId="1" xfId="0" applyNumberFormat="1" applyFont="1" applyBorder="1" applyAlignment="1">
      <alignment horizontal="center"/>
    </xf>
    <xf numFmtId="0" fontId="64" fillId="0" borderId="6" xfId="0" applyFont="1" applyBorder="1" applyAlignment="1">
      <alignment horizontal="left"/>
    </xf>
    <xf numFmtId="49" fontId="29" fillId="0" borderId="1" xfId="0" applyNumberFormat="1" applyFont="1" applyBorder="1" applyAlignment="1">
      <alignment vertical="center"/>
    </xf>
    <xf numFmtId="0" fontId="64" fillId="22" borderId="4" xfId="0" applyFont="1" applyFill="1" applyBorder="1" applyAlignment="1">
      <alignment horizontal="left"/>
    </xf>
    <xf numFmtId="0" fontId="29" fillId="34" borderId="4" xfId="0" applyFont="1" applyFill="1" applyBorder="1" applyAlignment="1">
      <alignment vertical="center"/>
    </xf>
    <xf numFmtId="0" fontId="29" fillId="34" borderId="31" xfId="0" applyFont="1" applyFill="1" applyBorder="1" applyAlignment="1">
      <alignment horizontal="center"/>
    </xf>
    <xf numFmtId="49" fontId="29" fillId="35" borderId="1" xfId="0" applyNumberFormat="1" applyFont="1" applyFill="1" applyBorder="1" applyAlignment="1">
      <alignment horizontal="center"/>
    </xf>
    <xf numFmtId="0" fontId="29" fillId="35" borderId="4" xfId="0" applyFont="1" applyFill="1" applyBorder="1" applyAlignment="1">
      <alignment vertical="center"/>
    </xf>
    <xf numFmtId="0" fontId="64" fillId="0" borderId="0" xfId="0" applyFont="1" applyAlignment="1">
      <alignment vertical="center"/>
    </xf>
    <xf numFmtId="0" fontId="64" fillId="0" borderId="2" xfId="0" applyFont="1" applyBorder="1" applyAlignment="1">
      <alignment horizontal="center"/>
    </xf>
    <xf numFmtId="0" fontId="64" fillId="0" borderId="2" xfId="0" applyFont="1" applyBorder="1" applyAlignment="1">
      <alignment horizontal="left"/>
    </xf>
    <xf numFmtId="0" fontId="64" fillId="0" borderId="2" xfId="0" applyFont="1" applyBorder="1"/>
    <xf numFmtId="0" fontId="64" fillId="0" borderId="40" xfId="0" applyFont="1" applyBorder="1" applyAlignment="1">
      <alignment horizontal="center"/>
    </xf>
    <xf numFmtId="0" fontId="64" fillId="34" borderId="4" xfId="0" applyFont="1" applyFill="1" applyBorder="1"/>
    <xf numFmtId="0" fontId="64" fillId="34" borderId="88" xfId="0" applyFont="1" applyFill="1" applyBorder="1"/>
    <xf numFmtId="0" fontId="64" fillId="34" borderId="3" xfId="0" applyFont="1" applyFill="1" applyBorder="1"/>
    <xf numFmtId="0" fontId="29" fillId="34" borderId="88" xfId="0" applyFont="1" applyFill="1" applyBorder="1"/>
    <xf numFmtId="0" fontId="29" fillId="34" borderId="3" xfId="0" applyFont="1" applyFill="1" applyBorder="1"/>
    <xf numFmtId="0" fontId="29" fillId="35" borderId="1" xfId="0" applyFont="1" applyFill="1" applyBorder="1" applyAlignment="1">
      <alignment horizontal="left"/>
    </xf>
    <xf numFmtId="0" fontId="64" fillId="0" borderId="92" xfId="0" applyFont="1" applyBorder="1" applyAlignment="1">
      <alignment horizontal="center"/>
    </xf>
    <xf numFmtId="0" fontId="29" fillId="0" borderId="92" xfId="0" applyFont="1" applyBorder="1" applyAlignment="1">
      <alignment horizontal="center"/>
    </xf>
    <xf numFmtId="0" fontId="64" fillId="0" borderId="39" xfId="0" applyFont="1" applyBorder="1"/>
    <xf numFmtId="0" fontId="64" fillId="0" borderId="40" xfId="0" applyFont="1" applyBorder="1"/>
    <xf numFmtId="0" fontId="64" fillId="0" borderId="0" xfId="0" applyFont="1" applyAlignment="1">
      <alignment horizontal="left" vertical="center"/>
    </xf>
    <xf numFmtId="0" fontId="29" fillId="34" borderId="4" xfId="0" applyFont="1" applyFill="1" applyBorder="1" applyAlignment="1">
      <alignment horizontal="left"/>
    </xf>
    <xf numFmtId="0" fontId="29" fillId="34" borderId="1" xfId="0" applyFont="1" applyFill="1" applyBorder="1" applyAlignment="1">
      <alignment horizontal="left"/>
    </xf>
    <xf numFmtId="0" fontId="29" fillId="35" borderId="1" xfId="0" applyFont="1" applyFill="1" applyBorder="1" applyAlignment="1">
      <alignment horizontal="center"/>
    </xf>
    <xf numFmtId="0" fontId="64" fillId="0" borderId="92" xfId="0" applyFont="1" applyBorder="1"/>
    <xf numFmtId="0" fontId="29" fillId="0" borderId="0" xfId="0" applyFont="1" applyAlignment="1">
      <alignment horizontal="center" vertical="center"/>
    </xf>
    <xf numFmtId="0" fontId="64" fillId="0" borderId="40" xfId="0" applyFont="1" applyBorder="1" applyAlignment="1">
      <alignment horizontal="left"/>
    </xf>
    <xf numFmtId="0" fontId="29" fillId="34" borderId="1" xfId="0" applyFont="1" applyFill="1" applyBorder="1" applyAlignment="1">
      <alignment horizontal="left" vertical="center"/>
    </xf>
    <xf numFmtId="0" fontId="29" fillId="34" borderId="88" xfId="0" applyFont="1" applyFill="1" applyBorder="1" applyAlignment="1">
      <alignment horizontal="left" vertical="center"/>
    </xf>
    <xf numFmtId="0" fontId="29" fillId="35" borderId="1" xfId="0" applyFont="1" applyFill="1" applyBorder="1" applyAlignment="1">
      <alignment horizontal="left" vertical="center"/>
    </xf>
    <xf numFmtId="0" fontId="29" fillId="35" borderId="88" xfId="0" applyFont="1" applyFill="1" applyBorder="1" applyAlignment="1">
      <alignment horizontal="left" vertical="center"/>
    </xf>
    <xf numFmtId="0" fontId="29" fillId="30" borderId="1" xfId="0" applyFont="1" applyFill="1" applyBorder="1"/>
    <xf numFmtId="0" fontId="64" fillId="30" borderId="1" xfId="0" applyFont="1" applyFill="1" applyBorder="1"/>
    <xf numFmtId="0" fontId="29" fillId="0" borderId="92" xfId="0" applyFont="1" applyBorder="1"/>
    <xf numFmtId="0" fontId="64" fillId="0" borderId="1" xfId="0" applyFont="1" applyBorder="1" applyAlignment="1">
      <alignment horizontal="center" vertical="center"/>
    </xf>
    <xf numFmtId="0" fontId="5" fillId="34" borderId="1" xfId="0" applyFont="1" applyFill="1" applyBorder="1" applyAlignment="1">
      <alignment horizontal="center"/>
    </xf>
    <xf numFmtId="49" fontId="5" fillId="34" borderId="31" xfId="0" applyNumberFormat="1" applyFont="1" applyFill="1" applyBorder="1" applyAlignment="1">
      <alignment horizontal="center"/>
    </xf>
    <xf numFmtId="0" fontId="5" fillId="6" borderId="34" xfId="0" applyFont="1" applyFill="1" applyBorder="1" applyAlignment="1">
      <alignment horizontal="left"/>
    </xf>
    <xf numFmtId="0" fontId="5" fillId="6" borderId="34" xfId="0" applyFont="1" applyFill="1" applyBorder="1" applyAlignment="1">
      <alignment horizontal="center"/>
    </xf>
    <xf numFmtId="49" fontId="5" fillId="34" borderId="1" xfId="0" applyNumberFormat="1" applyFont="1" applyFill="1" applyBorder="1" applyAlignment="1">
      <alignment horizontal="center"/>
    </xf>
    <xf numFmtId="49" fontId="5" fillId="34" borderId="4" xfId="0" applyNumberFormat="1" applyFont="1" applyFill="1" applyBorder="1" applyAlignment="1">
      <alignment horizontal="center"/>
    </xf>
    <xf numFmtId="0" fontId="27" fillId="34" borderId="1" xfId="0" applyFont="1" applyFill="1" applyBorder="1" applyAlignment="1">
      <alignment horizontal="center"/>
    </xf>
    <xf numFmtId="0" fontId="5" fillId="34" borderId="1" xfId="0" applyFont="1" applyFill="1" applyBorder="1"/>
    <xf numFmtId="49" fontId="5" fillId="34" borderId="32" xfId="0" applyNumberFormat="1" applyFont="1" applyFill="1" applyBorder="1" applyAlignment="1">
      <alignment horizontal="center"/>
    </xf>
    <xf numFmtId="49" fontId="5" fillId="34" borderId="4" xfId="0" applyNumberFormat="1" applyFont="1" applyFill="1" applyBorder="1" applyAlignment="1">
      <alignment horizontal="center" vertical="center"/>
    </xf>
    <xf numFmtId="0" fontId="5" fillId="3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5" fillId="35" borderId="1" xfId="0" applyFont="1" applyFill="1" applyBorder="1"/>
    <xf numFmtId="49" fontId="5" fillId="35" borderId="1" xfId="0" applyNumberFormat="1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center" vertical="center"/>
    </xf>
    <xf numFmtId="0" fontId="3" fillId="0" borderId="0" xfId="0" applyFont="1"/>
    <xf numFmtId="49" fontId="5" fillId="35" borderId="4" xfId="0" applyNumberFormat="1" applyFont="1" applyFill="1" applyBorder="1" applyAlignment="1">
      <alignment horizontal="center"/>
    </xf>
    <xf numFmtId="0" fontId="27" fillId="35" borderId="1" xfId="0" applyFont="1" applyFill="1" applyBorder="1" applyAlignment="1">
      <alignment horizontal="center"/>
    </xf>
    <xf numFmtId="49" fontId="5" fillId="35" borderId="32" xfId="0" applyNumberFormat="1" applyFont="1" applyFill="1" applyBorder="1" applyAlignment="1">
      <alignment horizontal="center"/>
    </xf>
    <xf numFmtId="0" fontId="5" fillId="35" borderId="1" xfId="0" applyFont="1" applyFill="1" applyBorder="1" applyAlignment="1">
      <alignment horizontal="left"/>
    </xf>
    <xf numFmtId="0" fontId="67" fillId="35" borderId="1" xfId="0" applyFont="1" applyFill="1" applyBorder="1" applyAlignment="1">
      <alignment horizontal="center" vertical="center"/>
    </xf>
    <xf numFmtId="0" fontId="11" fillId="35" borderId="1" xfId="0" applyFont="1" applyFill="1" applyBorder="1" applyAlignment="1">
      <alignment horizontal="center" vertical="center"/>
    </xf>
    <xf numFmtId="49" fontId="5" fillId="35" borderId="31" xfId="0" applyNumberFormat="1" applyFont="1" applyFill="1" applyBorder="1" applyAlignment="1">
      <alignment horizontal="center"/>
    </xf>
    <xf numFmtId="49" fontId="5" fillId="35" borderId="93" xfId="0" applyNumberFormat="1" applyFont="1" applyFill="1" applyBorder="1" applyAlignment="1">
      <alignment horizontal="center"/>
    </xf>
    <xf numFmtId="49" fontId="5" fillId="35" borderId="4" xfId="0" applyNumberFormat="1" applyFont="1" applyFill="1" applyBorder="1" applyAlignment="1">
      <alignment horizontal="center" vertical="center"/>
    </xf>
    <xf numFmtId="49" fontId="5" fillId="35" borderId="31" xfId="0" applyNumberFormat="1" applyFont="1" applyFill="1" applyBorder="1" applyAlignment="1">
      <alignment horizontal="center" vertical="center"/>
    </xf>
    <xf numFmtId="0" fontId="59" fillId="22" borderId="61" xfId="0" applyFont="1" applyFill="1" applyBorder="1" applyAlignment="1">
      <alignment horizontal="center"/>
    </xf>
    <xf numFmtId="0" fontId="59" fillId="22" borderId="61" xfId="0" applyFont="1" applyFill="1" applyBorder="1" applyAlignment="1">
      <alignment horizontal="center" vertical="center"/>
    </xf>
    <xf numFmtId="0" fontId="59" fillId="19" borderId="4" xfId="0" applyFont="1" applyFill="1" applyBorder="1" applyAlignment="1">
      <alignment vertical="center"/>
    </xf>
    <xf numFmtId="0" fontId="59" fillId="19" borderId="88" xfId="0" applyFont="1" applyFill="1" applyBorder="1" applyAlignment="1">
      <alignment vertical="center"/>
    </xf>
    <xf numFmtId="0" fontId="59" fillId="19" borderId="3" xfId="0" applyFont="1" applyFill="1" applyBorder="1" applyAlignment="1">
      <alignment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85" xfId="0" applyBorder="1"/>
    <xf numFmtId="0" fontId="5" fillId="5" borderId="8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" fillId="2" borderId="91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/>
    </xf>
    <xf numFmtId="0" fontId="12" fillId="4" borderId="5" xfId="0" applyFont="1" applyFill="1" applyBorder="1" applyAlignment="1">
      <alignment horizontal="center"/>
    </xf>
    <xf numFmtId="0" fontId="21" fillId="5" borderId="5" xfId="0" applyFont="1" applyFill="1" applyBorder="1" applyAlignment="1">
      <alignment horizontal="center"/>
    </xf>
    <xf numFmtId="0" fontId="12" fillId="5" borderId="5" xfId="0" applyFont="1" applyFill="1" applyBorder="1" applyAlignment="1">
      <alignment horizontal="center"/>
    </xf>
    <xf numFmtId="0" fontId="47" fillId="4" borderId="5" xfId="0" applyFont="1" applyFill="1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2" fillId="2" borderId="94" xfId="0" applyFont="1" applyFill="1" applyBorder="1" applyAlignment="1">
      <alignment horizontal="center" vertical="center" wrapText="1"/>
    </xf>
    <xf numFmtId="0" fontId="5" fillId="4" borderId="94" xfId="0" applyFont="1" applyFill="1" applyBorder="1" applyAlignment="1">
      <alignment horizontal="center" vertical="center"/>
    </xf>
    <xf numFmtId="0" fontId="5" fillId="5" borderId="94" xfId="0" applyFont="1" applyFill="1" applyBorder="1" applyAlignment="1">
      <alignment horizontal="center" vertical="center"/>
    </xf>
    <xf numFmtId="49" fontId="5" fillId="4" borderId="94" xfId="0" applyNumberFormat="1" applyFont="1" applyFill="1" applyBorder="1" applyAlignment="1">
      <alignment horizontal="center" vertical="center"/>
    </xf>
    <xf numFmtId="0" fontId="31" fillId="4" borderId="94" xfId="0" applyFont="1" applyFill="1" applyBorder="1"/>
    <xf numFmtId="0" fontId="5" fillId="4" borderId="94" xfId="0" applyFont="1" applyFill="1" applyBorder="1" applyAlignment="1">
      <alignment horizontal="center"/>
    </xf>
    <xf numFmtId="49" fontId="5" fillId="5" borderId="94" xfId="0" applyNumberFormat="1" applyFont="1" applyFill="1" applyBorder="1" applyAlignment="1">
      <alignment horizontal="center" vertical="center"/>
    </xf>
    <xf numFmtId="0" fontId="9" fillId="5" borderId="94" xfId="0" applyFont="1" applyFill="1" applyBorder="1" applyAlignment="1">
      <alignment horizontal="center" vertical="center"/>
    </xf>
    <xf numFmtId="10" fontId="5" fillId="4" borderId="94" xfId="0" applyNumberFormat="1" applyFont="1" applyFill="1" applyBorder="1" applyAlignment="1">
      <alignment horizontal="center" vertical="center"/>
    </xf>
    <xf numFmtId="0" fontId="41" fillId="5" borderId="94" xfId="0" applyFont="1" applyFill="1" applyBorder="1" applyAlignment="1">
      <alignment horizontal="center"/>
    </xf>
    <xf numFmtId="0" fontId="32" fillId="5" borderId="94" xfId="0" applyFont="1" applyFill="1" applyBorder="1" applyAlignment="1">
      <alignment horizontal="center"/>
    </xf>
    <xf numFmtId="0" fontId="5" fillId="0" borderId="94" xfId="0" applyFont="1" applyBorder="1" applyAlignment="1">
      <alignment horizontal="center" vertical="center"/>
    </xf>
    <xf numFmtId="49" fontId="5" fillId="0" borderId="94" xfId="0" applyNumberFormat="1" applyFont="1" applyBorder="1" applyAlignment="1">
      <alignment horizontal="center" vertical="center"/>
    </xf>
    <xf numFmtId="0" fontId="0" fillId="0" borderId="94" xfId="0" applyBorder="1"/>
    <xf numFmtId="0" fontId="5" fillId="0" borderId="5" xfId="0" applyFont="1" applyBorder="1" applyAlignment="1">
      <alignment horizontal="center"/>
    </xf>
    <xf numFmtId="0" fontId="72" fillId="5" borderId="94" xfId="0" applyFont="1" applyFill="1" applyBorder="1" applyAlignment="1">
      <alignment horizontal="center"/>
    </xf>
    <xf numFmtId="0" fontId="72" fillId="4" borderId="94" xfId="0" applyFont="1" applyFill="1" applyBorder="1" applyAlignment="1">
      <alignment horizontal="center" vertical="center"/>
    </xf>
    <xf numFmtId="0" fontId="72" fillId="5" borderId="94" xfId="0" applyFont="1" applyFill="1" applyBorder="1" applyAlignment="1">
      <alignment horizontal="center" vertical="center"/>
    </xf>
    <xf numFmtId="0" fontId="72" fillId="4" borderId="5" xfId="0" applyFont="1" applyFill="1" applyBorder="1" applyAlignment="1">
      <alignment horizontal="center" vertical="center"/>
    </xf>
    <xf numFmtId="0" fontId="72" fillId="0" borderId="94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5" fillId="5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left" vertical="center"/>
    </xf>
    <xf numFmtId="0" fontId="3" fillId="4" borderId="0" xfId="0" applyFont="1" applyFill="1" applyBorder="1"/>
    <xf numFmtId="0" fontId="5" fillId="5" borderId="0" xfId="0" applyFont="1" applyFill="1" applyBorder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3" fillId="5" borderId="0" xfId="0" applyFont="1" applyFill="1" applyBorder="1"/>
    <xf numFmtId="0" fontId="11" fillId="4" borderId="0" xfId="0" applyFont="1" applyFill="1" applyBorder="1"/>
    <xf numFmtId="0" fontId="5" fillId="6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 vertical="center"/>
    </xf>
    <xf numFmtId="0" fontId="3" fillId="4" borderId="0" xfId="0" quotePrefix="1" applyFont="1" applyFill="1" applyBorder="1"/>
    <xf numFmtId="0" fontId="3" fillId="5" borderId="0" xfId="0" quotePrefix="1" applyFont="1" applyFill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5" fillId="5" borderId="0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/>
    </xf>
    <xf numFmtId="0" fontId="12" fillId="5" borderId="1" xfId="0" quotePrefix="1" applyFont="1" applyFill="1" applyBorder="1" applyAlignment="1">
      <alignment horizontal="center"/>
    </xf>
    <xf numFmtId="0" fontId="12" fillId="4" borderId="0" xfId="0" applyFont="1" applyFill="1" applyBorder="1"/>
    <xf numFmtId="0" fontId="3" fillId="4" borderId="0" xfId="0" quotePrefix="1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5" fillId="4" borderId="0" xfId="0" applyFont="1" applyFill="1" applyBorder="1" applyAlignment="1">
      <alignment vertical="top"/>
    </xf>
    <xf numFmtId="0" fontId="5" fillId="4" borderId="0" xfId="0" applyFont="1" applyFill="1" applyBorder="1" applyAlignment="1">
      <alignment vertical="center"/>
    </xf>
    <xf numFmtId="0" fontId="5" fillId="5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horizontal="left"/>
    </xf>
    <xf numFmtId="14" fontId="5" fillId="5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0" fontId="11" fillId="7" borderId="20" xfId="0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1" fillId="7" borderId="29" xfId="0" applyFont="1" applyFill="1" applyBorder="1" applyAlignment="1">
      <alignment horizontal="center"/>
    </xf>
    <xf numFmtId="0" fontId="11" fillId="7" borderId="21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14" fillId="5" borderId="1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49" fontId="16" fillId="5" borderId="1" xfId="0" applyNumberFormat="1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12" fillId="7" borderId="26" xfId="0" applyFont="1" applyFill="1" applyBorder="1" applyAlignment="1">
      <alignment horizontal="center"/>
    </xf>
    <xf numFmtId="0" fontId="15" fillId="5" borderId="0" xfId="0" applyFont="1" applyFill="1" applyBorder="1"/>
    <xf numFmtId="1" fontId="5" fillId="5" borderId="0" xfId="0" applyNumberFormat="1" applyFont="1" applyFill="1" applyBorder="1" applyAlignment="1">
      <alignment horizontal="center" vertical="center"/>
    </xf>
    <xf numFmtId="0" fontId="5" fillId="5" borderId="0" xfId="0" quotePrefix="1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4" borderId="24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3" fillId="4" borderId="16" xfId="0" quotePrefix="1" applyFont="1" applyFill="1" applyBorder="1" applyAlignment="1">
      <alignment horizontal="center"/>
    </xf>
    <xf numFmtId="0" fontId="5" fillId="4" borderId="22" xfId="0" applyFont="1" applyFill="1" applyBorder="1" applyAlignment="1">
      <alignment horizontal="left" vertical="center"/>
    </xf>
    <xf numFmtId="0" fontId="27" fillId="4" borderId="0" xfId="0" applyFont="1" applyFill="1" applyBorder="1"/>
    <xf numFmtId="0" fontId="3" fillId="5" borderId="22" xfId="0" applyFont="1" applyFill="1" applyBorder="1"/>
    <xf numFmtId="0" fontId="5" fillId="6" borderId="16" xfId="0" applyFont="1" applyFill="1" applyBorder="1" applyAlignment="1">
      <alignment horizontal="left" vertical="center"/>
    </xf>
    <xf numFmtId="0" fontId="3" fillId="4" borderId="16" xfId="0" applyFont="1" applyFill="1" applyBorder="1"/>
    <xf numFmtId="0" fontId="5" fillId="5" borderId="18" xfId="0" applyFont="1" applyFill="1" applyBorder="1" applyAlignment="1">
      <alignment horizontal="left" vertical="center"/>
    </xf>
    <xf numFmtId="0" fontId="5" fillId="4" borderId="24" xfId="0" applyFont="1" applyFill="1" applyBorder="1" applyAlignment="1">
      <alignment horizontal="left" vertical="center"/>
    </xf>
    <xf numFmtId="0" fontId="5" fillId="5" borderId="19" xfId="0" applyFont="1" applyFill="1" applyBorder="1" applyAlignment="1">
      <alignment horizontal="left" vertical="center"/>
    </xf>
    <xf numFmtId="14" fontId="11" fillId="4" borderId="0" xfId="0" applyNumberFormat="1" applyFont="1" applyFill="1" applyBorder="1" applyAlignment="1">
      <alignment horizontal="center"/>
    </xf>
    <xf numFmtId="14" fontId="5" fillId="4" borderId="0" xfId="0" applyNumberFormat="1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12" fillId="4" borderId="8" xfId="0" applyFont="1" applyFill="1" applyBorder="1"/>
    <xf numFmtId="0" fontId="5" fillId="0" borderId="14" xfId="0" applyFont="1" applyBorder="1" applyAlignment="1">
      <alignment horizontal="center"/>
    </xf>
    <xf numFmtId="0" fontId="5" fillId="4" borderId="14" xfId="0" applyFont="1" applyFill="1" applyBorder="1" applyAlignment="1">
      <alignment horizontal="center"/>
    </xf>
    <xf numFmtId="0" fontId="12" fillId="4" borderId="9" xfId="0" applyFont="1" applyFill="1" applyBorder="1"/>
    <xf numFmtId="0" fontId="5" fillId="4" borderId="25" xfId="0" applyFont="1" applyFill="1" applyBorder="1" applyAlignment="1">
      <alignment horizontal="center" vertical="center"/>
    </xf>
    <xf numFmtId="0" fontId="5" fillId="7" borderId="17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24" fillId="5" borderId="0" xfId="0" applyFont="1" applyFill="1" applyBorder="1"/>
    <xf numFmtId="0" fontId="5" fillId="9" borderId="39" xfId="0" applyFont="1" applyFill="1" applyBorder="1" applyAlignment="1">
      <alignment horizontal="center" vertical="center"/>
    </xf>
    <xf numFmtId="0" fontId="58" fillId="0" borderId="40" xfId="0" applyFont="1" applyBorder="1"/>
    <xf numFmtId="0" fontId="58" fillId="0" borderId="41" xfId="0" applyFont="1" applyBorder="1"/>
    <xf numFmtId="0" fontId="58" fillId="0" borderId="43" xfId="0" applyFont="1" applyBorder="1"/>
    <xf numFmtId="0" fontId="58" fillId="0" borderId="44" xfId="0" applyFont="1" applyBorder="1"/>
    <xf numFmtId="0" fontId="58" fillId="0" borderId="45" xfId="0" applyFont="1" applyBorder="1"/>
    <xf numFmtId="0" fontId="62" fillId="6" borderId="42" xfId="0" applyFont="1" applyFill="1" applyBorder="1" applyAlignment="1">
      <alignment horizontal="center" vertical="center"/>
    </xf>
    <xf numFmtId="0" fontId="58" fillId="0" borderId="46" xfId="0" applyFont="1" applyBorder="1"/>
    <xf numFmtId="0" fontId="59" fillId="0" borderId="0" xfId="0" applyFont="1" applyAlignment="1">
      <alignment horizontal="center" vertical="center"/>
    </xf>
    <xf numFmtId="0" fontId="0" fillId="0" borderId="0" xfId="0"/>
    <xf numFmtId="0" fontId="60" fillId="22" borderId="6" xfId="0" applyFont="1" applyFill="1" applyBorder="1" applyAlignment="1">
      <alignment horizontal="center" vertical="center"/>
    </xf>
    <xf numFmtId="0" fontId="58" fillId="0" borderId="5" xfId="0" applyFont="1" applyBorder="1"/>
    <xf numFmtId="0" fontId="60" fillId="6" borderId="80" xfId="0" applyFont="1" applyFill="1" applyBorder="1" applyAlignment="1">
      <alignment horizontal="center" vertical="center"/>
    </xf>
    <xf numFmtId="0" fontId="58" fillId="0" borderId="70" xfId="0" applyFont="1" applyBorder="1"/>
    <xf numFmtId="0" fontId="58" fillId="0" borderId="71" xfId="0" applyFont="1" applyBorder="1"/>
    <xf numFmtId="0" fontId="59" fillId="10" borderId="63" xfId="0" applyFont="1" applyFill="1" applyBorder="1" applyAlignment="1">
      <alignment horizontal="center" vertical="center" textRotation="90"/>
    </xf>
    <xf numFmtId="0" fontId="58" fillId="0" borderId="64" xfId="0" applyFont="1" applyBorder="1"/>
    <xf numFmtId="0" fontId="58" fillId="0" borderId="65" xfId="0" applyFont="1" applyBorder="1"/>
    <xf numFmtId="0" fontId="60" fillId="10" borderId="6" xfId="0" applyFont="1" applyFill="1" applyBorder="1" applyAlignment="1">
      <alignment horizontal="center" vertical="center"/>
    </xf>
    <xf numFmtId="0" fontId="60" fillId="6" borderId="52" xfId="0" applyFont="1" applyFill="1" applyBorder="1" applyAlignment="1">
      <alignment horizontal="center" vertical="center"/>
    </xf>
    <xf numFmtId="0" fontId="58" fillId="0" borderId="53" xfId="0" applyFont="1" applyBorder="1"/>
    <xf numFmtId="0" fontId="58" fillId="0" borderId="56" xfId="0" applyFont="1" applyBorder="1"/>
    <xf numFmtId="0" fontId="59" fillId="0" borderId="0" xfId="0" applyFont="1" applyAlignment="1">
      <alignment horizontal="center"/>
    </xf>
    <xf numFmtId="0" fontId="60" fillId="10" borderId="52" xfId="0" applyFont="1" applyFill="1" applyBorder="1" applyAlignment="1">
      <alignment horizontal="center" vertical="center"/>
    </xf>
    <xf numFmtId="0" fontId="58" fillId="0" borderId="54" xfId="0" applyFont="1" applyBorder="1"/>
    <xf numFmtId="0" fontId="60" fillId="11" borderId="52" xfId="0" applyFont="1" applyFill="1" applyBorder="1" applyAlignment="1">
      <alignment horizontal="center" vertical="center"/>
    </xf>
    <xf numFmtId="0" fontId="60" fillId="12" borderId="57" xfId="0" applyFont="1" applyFill="1" applyBorder="1" applyAlignment="1">
      <alignment horizontal="center" vertical="center" wrapText="1"/>
    </xf>
    <xf numFmtId="0" fontId="58" fillId="0" borderId="60" xfId="0" applyFont="1" applyBorder="1"/>
    <xf numFmtId="0" fontId="60" fillId="13" borderId="58" xfId="0" applyFont="1" applyFill="1" applyBorder="1" applyAlignment="1">
      <alignment horizontal="center" vertical="center"/>
    </xf>
    <xf numFmtId="0" fontId="58" fillId="0" borderId="59" xfId="0" applyFont="1" applyBorder="1"/>
    <xf numFmtId="0" fontId="60" fillId="6" borderId="58" xfId="0" applyFont="1" applyFill="1" applyBorder="1" applyAlignment="1">
      <alignment horizontal="center" vertical="center"/>
    </xf>
    <xf numFmtId="0" fontId="58" fillId="0" borderId="66" xfId="0" applyFont="1" applyBorder="1"/>
    <xf numFmtId="0" fontId="60" fillId="6" borderId="69" xfId="0" applyFont="1" applyFill="1" applyBorder="1" applyAlignment="1">
      <alignment horizontal="center" vertical="center"/>
    </xf>
    <xf numFmtId="0" fontId="60" fillId="25" borderId="52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16" borderId="63" xfId="0" applyFont="1" applyFill="1" applyBorder="1" applyAlignment="1">
      <alignment horizontal="center" vertical="center" textRotation="90"/>
    </xf>
    <xf numFmtId="0" fontId="60" fillId="16" borderId="63" xfId="0" applyFont="1" applyFill="1" applyBorder="1" applyAlignment="1">
      <alignment horizontal="center" vertical="center" wrapText="1"/>
    </xf>
    <xf numFmtId="0" fontId="60" fillId="17" borderId="39" xfId="0" applyFont="1" applyFill="1" applyBorder="1" applyAlignment="1">
      <alignment horizontal="center" vertical="center" wrapText="1"/>
    </xf>
    <xf numFmtId="0" fontId="60" fillId="17" borderId="63" xfId="0" applyFont="1" applyFill="1" applyBorder="1" applyAlignment="1">
      <alignment horizontal="center" vertical="center"/>
    </xf>
    <xf numFmtId="0" fontId="60" fillId="3" borderId="6" xfId="0" applyFont="1" applyFill="1" applyBorder="1" applyAlignment="1">
      <alignment horizontal="center" vertical="center"/>
    </xf>
    <xf numFmtId="0" fontId="58" fillId="0" borderId="2" xfId="0" applyFont="1" applyBorder="1"/>
    <xf numFmtId="0" fontId="58" fillId="0" borderId="67" xfId="0" applyFont="1" applyBorder="1"/>
    <xf numFmtId="0" fontId="59" fillId="22" borderId="63" xfId="0" applyFont="1" applyFill="1" applyBorder="1" applyAlignment="1">
      <alignment horizontal="center"/>
    </xf>
    <xf numFmtId="0" fontId="59" fillId="22" borderId="68" xfId="0" applyFont="1" applyFill="1" applyBorder="1" applyAlignment="1">
      <alignment horizontal="center" vertical="center"/>
    </xf>
    <xf numFmtId="0" fontId="60" fillId="23" borderId="52" xfId="0" applyFont="1" applyFill="1" applyBorder="1" applyAlignment="1">
      <alignment horizontal="center" vertical="center"/>
    </xf>
    <xf numFmtId="0" fontId="60" fillId="6" borderId="72" xfId="0" applyFont="1" applyFill="1" applyBorder="1" applyAlignment="1">
      <alignment horizontal="center" vertical="center"/>
    </xf>
    <xf numFmtId="0" fontId="60" fillId="21" borderId="63" xfId="0" applyFont="1" applyFill="1" applyBorder="1" applyAlignment="1">
      <alignment horizontal="center" vertical="center"/>
    </xf>
    <xf numFmtId="0" fontId="59" fillId="10" borderId="68" xfId="0" applyFont="1" applyFill="1" applyBorder="1" applyAlignment="1">
      <alignment horizontal="center" vertical="center" textRotation="90" wrapText="1"/>
    </xf>
    <xf numFmtId="0" fontId="64" fillId="22" borderId="6" xfId="0" applyFont="1" applyFill="1" applyBorder="1" applyAlignment="1">
      <alignment horizontal="left"/>
    </xf>
    <xf numFmtId="0" fontId="58" fillId="0" borderId="91" xfId="0" applyFont="1" applyBorder="1"/>
    <xf numFmtId="0" fontId="64" fillId="0" borderId="6" xfId="0" applyFont="1" applyBorder="1" applyAlignment="1">
      <alignment horizontal="center"/>
    </xf>
    <xf numFmtId="0" fontId="29" fillId="34" borderId="6" xfId="0" applyFont="1" applyFill="1" applyBorder="1" applyAlignment="1">
      <alignment horizontal="left"/>
    </xf>
    <xf numFmtId="0" fontId="64" fillId="35" borderId="6" xfId="0" applyFont="1" applyFill="1" applyBorder="1" applyAlignment="1">
      <alignment horizontal="left"/>
    </xf>
    <xf numFmtId="0" fontId="64" fillId="34" borderId="6" xfId="0" applyFont="1" applyFill="1" applyBorder="1" applyAlignment="1">
      <alignment horizontal="left"/>
    </xf>
    <xf numFmtId="0" fontId="29" fillId="31" borderId="63" xfId="0" applyFont="1" applyFill="1" applyBorder="1" applyAlignment="1">
      <alignment horizontal="center" vertical="center" textRotation="90"/>
    </xf>
    <xf numFmtId="0" fontId="29" fillId="32" borderId="63" xfId="0" applyFont="1" applyFill="1" applyBorder="1" applyAlignment="1">
      <alignment horizontal="center" vertical="center" wrapText="1"/>
    </xf>
    <xf numFmtId="0" fontId="29" fillId="32" borderId="6" xfId="0" applyFont="1" applyFill="1" applyBorder="1" applyAlignment="1">
      <alignment horizontal="center" vertical="center"/>
    </xf>
    <xf numFmtId="0" fontId="29" fillId="32" borderId="39" xfId="0" applyFont="1" applyFill="1" applyBorder="1" applyAlignment="1">
      <alignment horizontal="center" vertical="center"/>
    </xf>
    <xf numFmtId="0" fontId="58" fillId="0" borderId="90" xfId="0" applyFont="1" applyBorder="1"/>
    <xf numFmtId="0" fontId="58" fillId="0" borderId="87" xfId="0" applyFont="1" applyBorder="1"/>
    <xf numFmtId="0" fontId="29" fillId="35" borderId="6" xfId="0" applyFont="1" applyFill="1" applyBorder="1" applyAlignment="1">
      <alignment horizontal="left"/>
    </xf>
    <xf numFmtId="0" fontId="29" fillId="31" borderId="6" xfId="0" applyFont="1" applyFill="1" applyBorder="1" applyAlignment="1">
      <alignment horizontal="center"/>
    </xf>
    <xf numFmtId="0" fontId="29" fillId="0" borderId="89" xfId="0" applyFont="1" applyBorder="1" applyAlignment="1">
      <alignment horizontal="center"/>
    </xf>
    <xf numFmtId="0" fontId="58" fillId="0" borderId="89" xfId="0" applyFont="1" applyBorder="1"/>
    <xf numFmtId="0" fontId="29" fillId="0" borderId="44" xfId="0" applyFont="1" applyBorder="1" applyAlignment="1">
      <alignment horizontal="center"/>
    </xf>
    <xf numFmtId="0" fontId="29" fillId="34" borderId="6" xfId="0" applyFont="1" applyFill="1" applyBorder="1"/>
    <xf numFmtId="0" fontId="64" fillId="34" borderId="6" xfId="0" applyFont="1" applyFill="1" applyBorder="1"/>
    <xf numFmtId="0" fontId="7" fillId="0" borderId="0" xfId="0" applyFont="1" applyAlignment="1">
      <alignment horizontal="center"/>
    </xf>
    <xf numFmtId="0" fontId="63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33" borderId="86" xfId="0" applyFont="1" applyFill="1" applyBorder="1" applyAlignment="1">
      <alignment horizontal="center" vertical="center"/>
    </xf>
    <xf numFmtId="0" fontId="58" fillId="0" borderId="36" xfId="0" applyFont="1" applyBorder="1"/>
    <xf numFmtId="0" fontId="58" fillId="0" borderId="37" xfId="0" applyFont="1" applyBorder="1"/>
    <xf numFmtId="0" fontId="63" fillId="21" borderId="6" xfId="0" applyFont="1" applyFill="1" applyBorder="1" applyAlignment="1">
      <alignment horizontal="right"/>
    </xf>
    <xf numFmtId="0" fontId="66" fillId="13" borderId="84" xfId="0" applyFont="1" applyFill="1" applyBorder="1" applyAlignment="1">
      <alignment horizontal="center" vertical="center"/>
    </xf>
    <xf numFmtId="0" fontId="58" fillId="0" borderId="85" xfId="0" applyFont="1" applyBorder="1"/>
    <xf numFmtId="0" fontId="32" fillId="0" borderId="40" xfId="0" applyFont="1" applyBorder="1" applyAlignment="1">
      <alignment horizontal="center"/>
    </xf>
    <xf numFmtId="0" fontId="64" fillId="22" borderId="84" xfId="0" applyFont="1" applyFill="1" applyBorder="1" applyAlignment="1">
      <alignment horizontal="center"/>
    </xf>
    <xf numFmtId="0" fontId="29" fillId="0" borderId="40" xfId="0" applyFont="1" applyBorder="1" applyAlignment="1">
      <alignment horizontal="center"/>
    </xf>
    <xf numFmtId="0" fontId="64" fillId="0" borderId="6" xfId="0" applyFont="1" applyBorder="1" applyAlignment="1">
      <alignment horizontal="left"/>
    </xf>
    <xf numFmtId="0" fontId="29" fillId="0" borderId="6" xfId="0" applyFont="1" applyBorder="1" applyAlignment="1">
      <alignment horizontal="left"/>
    </xf>
    <xf numFmtId="0" fontId="64" fillId="0" borderId="0" xfId="0" applyFont="1" applyAlignment="1">
      <alignment horizontal="center"/>
    </xf>
    <xf numFmtId="0" fontId="64" fillId="13" borderId="6" xfId="0" applyFont="1" applyFill="1" applyBorder="1" applyAlignment="1">
      <alignment horizontal="center"/>
    </xf>
    <xf numFmtId="0" fontId="64" fillId="22" borderId="6" xfId="0" applyFont="1" applyFill="1" applyBorder="1" applyAlignment="1">
      <alignment horizontal="center"/>
    </xf>
    <xf numFmtId="0" fontId="5" fillId="34" borderId="6" xfId="0" applyFont="1" applyFill="1" applyBorder="1" applyAlignment="1">
      <alignment horizontal="left"/>
    </xf>
    <xf numFmtId="0" fontId="5" fillId="21" borderId="6" xfId="0" applyFont="1" applyFill="1" applyBorder="1" applyAlignment="1">
      <alignment horizontal="left"/>
    </xf>
    <xf numFmtId="0" fontId="5" fillId="35" borderId="6" xfId="0" applyFont="1" applyFill="1" applyBorder="1" applyAlignment="1">
      <alignment horizontal="left"/>
    </xf>
    <xf numFmtId="0" fontId="5" fillId="35" borderId="6" xfId="0" applyFont="1" applyFill="1" applyBorder="1" applyAlignment="1">
      <alignment horizontal="left" vertical="center"/>
    </xf>
    <xf numFmtId="0" fontId="5" fillId="35" borderId="6" xfId="0" applyFont="1" applyFill="1" applyBorder="1" applyAlignment="1">
      <alignment horizontal="center"/>
    </xf>
    <xf numFmtId="0" fontId="5" fillId="34" borderId="6" xfId="0" applyFont="1" applyFill="1" applyBorder="1" applyAlignment="1">
      <alignment horizontal="left" vertical="center"/>
    </xf>
    <xf numFmtId="0" fontId="59" fillId="19" borderId="6" xfId="0" applyFont="1" applyFill="1" applyBorder="1" applyAlignment="1">
      <alignment horizontal="center" vertical="center"/>
    </xf>
  </cellXfs>
  <cellStyles count="1">
    <cellStyle name="Normal" xfId="0" builtinId="0"/>
  </cellStyles>
  <dxfs count="5"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'MILITARES A DISPOSIÇÃO'!$N$5:$N$6</c:f>
              <c:strCache>
                <c:ptCount val="2"/>
                <c:pt idx="0">
                  <c:v>FCECON</c:v>
                </c:pt>
                <c:pt idx="1">
                  <c:v>ALEAM</c:v>
                </c:pt>
              </c:strCache>
            </c:strRef>
          </c:cat>
          <c:val>
            <c:numRef>
              <c:f>'MILITARES A DISPOSIÇÃO'!$O$5:$O$6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74-4D05-9088-EBEE72E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8875375"/>
        <c:axId val="528120652"/>
      </c:barChart>
      <c:catAx>
        <c:axId val="1298875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28120652"/>
        <c:crosses val="autoZero"/>
        <c:auto val="1"/>
        <c:lblAlgn val="ctr"/>
        <c:lblOffset val="100"/>
        <c:noMultiLvlLbl val="1"/>
      </c:catAx>
      <c:valAx>
        <c:axId val="528120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988753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'MILITARES AGREGADOS '!$N$5:$N$7</c:f>
              <c:strCache>
                <c:ptCount val="3"/>
                <c:pt idx="0">
                  <c:v>TJAM</c:v>
                </c:pt>
                <c:pt idx="1">
                  <c:v>FCECON</c:v>
                </c:pt>
                <c:pt idx="2">
                  <c:v>ALEAM</c:v>
                </c:pt>
              </c:strCache>
            </c:strRef>
          </c:cat>
          <c:val>
            <c:numRef>
              <c:f>'MILITARES AGREGADOS '!$O$5:$O$7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DE5-438F-9783-F9FCA921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5033368"/>
        <c:axId val="401521022"/>
      </c:barChart>
      <c:catAx>
        <c:axId val="1695033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01521022"/>
        <c:crosses val="autoZero"/>
        <c:auto val="1"/>
        <c:lblAlgn val="ctr"/>
        <c:lblOffset val="100"/>
        <c:noMultiLvlLbl val="1"/>
      </c:catAx>
      <c:valAx>
        <c:axId val="4015210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950333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4</xdr:row>
      <xdr:rowOff>9525</xdr:rowOff>
    </xdr:from>
    <xdr:ext cx="5715000" cy="35337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4</xdr:row>
      <xdr:rowOff>9525</xdr:rowOff>
    </xdr:from>
    <xdr:ext cx="5715000" cy="3533775"/>
    <xdr:graphicFrame macro="">
      <xdr:nvGraphicFramePr>
        <xdr:cNvPr id="2" name="Chart 2" title="Gráfic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melissa.lury@gmail.com" TargetMode="External"/><Relationship Id="rId21" Type="http://schemas.openxmlformats.org/officeDocument/2006/relationships/hyperlink" Target="mailto:everton.farias01@gmail.com" TargetMode="External"/><Relationship Id="rId42" Type="http://schemas.openxmlformats.org/officeDocument/2006/relationships/hyperlink" Target="mailto:renabrandao@mc.com" TargetMode="External"/><Relationship Id="rId47" Type="http://schemas.openxmlformats.org/officeDocument/2006/relationships/hyperlink" Target="mailto:lilianpitercardoso@gmail.com" TargetMode="External"/><Relationship Id="rId63" Type="http://schemas.openxmlformats.org/officeDocument/2006/relationships/hyperlink" Target="mailto:igles20@hotmail.com" TargetMode="External"/><Relationship Id="rId68" Type="http://schemas.openxmlformats.org/officeDocument/2006/relationships/hyperlink" Target="mailto:nadiabella3@hotmail.com" TargetMode="External"/><Relationship Id="rId84" Type="http://schemas.openxmlformats.org/officeDocument/2006/relationships/hyperlink" Target="mailto:walpecy@hotmail.com" TargetMode="External"/><Relationship Id="rId16" Type="http://schemas.openxmlformats.org/officeDocument/2006/relationships/hyperlink" Target="mailto:cezinha_parintins@yahoo.com.br" TargetMode="External"/><Relationship Id="rId11" Type="http://schemas.openxmlformats.org/officeDocument/2006/relationships/hyperlink" Target="mailto:gsmuea@gmail.com" TargetMode="External"/><Relationship Id="rId32" Type="http://schemas.openxmlformats.org/officeDocument/2006/relationships/hyperlink" Target="mailto:enf_barbarapereira@hotmail.com" TargetMode="External"/><Relationship Id="rId37" Type="http://schemas.openxmlformats.org/officeDocument/2006/relationships/hyperlink" Target="mailto:isabellamiranda3@hotmail.com" TargetMode="External"/><Relationship Id="rId53" Type="http://schemas.openxmlformats.org/officeDocument/2006/relationships/hyperlink" Target="mailto:regina_ciencia@yahoo.com.br" TargetMode="External"/><Relationship Id="rId58" Type="http://schemas.openxmlformats.org/officeDocument/2006/relationships/hyperlink" Target="mailto:enfdeco@hotmail.com" TargetMode="External"/><Relationship Id="rId74" Type="http://schemas.openxmlformats.org/officeDocument/2006/relationships/hyperlink" Target="mailto:analubiatsb@gmail.com" TargetMode="External"/><Relationship Id="rId79" Type="http://schemas.openxmlformats.org/officeDocument/2006/relationships/hyperlink" Target="mailto:cleane.babi.brena@gmail.com" TargetMode="External"/><Relationship Id="rId5" Type="http://schemas.openxmlformats.org/officeDocument/2006/relationships/hyperlink" Target="mailto:MARCIOLOPES58736@GMAIL.COM" TargetMode="External"/><Relationship Id="rId19" Type="http://schemas.openxmlformats.org/officeDocument/2006/relationships/hyperlink" Target="mailto:capmenezesbm@gmail.com" TargetMode="External"/><Relationship Id="rId14" Type="http://schemas.openxmlformats.org/officeDocument/2006/relationships/hyperlink" Target="mailto:aldeniziabatista@hotmail.com" TargetMode="External"/><Relationship Id="rId22" Type="http://schemas.openxmlformats.org/officeDocument/2006/relationships/hyperlink" Target="mailto:lanahg2@hotmail.com" TargetMode="External"/><Relationship Id="rId27" Type="http://schemas.openxmlformats.org/officeDocument/2006/relationships/hyperlink" Target="mailto:ALBINOANTONIODESA@GMAIL.COM" TargetMode="External"/><Relationship Id="rId30" Type="http://schemas.openxmlformats.org/officeDocument/2006/relationships/hyperlink" Target="mailto:DRA.ANDRESSAMORTAGUA@OUTLOOK.COM" TargetMode="External"/><Relationship Id="rId35" Type="http://schemas.openxmlformats.org/officeDocument/2006/relationships/hyperlink" Target="mailto:gilcimaramorim@hotmail.com" TargetMode="External"/><Relationship Id="rId43" Type="http://schemas.openxmlformats.org/officeDocument/2006/relationships/hyperlink" Target="mailto:ritamarcia.pessoa@gmail.com" TargetMode="External"/><Relationship Id="rId48" Type="http://schemas.openxmlformats.org/officeDocument/2006/relationships/hyperlink" Target="mailto:fono.lylamane@gmaul.com" TargetMode="External"/><Relationship Id="rId56" Type="http://schemas.openxmlformats.org/officeDocument/2006/relationships/hyperlink" Target="mailto:cinha_souza73@hotmail.com" TargetMode="External"/><Relationship Id="rId64" Type="http://schemas.openxmlformats.org/officeDocument/2006/relationships/hyperlink" Target="mailto:tecjoel@hotmail.com" TargetMode="External"/><Relationship Id="rId69" Type="http://schemas.openxmlformats.org/officeDocument/2006/relationships/hyperlink" Target="mailto:Tiago748@yahoo.com.br" TargetMode="External"/><Relationship Id="rId77" Type="http://schemas.openxmlformats.org/officeDocument/2006/relationships/hyperlink" Target="mailto:ENOSMIRANDA@HOTMAIL.COM" TargetMode="External"/><Relationship Id="rId8" Type="http://schemas.openxmlformats.org/officeDocument/2006/relationships/hyperlink" Target="mailto:karinacastro.sampa@gmail.com" TargetMode="External"/><Relationship Id="rId51" Type="http://schemas.openxmlformats.org/officeDocument/2006/relationships/hyperlink" Target="mailto:alaidepneves@gmail.com" TargetMode="External"/><Relationship Id="rId72" Type="http://schemas.openxmlformats.org/officeDocument/2006/relationships/hyperlink" Target="mailto:a_colares2009@hotmail.com" TargetMode="External"/><Relationship Id="rId80" Type="http://schemas.openxmlformats.org/officeDocument/2006/relationships/hyperlink" Target="about:blank" TargetMode="External"/><Relationship Id="rId85" Type="http://schemas.openxmlformats.org/officeDocument/2006/relationships/hyperlink" Target="mailto:sgtcbmamheraldo@hotmail.com" TargetMode="External"/><Relationship Id="rId3" Type="http://schemas.openxmlformats.org/officeDocument/2006/relationships/hyperlink" Target="mailto:bombeirodavi@gmail.com" TargetMode="External"/><Relationship Id="rId12" Type="http://schemas.openxmlformats.org/officeDocument/2006/relationships/hyperlink" Target="mailto:MARLON_ROMEO21@HOTMAIL.COM" TargetMode="External"/><Relationship Id="rId17" Type="http://schemas.openxmlformats.org/officeDocument/2006/relationships/hyperlink" Target="mailto:thiagobenoliel@hotmail.com" TargetMode="External"/><Relationship Id="rId25" Type="http://schemas.openxmlformats.org/officeDocument/2006/relationships/hyperlink" Target="mailto:psf_pris@hotmail.com" TargetMode="External"/><Relationship Id="rId33" Type="http://schemas.openxmlformats.org/officeDocument/2006/relationships/hyperlink" Target="mailto:clovisapjunior@hotmail.com" TargetMode="External"/><Relationship Id="rId38" Type="http://schemas.openxmlformats.org/officeDocument/2006/relationships/hyperlink" Target="mailto:izabelematoss@gmail.com" TargetMode="External"/><Relationship Id="rId46" Type="http://schemas.openxmlformats.org/officeDocument/2006/relationships/hyperlink" Target="about:blank" TargetMode="External"/><Relationship Id="rId59" Type="http://schemas.openxmlformats.org/officeDocument/2006/relationships/hyperlink" Target="mailto:adil_reis@hotmail.com" TargetMode="External"/><Relationship Id="rId67" Type="http://schemas.openxmlformats.org/officeDocument/2006/relationships/hyperlink" Target="mailto:michellycbmam@gmail.com" TargetMode="External"/><Relationship Id="rId20" Type="http://schemas.openxmlformats.org/officeDocument/2006/relationships/hyperlink" Target="mailto:orleilsonmuniz@gmail.com" TargetMode="External"/><Relationship Id="rId41" Type="http://schemas.openxmlformats.org/officeDocument/2006/relationships/hyperlink" Target="mailto:drlucianomacedo@yahoo.com.br" TargetMode="External"/><Relationship Id="rId54" Type="http://schemas.openxmlformats.org/officeDocument/2006/relationships/hyperlink" Target="mailto:heber_hmt@hotmail.com" TargetMode="External"/><Relationship Id="rId62" Type="http://schemas.openxmlformats.org/officeDocument/2006/relationships/hyperlink" Target="mailto:elensandra.maia28@gmail.com" TargetMode="External"/><Relationship Id="rId70" Type="http://schemas.openxmlformats.org/officeDocument/2006/relationships/hyperlink" Target="mailto:walterbinda@msn.com" TargetMode="External"/><Relationship Id="rId75" Type="http://schemas.openxmlformats.org/officeDocument/2006/relationships/hyperlink" Target="mailto:antonio.mourao2016@gmail.com" TargetMode="External"/><Relationship Id="rId83" Type="http://schemas.openxmlformats.org/officeDocument/2006/relationships/hyperlink" Target="mailto:renatoreis34@yahoo.com.br" TargetMode="External"/><Relationship Id="rId1" Type="http://schemas.openxmlformats.org/officeDocument/2006/relationships/hyperlink" Target="mailto:jwillsonflorestal@gmail.com" TargetMode="External"/><Relationship Id="rId6" Type="http://schemas.openxmlformats.org/officeDocument/2006/relationships/hyperlink" Target="mailto:LUCIANASERDEIRADEHOLANDA@GMAIL.COM" TargetMode="External"/><Relationship Id="rId15" Type="http://schemas.openxmlformats.org/officeDocument/2006/relationships/hyperlink" Target="mailto:anabulcao40@gmail.com" TargetMode="External"/><Relationship Id="rId23" Type="http://schemas.openxmlformats.org/officeDocument/2006/relationships/hyperlink" Target="mailto:gisellesampaio@yahoo.com.br" TargetMode="External"/><Relationship Id="rId28" Type="http://schemas.openxmlformats.org/officeDocument/2006/relationships/hyperlink" Target="mailto:tcbmmartins@gmail.com" TargetMode="External"/><Relationship Id="rId36" Type="http://schemas.openxmlformats.org/officeDocument/2006/relationships/hyperlink" Target="mailto:hirana.santos@gmail.com" TargetMode="External"/><Relationship Id="rId49" Type="http://schemas.openxmlformats.org/officeDocument/2006/relationships/hyperlink" Target="mailto:neuzilene.ximenes@outlook.com" TargetMode="External"/><Relationship Id="rId57" Type="http://schemas.openxmlformats.org/officeDocument/2006/relationships/hyperlink" Target="mailto:rak8113@icloud.com" TargetMode="External"/><Relationship Id="rId10" Type="http://schemas.openxmlformats.org/officeDocument/2006/relationships/hyperlink" Target="mailto:apmportovelho@gmail.com" TargetMode="External"/><Relationship Id="rId31" Type="http://schemas.openxmlformats.org/officeDocument/2006/relationships/hyperlink" Target="mailto:anthony@cbm.am.gov.br" TargetMode="External"/><Relationship Id="rId44" Type="http://schemas.openxmlformats.org/officeDocument/2006/relationships/hyperlink" Target="mailto:siu.enf@gmail.com" TargetMode="External"/><Relationship Id="rId52" Type="http://schemas.openxmlformats.org/officeDocument/2006/relationships/hyperlink" Target="mailto:marilianeportela@hotmail.com" TargetMode="External"/><Relationship Id="rId60" Type="http://schemas.openxmlformats.org/officeDocument/2006/relationships/hyperlink" Target="mailto:cielem.barbosa.ds@gmaiil.com" TargetMode="External"/><Relationship Id="rId65" Type="http://schemas.openxmlformats.org/officeDocument/2006/relationships/hyperlink" Target="mailto:klewtonmsb@gmail.com" TargetMode="External"/><Relationship Id="rId73" Type="http://schemas.openxmlformats.org/officeDocument/2006/relationships/hyperlink" Target="mailto:bsaraivaicm@hotmail.com" TargetMode="External"/><Relationship Id="rId78" Type="http://schemas.openxmlformats.org/officeDocument/2006/relationships/hyperlink" Target="mailto:manaus-alvorada@hotmail.com" TargetMode="External"/><Relationship Id="rId81" Type="http://schemas.openxmlformats.org/officeDocument/2006/relationships/hyperlink" Target="mailto:maricarvalhosousa@yahoo.com.br" TargetMode="External"/><Relationship Id="rId86" Type="http://schemas.openxmlformats.org/officeDocument/2006/relationships/hyperlink" Target="mailto:SILVA21NETTO@HOTMAIL.COM" TargetMode="External"/><Relationship Id="rId4" Type="http://schemas.openxmlformats.org/officeDocument/2006/relationships/hyperlink" Target="mailto:tenricardoguerra@gmail.com" TargetMode="External"/><Relationship Id="rId9" Type="http://schemas.openxmlformats.org/officeDocument/2006/relationships/hyperlink" Target="mailto:SAINT-PADUA@hotmail.com" TargetMode="External"/><Relationship Id="rId13" Type="http://schemas.openxmlformats.org/officeDocument/2006/relationships/hyperlink" Target="mailto:jandersontelesmpu@gmail.com" TargetMode="External"/><Relationship Id="rId18" Type="http://schemas.openxmlformats.org/officeDocument/2006/relationships/hyperlink" Target="mailto:caldasmirlene@gmail.com" TargetMode="External"/><Relationship Id="rId39" Type="http://schemas.openxmlformats.org/officeDocument/2006/relationships/hyperlink" Target="mailto:jhenniferdsf@gmail.com" TargetMode="External"/><Relationship Id="rId34" Type="http://schemas.openxmlformats.org/officeDocument/2006/relationships/hyperlink" Target="mailto:fabriciovvilela@gmail.com" TargetMode="External"/><Relationship Id="rId50" Type="http://schemas.openxmlformats.org/officeDocument/2006/relationships/hyperlink" Target="mailto:brenda_lima@yahoo.com.br" TargetMode="External"/><Relationship Id="rId55" Type="http://schemas.openxmlformats.org/officeDocument/2006/relationships/hyperlink" Target="mailto:tcbmalexandre@gmail.com" TargetMode="External"/><Relationship Id="rId76" Type="http://schemas.openxmlformats.org/officeDocument/2006/relationships/hyperlink" Target="mailto:arletealbuquerque46@gmail.com" TargetMode="External"/><Relationship Id="rId7" Type="http://schemas.openxmlformats.org/officeDocument/2006/relationships/hyperlink" Target="mailto:psfmmendes@gmail.com" TargetMode="External"/><Relationship Id="rId71" Type="http://schemas.openxmlformats.org/officeDocument/2006/relationships/hyperlink" Target="mailto:laneveira@hotmail.com" TargetMode="External"/><Relationship Id="rId2" Type="http://schemas.openxmlformats.org/officeDocument/2006/relationships/hyperlink" Target="mailto:edssaraiva@hotmail.com" TargetMode="External"/><Relationship Id="rId29" Type="http://schemas.openxmlformats.org/officeDocument/2006/relationships/hyperlink" Target="mailto:bmalinealmeida@gmail.com" TargetMode="External"/><Relationship Id="rId24" Type="http://schemas.openxmlformats.org/officeDocument/2006/relationships/hyperlink" Target="mailto:leane_lg@hotmail.com" TargetMode="External"/><Relationship Id="rId40" Type="http://schemas.openxmlformats.org/officeDocument/2006/relationships/hyperlink" Target="mailto:EVANGELISTAJORGEANTONIOBC@GMAIL.COM" TargetMode="External"/><Relationship Id="rId45" Type="http://schemas.openxmlformats.org/officeDocument/2006/relationships/hyperlink" Target="mailto:vivianebenes@gmail.com" TargetMode="External"/><Relationship Id="rId66" Type="http://schemas.openxmlformats.org/officeDocument/2006/relationships/hyperlink" Target="mailto:lilianfsouza@hotmail.com" TargetMode="External"/><Relationship Id="rId61" Type="http://schemas.openxmlformats.org/officeDocument/2006/relationships/hyperlink" Target="mailto:cleber.melo@hotmail.com" TargetMode="External"/><Relationship Id="rId82" Type="http://schemas.openxmlformats.org/officeDocument/2006/relationships/hyperlink" Target="mailto:notuen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32"/>
  <sheetViews>
    <sheetView tabSelected="1" workbookViewId="0">
      <pane xSplit="8" ySplit="1" topLeftCell="I2" activePane="bottomRight" state="frozen"/>
      <selection pane="topRight" activeCell="F1" sqref="F1"/>
      <selection pane="bottomLeft" activeCell="A2" sqref="A2"/>
      <selection pane="bottomRight" activeCell="F9" sqref="F9"/>
    </sheetView>
  </sheetViews>
  <sheetFormatPr defaultColWidth="12.5703125" defaultRowHeight="15" customHeight="1"/>
  <cols>
    <col min="1" max="1" width="55.85546875" bestFit="1" customWidth="1"/>
    <col min="2" max="2" width="13" customWidth="1"/>
    <col min="3" max="3" width="14.42578125" style="586" customWidth="1"/>
    <col min="4" max="5" width="23.42578125" style="611" customWidth="1"/>
    <col min="6" max="7" width="18.7109375" style="611" customWidth="1"/>
    <col min="8" max="8" width="13" style="586" customWidth="1"/>
    <col min="9" max="9" width="15.42578125" customWidth="1"/>
    <col min="10" max="10" width="12" customWidth="1"/>
    <col min="11" max="11" width="12.5703125" customWidth="1"/>
    <col min="12" max="12" width="15.5703125" customWidth="1"/>
    <col min="13" max="13" width="16.140625" customWidth="1"/>
    <col min="14" max="14" width="18.42578125" customWidth="1"/>
    <col min="15" max="15" width="21.42578125" customWidth="1"/>
    <col min="16" max="16" width="16" customWidth="1"/>
    <col min="17" max="17" width="8.7109375" customWidth="1"/>
    <col min="18" max="18" width="23.42578125" customWidth="1"/>
    <col min="19" max="19" width="15.28515625" customWidth="1"/>
    <col min="20" max="20" width="13" customWidth="1"/>
    <col min="21" max="21" width="11.140625" customWidth="1"/>
    <col min="22" max="22" width="14.42578125" customWidth="1"/>
    <col min="23" max="23" width="12.28515625" customWidth="1"/>
    <col min="24" max="24" width="39.42578125" customWidth="1"/>
    <col min="25" max="25" width="45.5703125" customWidth="1"/>
    <col min="26" max="26" width="16.28515625" customWidth="1"/>
    <col min="27" max="27" width="11.42578125" customWidth="1"/>
    <col min="28" max="28" width="19.42578125" customWidth="1"/>
    <col min="29" max="29" width="21" customWidth="1"/>
    <col min="30" max="30" width="35.7109375" customWidth="1"/>
    <col min="31" max="31" width="20.85546875" customWidth="1"/>
    <col min="32" max="48" width="23.42578125" customWidth="1"/>
    <col min="49" max="49" width="34.28515625" customWidth="1"/>
    <col min="50" max="50" width="46.42578125" customWidth="1"/>
    <col min="51" max="63" width="23.42578125" customWidth="1"/>
    <col min="64" max="64" width="40" customWidth="1"/>
    <col min="65" max="69" width="23.42578125" customWidth="1"/>
    <col min="70" max="70" width="28.28515625" customWidth="1"/>
    <col min="71" max="91" width="23.42578125" customWidth="1"/>
    <col min="92" max="92" width="27.85546875" customWidth="1"/>
    <col min="93" max="93" width="23.42578125" customWidth="1"/>
  </cols>
  <sheetData>
    <row r="1" spans="1:93" ht="36.75" customHeight="1">
      <c r="A1" s="1" t="s">
        <v>0</v>
      </c>
      <c r="B1" s="2" t="s">
        <v>1</v>
      </c>
      <c r="C1" s="583" t="s">
        <v>2</v>
      </c>
      <c r="D1" s="598" t="s">
        <v>3</v>
      </c>
      <c r="E1" s="598" t="s">
        <v>16944</v>
      </c>
      <c r="F1" s="598" t="s">
        <v>16930</v>
      </c>
      <c r="G1" s="598" t="s">
        <v>16945</v>
      </c>
      <c r="H1" s="589" t="s">
        <v>4</v>
      </c>
      <c r="I1" s="2" t="s">
        <v>5</v>
      </c>
      <c r="J1" s="3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4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5" t="s">
        <v>24</v>
      </c>
      <c r="AC1" s="6" t="s">
        <v>20</v>
      </c>
      <c r="AD1" s="2" t="s">
        <v>25</v>
      </c>
      <c r="AE1" s="7" t="s">
        <v>26</v>
      </c>
      <c r="AF1" s="8" t="s">
        <v>27</v>
      </c>
      <c r="AG1" s="2" t="s">
        <v>28</v>
      </c>
      <c r="AH1" s="9" t="s">
        <v>29</v>
      </c>
      <c r="AI1" s="2" t="s">
        <v>30</v>
      </c>
      <c r="AJ1" s="8" t="s">
        <v>31</v>
      </c>
      <c r="AK1" s="8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25</v>
      </c>
      <c r="AS1" s="2" t="s">
        <v>39</v>
      </c>
      <c r="AT1" s="2" t="s">
        <v>40</v>
      </c>
      <c r="AU1" s="2" t="s">
        <v>41</v>
      </c>
      <c r="AV1" s="2" t="s">
        <v>42</v>
      </c>
      <c r="AW1" s="2" t="s">
        <v>43</v>
      </c>
      <c r="AX1" s="2" t="s">
        <v>44</v>
      </c>
      <c r="AY1" s="2" t="s">
        <v>45</v>
      </c>
      <c r="AZ1" s="2" t="s">
        <v>46</v>
      </c>
      <c r="BA1" s="10" t="s">
        <v>47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29</v>
      </c>
      <c r="BT1" s="2" t="s">
        <v>65</v>
      </c>
      <c r="BU1" s="2" t="s">
        <v>66</v>
      </c>
      <c r="BV1" s="2" t="s">
        <v>67</v>
      </c>
      <c r="BW1" s="2" t="s">
        <v>68</v>
      </c>
      <c r="BX1" s="2" t="s">
        <v>69</v>
      </c>
      <c r="BY1" s="2" t="s">
        <v>70</v>
      </c>
      <c r="BZ1" s="2" t="s">
        <v>71</v>
      </c>
      <c r="CA1" s="2" t="s">
        <v>72</v>
      </c>
      <c r="CB1" s="11" t="s">
        <v>73</v>
      </c>
      <c r="CC1" s="11" t="s">
        <v>74</v>
      </c>
      <c r="CD1" s="11" t="s">
        <v>75</v>
      </c>
      <c r="CE1" s="11" t="s">
        <v>74</v>
      </c>
      <c r="CF1" s="11" t="s">
        <v>76</v>
      </c>
      <c r="CG1" s="11" t="s">
        <v>74</v>
      </c>
      <c r="CH1" s="11" t="s">
        <v>77</v>
      </c>
      <c r="CI1" s="11" t="s">
        <v>74</v>
      </c>
      <c r="CJ1" s="11" t="s">
        <v>78</v>
      </c>
      <c r="CK1" s="11" t="s">
        <v>74</v>
      </c>
      <c r="CL1" s="11" t="s">
        <v>79</v>
      </c>
      <c r="CM1" s="11" t="s">
        <v>74</v>
      </c>
      <c r="CN1" s="2" t="s">
        <v>80</v>
      </c>
      <c r="CO1" s="12" t="s">
        <v>74</v>
      </c>
    </row>
    <row r="2" spans="1:93" ht="15.75" customHeight="1">
      <c r="A2" s="13" t="s">
        <v>277</v>
      </c>
      <c r="B2" s="14">
        <v>521</v>
      </c>
      <c r="C2" s="40" t="s">
        <v>82</v>
      </c>
      <c r="D2" s="599" t="s">
        <v>278</v>
      </c>
      <c r="E2" s="599">
        <v>1</v>
      </c>
      <c r="F2" s="599"/>
      <c r="G2" s="599"/>
      <c r="H2" s="36" t="s">
        <v>84</v>
      </c>
      <c r="I2" s="14"/>
      <c r="J2" s="16" t="s">
        <v>85</v>
      </c>
      <c r="K2" s="14" t="s">
        <v>279</v>
      </c>
      <c r="L2" s="14" t="s">
        <v>69</v>
      </c>
      <c r="M2" s="14" t="s">
        <v>196</v>
      </c>
      <c r="N2" s="17" t="s">
        <v>88</v>
      </c>
      <c r="O2" s="18" t="s">
        <v>280</v>
      </c>
      <c r="P2" s="14" t="s">
        <v>281</v>
      </c>
      <c r="Q2" s="14">
        <v>1130</v>
      </c>
      <c r="R2" s="14" t="s">
        <v>282</v>
      </c>
      <c r="S2" s="14" t="s">
        <v>283</v>
      </c>
      <c r="T2" s="14">
        <v>338018322</v>
      </c>
      <c r="U2" s="14">
        <v>59</v>
      </c>
      <c r="V2" s="14">
        <v>59</v>
      </c>
      <c r="W2" s="14">
        <v>338</v>
      </c>
      <c r="X2" s="13" t="s">
        <v>284</v>
      </c>
      <c r="Y2" s="13" t="s">
        <v>285</v>
      </c>
      <c r="Z2" s="14">
        <v>2</v>
      </c>
      <c r="AA2" s="14" t="s">
        <v>96</v>
      </c>
      <c r="AB2" s="14" t="s">
        <v>23</v>
      </c>
      <c r="AC2" s="14" t="s">
        <v>97</v>
      </c>
      <c r="AD2" s="19"/>
      <c r="AE2" s="13"/>
      <c r="AF2" s="20">
        <v>32839</v>
      </c>
      <c r="AG2" s="14" t="str">
        <f t="shared" ref="AG2:AG33" ca="1" si="0">DATEDIF(AF2,TODAY(),"Y")&amp;" anos"</f>
        <v>35 anos</v>
      </c>
      <c r="AH2" s="20">
        <v>41561</v>
      </c>
      <c r="AI2" s="20">
        <v>41561</v>
      </c>
      <c r="AJ2" s="20">
        <f>EDATE(AI2,300)</f>
        <v>50692</v>
      </c>
      <c r="AK2" s="20">
        <f>EDATE(AI2,360)</f>
        <v>52518</v>
      </c>
      <c r="AL2" s="14">
        <v>59</v>
      </c>
      <c r="AM2" s="14" t="str">
        <f ca="1">DATEDIF(AI2,TODAY(),"Y")&amp;" ano(s)"</f>
        <v>11 ano(s)</v>
      </c>
      <c r="AN2" s="14" t="str">
        <f ca="1">DATEDIF(AI2,TODAY(),"YM")&amp;"  mês(es)"</f>
        <v>10  mês(es)</v>
      </c>
      <c r="AO2" s="14" t="str">
        <f ca="1">DATEDIF(AI2,TODAY(),"MD")&amp;" dias"</f>
        <v>2 dias</v>
      </c>
      <c r="AP2" s="14">
        <f ca="1">TODAY()-AI2</f>
        <v>4324</v>
      </c>
      <c r="AQ2" s="21" t="s">
        <v>99</v>
      </c>
      <c r="AR2" s="14"/>
      <c r="AS2" s="14"/>
      <c r="AT2" s="14"/>
      <c r="AU2" s="14"/>
      <c r="AV2" s="14"/>
      <c r="AW2" s="14" t="s">
        <v>100</v>
      </c>
      <c r="AX2" s="14" t="s">
        <v>99</v>
      </c>
      <c r="AY2" s="14" t="s">
        <v>286</v>
      </c>
      <c r="AZ2" s="14" t="s">
        <v>99</v>
      </c>
      <c r="BA2" s="14" t="s">
        <v>99</v>
      </c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 t="s">
        <v>287</v>
      </c>
      <c r="BM2" s="14">
        <v>49</v>
      </c>
      <c r="BN2" s="22" t="s">
        <v>288</v>
      </c>
      <c r="BO2" s="14" t="s">
        <v>106</v>
      </c>
      <c r="BP2" s="14">
        <v>69089321</v>
      </c>
      <c r="BQ2" s="22">
        <v>992511808</v>
      </c>
      <c r="BR2" s="22" t="s">
        <v>289</v>
      </c>
      <c r="BS2" s="14" t="s">
        <v>290</v>
      </c>
      <c r="BT2" s="14" t="s">
        <v>110</v>
      </c>
      <c r="BU2" s="14" t="s">
        <v>291</v>
      </c>
      <c r="BV2" s="14" t="s">
        <v>110</v>
      </c>
      <c r="BW2" s="20" t="s">
        <v>292</v>
      </c>
      <c r="BX2" s="14" t="s">
        <v>293</v>
      </c>
      <c r="BY2" s="14" t="s">
        <v>110</v>
      </c>
      <c r="BZ2" s="14" t="s">
        <v>110</v>
      </c>
      <c r="CA2" s="14" t="s">
        <v>110</v>
      </c>
      <c r="CB2" s="14" t="s">
        <v>110</v>
      </c>
      <c r="CC2" s="14" t="s">
        <v>110</v>
      </c>
      <c r="CD2" s="14" t="s">
        <v>110</v>
      </c>
      <c r="CE2" s="14" t="s">
        <v>110</v>
      </c>
      <c r="CF2" s="14" t="s">
        <v>110</v>
      </c>
      <c r="CG2" s="14" t="s">
        <v>110</v>
      </c>
      <c r="CH2" s="14" t="s">
        <v>110</v>
      </c>
      <c r="CI2" s="14" t="s">
        <v>110</v>
      </c>
      <c r="CJ2" s="14" t="s">
        <v>110</v>
      </c>
      <c r="CK2" s="14" t="s">
        <v>110</v>
      </c>
      <c r="CL2" s="14" t="s">
        <v>110</v>
      </c>
      <c r="CM2" s="14" t="s">
        <v>110</v>
      </c>
      <c r="CN2" s="14"/>
      <c r="CO2" s="23"/>
    </row>
    <row r="3" spans="1:93" ht="13.5" customHeight="1">
      <c r="A3" s="24" t="s">
        <v>294</v>
      </c>
      <c r="B3" s="25">
        <v>48</v>
      </c>
      <c r="C3" s="34" t="s">
        <v>82</v>
      </c>
      <c r="D3" s="600" t="s">
        <v>278</v>
      </c>
      <c r="E3" s="599">
        <v>1</v>
      </c>
      <c r="F3" s="600"/>
      <c r="G3" s="600"/>
      <c r="H3" s="590" t="s">
        <v>84</v>
      </c>
      <c r="I3" s="25" t="s">
        <v>295</v>
      </c>
      <c r="J3" s="27" t="s">
        <v>85</v>
      </c>
      <c r="K3" s="25"/>
      <c r="L3" s="25" t="s">
        <v>257</v>
      </c>
      <c r="M3" s="28" t="s">
        <v>196</v>
      </c>
      <c r="N3" s="32" t="s">
        <v>88</v>
      </c>
      <c r="O3" s="29" t="s">
        <v>296</v>
      </c>
      <c r="P3" s="44" t="s">
        <v>297</v>
      </c>
      <c r="Q3" s="25">
        <v>1947</v>
      </c>
      <c r="R3" s="44" t="s">
        <v>298</v>
      </c>
      <c r="S3" s="44" t="s">
        <v>299</v>
      </c>
      <c r="T3" s="25" t="s">
        <v>300</v>
      </c>
      <c r="U3" s="25" t="s">
        <v>263</v>
      </c>
      <c r="V3" s="25" t="s">
        <v>301</v>
      </c>
      <c r="W3" s="25" t="s">
        <v>302</v>
      </c>
      <c r="X3" s="24" t="s">
        <v>303</v>
      </c>
      <c r="Y3" s="24" t="s">
        <v>304</v>
      </c>
      <c r="Z3" s="25">
        <v>1</v>
      </c>
      <c r="AA3" s="25" t="s">
        <v>96</v>
      </c>
      <c r="AB3" s="25" t="s">
        <v>23</v>
      </c>
      <c r="AC3" s="25" t="s">
        <v>97</v>
      </c>
      <c r="AD3" s="30"/>
      <c r="AE3" s="24"/>
      <c r="AF3" s="45">
        <v>37169</v>
      </c>
      <c r="AG3" s="25" t="str">
        <f t="shared" ca="1" si="0"/>
        <v>23 anos</v>
      </c>
      <c r="AH3" s="45">
        <v>45261</v>
      </c>
      <c r="AI3" s="31"/>
      <c r="AJ3" s="31"/>
      <c r="AK3" s="31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 t="s">
        <v>100</v>
      </c>
      <c r="AX3" s="52" t="s">
        <v>305</v>
      </c>
      <c r="AY3" s="52" t="s">
        <v>306</v>
      </c>
      <c r="AZ3" s="52" t="s">
        <v>99</v>
      </c>
      <c r="BA3" s="52" t="s">
        <v>99</v>
      </c>
      <c r="BB3" s="25" t="s">
        <v>271</v>
      </c>
      <c r="BC3" s="25"/>
      <c r="BD3" s="25"/>
      <c r="BE3" s="25"/>
      <c r="BF3" s="25"/>
      <c r="BG3" s="25"/>
      <c r="BH3" s="25"/>
      <c r="BI3" s="25"/>
      <c r="BJ3" s="25"/>
      <c r="BK3" s="25"/>
      <c r="BL3" s="24" t="s">
        <v>307</v>
      </c>
      <c r="BM3" s="25">
        <v>39</v>
      </c>
      <c r="BN3" s="25" t="s">
        <v>308</v>
      </c>
      <c r="BO3" s="25" t="s">
        <v>106</v>
      </c>
      <c r="BP3" s="25" t="s">
        <v>309</v>
      </c>
      <c r="BQ3" s="53" t="s">
        <v>310</v>
      </c>
      <c r="BR3" s="54" t="s">
        <v>311</v>
      </c>
      <c r="BS3" s="25"/>
      <c r="BT3" s="25"/>
      <c r="BU3" s="25"/>
      <c r="BV3" s="25" t="s">
        <v>276</v>
      </c>
      <c r="BW3" s="25"/>
      <c r="BX3" s="25"/>
      <c r="BY3" s="25"/>
      <c r="BZ3" s="25"/>
      <c r="CA3" s="25"/>
      <c r="CB3" s="31"/>
      <c r="CC3" s="25"/>
      <c r="CD3" s="31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34"/>
    </row>
    <row r="4" spans="1:93" ht="13.5" customHeight="1">
      <c r="A4" s="13" t="s">
        <v>312</v>
      </c>
      <c r="B4" s="14">
        <v>404</v>
      </c>
      <c r="C4" s="40" t="s">
        <v>82</v>
      </c>
      <c r="D4" s="599" t="s">
        <v>278</v>
      </c>
      <c r="E4" s="599">
        <v>1</v>
      </c>
      <c r="F4" s="599"/>
      <c r="G4" s="599"/>
      <c r="H4" s="36" t="s">
        <v>84</v>
      </c>
      <c r="I4" s="14" t="s">
        <v>313</v>
      </c>
      <c r="J4" s="36" t="s">
        <v>135</v>
      </c>
      <c r="K4" s="14" t="s">
        <v>86</v>
      </c>
      <c r="L4" s="14" t="s">
        <v>69</v>
      </c>
      <c r="M4" s="14" t="s">
        <v>196</v>
      </c>
      <c r="N4" s="17" t="s">
        <v>88</v>
      </c>
      <c r="O4" s="18" t="s">
        <v>314</v>
      </c>
      <c r="P4" s="14" t="s">
        <v>315</v>
      </c>
      <c r="Q4" s="17" t="s">
        <v>316</v>
      </c>
      <c r="R4" s="14" t="s">
        <v>317</v>
      </c>
      <c r="S4" s="14" t="s">
        <v>318</v>
      </c>
      <c r="T4" s="14">
        <v>328270722</v>
      </c>
      <c r="U4" s="14">
        <v>59</v>
      </c>
      <c r="V4" s="14">
        <v>31</v>
      </c>
      <c r="W4" s="14">
        <v>433</v>
      </c>
      <c r="X4" s="13" t="s">
        <v>319</v>
      </c>
      <c r="Y4" s="13" t="s">
        <v>320</v>
      </c>
      <c r="Z4" s="14">
        <v>1</v>
      </c>
      <c r="AA4" s="14" t="s">
        <v>96</v>
      </c>
      <c r="AB4" s="14" t="s">
        <v>23</v>
      </c>
      <c r="AC4" s="14" t="s">
        <v>97</v>
      </c>
      <c r="AD4" s="19" t="s">
        <v>321</v>
      </c>
      <c r="AE4" s="13" t="s">
        <v>322</v>
      </c>
      <c r="AF4" s="20">
        <v>32781</v>
      </c>
      <c r="AG4" s="14" t="str">
        <f t="shared" ca="1" si="0"/>
        <v>35 anos</v>
      </c>
      <c r="AH4" s="20">
        <v>41561</v>
      </c>
      <c r="AI4" s="20">
        <v>41561</v>
      </c>
      <c r="AJ4" s="20">
        <f>EDATE(AI4,300)</f>
        <v>50692</v>
      </c>
      <c r="AK4" s="20">
        <f>EDATE(AI4,360)</f>
        <v>52518</v>
      </c>
      <c r="AL4" s="14">
        <v>59</v>
      </c>
      <c r="AM4" s="14" t="str">
        <f ca="1">DATEDIF(AI4,TODAY(),"Y")&amp;" ano(s)"</f>
        <v>11 ano(s)</v>
      </c>
      <c r="AN4" s="14" t="str">
        <f ca="1">DATEDIF(AI4,TODAY(),"YM")&amp;"  mês(es)"</f>
        <v>10  mês(es)</v>
      </c>
      <c r="AO4" s="14" t="str">
        <f ca="1">DATEDIF(AI4,TODAY(),"MD")&amp;" dias"</f>
        <v>2 dias</v>
      </c>
      <c r="AP4" s="14">
        <f ca="1">TODAY()-AI4</f>
        <v>4324</v>
      </c>
      <c r="AQ4" s="21" t="s">
        <v>99</v>
      </c>
      <c r="AR4" s="14"/>
      <c r="AS4" s="14"/>
      <c r="AT4" s="14"/>
      <c r="AU4" s="14"/>
      <c r="AV4" s="627"/>
      <c r="AW4" s="14" t="s">
        <v>100</v>
      </c>
      <c r="AX4" s="14" t="s">
        <v>96</v>
      </c>
      <c r="AY4" s="14" t="s">
        <v>323</v>
      </c>
      <c r="AZ4" s="14" t="s">
        <v>99</v>
      </c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 t="s">
        <v>324</v>
      </c>
      <c r="BM4" s="14">
        <v>0</v>
      </c>
      <c r="BN4" s="14"/>
      <c r="BO4" s="14" t="s">
        <v>106</v>
      </c>
      <c r="BP4" s="14">
        <v>69074760</v>
      </c>
      <c r="BQ4" s="14">
        <v>9292911604</v>
      </c>
      <c r="BR4" s="22" t="s">
        <v>325</v>
      </c>
      <c r="BS4" s="14" t="s">
        <v>290</v>
      </c>
      <c r="BT4" s="14" t="s">
        <v>110</v>
      </c>
      <c r="BU4" s="14" t="s">
        <v>291</v>
      </c>
      <c r="BV4" s="14" t="s">
        <v>110</v>
      </c>
      <c r="BW4" s="20" t="s">
        <v>292</v>
      </c>
      <c r="BX4" s="14" t="s">
        <v>326</v>
      </c>
      <c r="BY4" s="14" t="s">
        <v>110</v>
      </c>
      <c r="BZ4" s="14" t="s">
        <v>110</v>
      </c>
      <c r="CA4" s="14" t="s">
        <v>110</v>
      </c>
      <c r="CB4" s="14" t="s">
        <v>110</v>
      </c>
      <c r="CC4" s="14" t="s">
        <v>110</v>
      </c>
      <c r="CD4" s="14" t="s">
        <v>110</v>
      </c>
      <c r="CE4" s="14" t="s">
        <v>110</v>
      </c>
      <c r="CF4" s="14" t="s">
        <v>110</v>
      </c>
      <c r="CG4" s="14" t="s">
        <v>110</v>
      </c>
      <c r="CH4" s="14" t="s">
        <v>110</v>
      </c>
      <c r="CI4" s="14" t="s">
        <v>110</v>
      </c>
      <c r="CJ4" s="14" t="s">
        <v>110</v>
      </c>
      <c r="CK4" s="14" t="s">
        <v>110</v>
      </c>
      <c r="CL4" s="14" t="s">
        <v>110</v>
      </c>
      <c r="CM4" s="14" t="s">
        <v>110</v>
      </c>
      <c r="CN4" s="14"/>
      <c r="CO4" s="40"/>
    </row>
    <row r="5" spans="1:93" ht="13.5" customHeight="1">
      <c r="A5" s="24" t="s">
        <v>327</v>
      </c>
      <c r="B5" s="25">
        <v>519</v>
      </c>
      <c r="C5" s="34" t="s">
        <v>82</v>
      </c>
      <c r="D5" s="600" t="s">
        <v>278</v>
      </c>
      <c r="E5" s="599">
        <v>1</v>
      </c>
      <c r="F5" s="600"/>
      <c r="G5" s="600"/>
      <c r="H5" s="27" t="s">
        <v>84</v>
      </c>
      <c r="I5" s="25" t="s">
        <v>328</v>
      </c>
      <c r="J5" s="27" t="s">
        <v>85</v>
      </c>
      <c r="K5" s="25" t="s">
        <v>86</v>
      </c>
      <c r="L5" s="25" t="s">
        <v>69</v>
      </c>
      <c r="M5" s="25" t="s">
        <v>196</v>
      </c>
      <c r="N5" s="28" t="s">
        <v>88</v>
      </c>
      <c r="O5" s="29" t="s">
        <v>329</v>
      </c>
      <c r="P5" s="25" t="s">
        <v>330</v>
      </c>
      <c r="Q5" s="25">
        <v>1128</v>
      </c>
      <c r="R5" s="25" t="s">
        <v>331</v>
      </c>
      <c r="S5" s="25" t="s">
        <v>332</v>
      </c>
      <c r="T5" s="25">
        <v>225828322</v>
      </c>
      <c r="U5" s="25">
        <v>59</v>
      </c>
      <c r="V5" s="25">
        <v>58</v>
      </c>
      <c r="W5" s="25">
        <v>83</v>
      </c>
      <c r="X5" s="24" t="s">
        <v>333</v>
      </c>
      <c r="Y5" s="24" t="s">
        <v>334</v>
      </c>
      <c r="Z5" s="25">
        <v>1</v>
      </c>
      <c r="AA5" s="25" t="s">
        <v>96</v>
      </c>
      <c r="AB5" s="25" t="s">
        <v>23</v>
      </c>
      <c r="AC5" s="25" t="s">
        <v>97</v>
      </c>
      <c r="AD5" s="30"/>
      <c r="AE5" s="24" t="s">
        <v>335</v>
      </c>
      <c r="AF5" s="31">
        <v>30813</v>
      </c>
      <c r="AG5" s="25" t="str">
        <f t="shared" ca="1" si="0"/>
        <v>41 anos</v>
      </c>
      <c r="AH5" s="31">
        <v>41561</v>
      </c>
      <c r="AI5" s="31">
        <v>41561</v>
      </c>
      <c r="AJ5" s="31">
        <f>EDATE(AI5,300)</f>
        <v>50692</v>
      </c>
      <c r="AK5" s="31">
        <f>EDATE(AI5,360)</f>
        <v>52518</v>
      </c>
      <c r="AL5" s="25">
        <v>59</v>
      </c>
      <c r="AM5" s="25" t="str">
        <f ca="1">DATEDIF(AI5,TODAY(),"Y")&amp;" ano(s)"</f>
        <v>11 ano(s)</v>
      </c>
      <c r="AN5" s="25" t="str">
        <f ca="1">DATEDIF(AI5,TODAY(),"YM")&amp;"  mês(es)"</f>
        <v>10  mês(es)</v>
      </c>
      <c r="AO5" s="25" t="str">
        <f ca="1">DATEDIF(AI5,TODAY(),"MD")&amp;" dias"</f>
        <v>2 dias</v>
      </c>
      <c r="AP5" s="25">
        <f ca="1">TODAY()-AI5</f>
        <v>4324</v>
      </c>
      <c r="AQ5" s="32" t="s">
        <v>99</v>
      </c>
      <c r="AR5" s="25"/>
      <c r="AS5" s="25"/>
      <c r="AT5" s="25"/>
      <c r="AU5" s="25"/>
      <c r="AV5" s="25"/>
      <c r="AW5" s="25" t="s">
        <v>336</v>
      </c>
      <c r="AX5" s="25" t="s">
        <v>99</v>
      </c>
      <c r="AY5" s="25" t="s">
        <v>99</v>
      </c>
      <c r="AZ5" s="25" t="s">
        <v>99</v>
      </c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 t="s">
        <v>337</v>
      </c>
      <c r="BM5" s="25">
        <v>0</v>
      </c>
      <c r="BN5" s="25" t="s">
        <v>338</v>
      </c>
      <c r="BO5" s="25" t="s">
        <v>106</v>
      </c>
      <c r="BP5" s="25">
        <v>69099140</v>
      </c>
      <c r="BQ5" s="25">
        <v>9291391464</v>
      </c>
      <c r="BR5" s="33" t="s">
        <v>339</v>
      </c>
      <c r="BS5" s="25" t="s">
        <v>290</v>
      </c>
      <c r="BT5" s="25" t="s">
        <v>110</v>
      </c>
      <c r="BU5" s="25" t="s">
        <v>291</v>
      </c>
      <c r="BV5" s="25" t="s">
        <v>110</v>
      </c>
      <c r="BW5" s="31" t="s">
        <v>292</v>
      </c>
      <c r="BX5" s="25" t="s">
        <v>340</v>
      </c>
      <c r="BY5" s="25" t="s">
        <v>110</v>
      </c>
      <c r="BZ5" s="25" t="s">
        <v>110</v>
      </c>
      <c r="CA5" s="25" t="s">
        <v>110</v>
      </c>
      <c r="CB5" s="25" t="s">
        <v>110</v>
      </c>
      <c r="CC5" s="25" t="s">
        <v>110</v>
      </c>
      <c r="CD5" s="25" t="s">
        <v>110</v>
      </c>
      <c r="CE5" s="25" t="s">
        <v>110</v>
      </c>
      <c r="CF5" s="25" t="s">
        <v>110</v>
      </c>
      <c r="CG5" s="25" t="s">
        <v>110</v>
      </c>
      <c r="CH5" s="25" t="s">
        <v>110</v>
      </c>
      <c r="CI5" s="25" t="s">
        <v>110</v>
      </c>
      <c r="CJ5" s="25" t="s">
        <v>110</v>
      </c>
      <c r="CK5" s="25" t="s">
        <v>110</v>
      </c>
      <c r="CL5" s="25" t="s">
        <v>110</v>
      </c>
      <c r="CM5" s="25" t="s">
        <v>110</v>
      </c>
      <c r="CN5" s="25"/>
      <c r="CO5" s="34"/>
    </row>
    <row r="6" spans="1:93" ht="13.5" customHeight="1">
      <c r="A6" s="55" t="s">
        <v>341</v>
      </c>
      <c r="B6" s="14">
        <v>535</v>
      </c>
      <c r="C6" s="40" t="s">
        <v>82</v>
      </c>
      <c r="D6" s="599" t="s">
        <v>278</v>
      </c>
      <c r="E6" s="599">
        <v>1</v>
      </c>
      <c r="F6" s="599"/>
      <c r="G6" s="599"/>
      <c r="H6" s="36" t="s">
        <v>84</v>
      </c>
      <c r="I6" s="14" t="s">
        <v>342</v>
      </c>
      <c r="J6" s="36" t="s">
        <v>85</v>
      </c>
      <c r="K6" s="14" t="s">
        <v>86</v>
      </c>
      <c r="L6" s="14" t="s">
        <v>68</v>
      </c>
      <c r="M6" s="14" t="s">
        <v>196</v>
      </c>
      <c r="N6" s="17" t="s">
        <v>88</v>
      </c>
      <c r="O6" s="18" t="s">
        <v>343</v>
      </c>
      <c r="P6" s="14" t="s">
        <v>344</v>
      </c>
      <c r="Q6" s="17" t="s">
        <v>345</v>
      </c>
      <c r="R6" s="14" t="s">
        <v>346</v>
      </c>
      <c r="S6" s="14" t="s">
        <v>347</v>
      </c>
      <c r="T6" s="14">
        <v>347239815</v>
      </c>
      <c r="U6" s="14">
        <v>62</v>
      </c>
      <c r="V6" s="14">
        <v>59</v>
      </c>
      <c r="W6" s="14">
        <v>414</v>
      </c>
      <c r="X6" s="13" t="s">
        <v>348</v>
      </c>
      <c r="Y6" s="13" t="s">
        <v>349</v>
      </c>
      <c r="Z6" s="14">
        <v>2</v>
      </c>
      <c r="AA6" s="14" t="s">
        <v>96</v>
      </c>
      <c r="AB6" s="14" t="s">
        <v>23</v>
      </c>
      <c r="AC6" s="14" t="s">
        <v>97</v>
      </c>
      <c r="AD6" s="19"/>
      <c r="AE6" s="13" t="s">
        <v>350</v>
      </c>
      <c r="AF6" s="20">
        <v>31203</v>
      </c>
      <c r="AG6" s="14" t="str">
        <f t="shared" ca="1" si="0"/>
        <v>40 anos</v>
      </c>
      <c r="AH6" s="20">
        <v>41561</v>
      </c>
      <c r="AI6" s="20">
        <v>41561</v>
      </c>
      <c r="AJ6" s="20">
        <f>EDATE(AI6,300)</f>
        <v>50692</v>
      </c>
      <c r="AK6" s="20">
        <f>EDATE(AI6,360)</f>
        <v>52518</v>
      </c>
      <c r="AL6" s="14">
        <v>59</v>
      </c>
      <c r="AM6" s="14" t="str">
        <f ca="1">DATEDIF(AI6,TODAY(),"Y")&amp;" ano(s)"</f>
        <v>11 ano(s)</v>
      </c>
      <c r="AN6" s="14" t="str">
        <f ca="1">DATEDIF(AI6,TODAY(),"YM")&amp;"  mês(es)"</f>
        <v>10  mês(es)</v>
      </c>
      <c r="AO6" s="14" t="str">
        <f ca="1">DATEDIF(AI6,TODAY(),"MD")&amp;" dias"</f>
        <v>2 dias</v>
      </c>
      <c r="AP6" s="14">
        <f ca="1">TODAY()-AI6</f>
        <v>4324</v>
      </c>
      <c r="AQ6" s="21" t="s">
        <v>99</v>
      </c>
      <c r="AR6" s="14"/>
      <c r="AS6" s="14"/>
      <c r="AT6" s="14"/>
      <c r="AU6" s="14"/>
      <c r="AV6" s="14"/>
      <c r="AW6" s="14" t="s">
        <v>336</v>
      </c>
      <c r="AX6" s="14" t="s">
        <v>99</v>
      </c>
      <c r="AY6" s="14" t="s">
        <v>99</v>
      </c>
      <c r="AZ6" s="14" t="s">
        <v>99</v>
      </c>
      <c r="BA6" s="14"/>
      <c r="BB6" s="14"/>
      <c r="BC6" s="14" t="s">
        <v>351</v>
      </c>
      <c r="BD6" s="14"/>
      <c r="BE6" s="14"/>
      <c r="BF6" s="14"/>
      <c r="BG6" s="14"/>
      <c r="BH6" s="14"/>
      <c r="BI6" s="14"/>
      <c r="BJ6" s="14"/>
      <c r="BK6" s="14"/>
      <c r="BL6" s="14" t="s">
        <v>352</v>
      </c>
      <c r="BM6" s="14">
        <v>0</v>
      </c>
      <c r="BN6" s="14" t="s">
        <v>353</v>
      </c>
      <c r="BO6" s="14" t="s">
        <v>106</v>
      </c>
      <c r="BP6" s="14">
        <v>69063001</v>
      </c>
      <c r="BQ6" s="14">
        <v>92093255962</v>
      </c>
      <c r="BR6" s="22" t="s">
        <v>354</v>
      </c>
      <c r="BS6" s="14" t="s">
        <v>290</v>
      </c>
      <c r="BT6" s="14" t="s">
        <v>110</v>
      </c>
      <c r="BU6" s="14" t="s">
        <v>291</v>
      </c>
      <c r="BV6" s="14" t="s">
        <v>110</v>
      </c>
      <c r="BW6" s="20" t="s">
        <v>292</v>
      </c>
      <c r="BX6" s="14" t="s">
        <v>110</v>
      </c>
      <c r="BY6" s="14" t="s">
        <v>110</v>
      </c>
      <c r="BZ6" s="14" t="s">
        <v>110</v>
      </c>
      <c r="CA6" s="14" t="s">
        <v>110</v>
      </c>
      <c r="CB6" s="14" t="s">
        <v>110</v>
      </c>
      <c r="CC6" s="14" t="s">
        <v>110</v>
      </c>
      <c r="CD6" s="14" t="s">
        <v>110</v>
      </c>
      <c r="CE6" s="14" t="s">
        <v>110</v>
      </c>
      <c r="CF6" s="14" t="s">
        <v>110</v>
      </c>
      <c r="CG6" s="14" t="s">
        <v>110</v>
      </c>
      <c r="CH6" s="14" t="s">
        <v>110</v>
      </c>
      <c r="CI6" s="14" t="s">
        <v>110</v>
      </c>
      <c r="CJ6" s="14" t="s">
        <v>110</v>
      </c>
      <c r="CK6" s="14" t="s">
        <v>110</v>
      </c>
      <c r="CL6" s="14" t="s">
        <v>110</v>
      </c>
      <c r="CM6" s="14" t="s">
        <v>110</v>
      </c>
      <c r="CN6" s="14"/>
      <c r="CO6" s="40"/>
    </row>
    <row r="7" spans="1:93" ht="13.5" customHeight="1">
      <c r="A7" s="24" t="s">
        <v>355</v>
      </c>
      <c r="B7" s="25">
        <v>3</v>
      </c>
      <c r="C7" s="34" t="s">
        <v>82</v>
      </c>
      <c r="D7" s="600" t="s">
        <v>278</v>
      </c>
      <c r="E7" s="599">
        <v>1</v>
      </c>
      <c r="F7" s="600"/>
      <c r="G7" s="600"/>
      <c r="H7" s="27" t="s">
        <v>84</v>
      </c>
      <c r="I7" s="25" t="s">
        <v>356</v>
      </c>
      <c r="J7" s="27" t="s">
        <v>85</v>
      </c>
      <c r="K7" s="25" t="s">
        <v>86</v>
      </c>
      <c r="L7" s="25" t="s">
        <v>76</v>
      </c>
      <c r="M7" s="28" t="s">
        <v>87</v>
      </c>
      <c r="N7" s="28" t="s">
        <v>88</v>
      </c>
      <c r="O7" s="29" t="s">
        <v>357</v>
      </c>
      <c r="P7" s="25" t="s">
        <v>358</v>
      </c>
      <c r="Q7" s="28" t="s">
        <v>359</v>
      </c>
      <c r="R7" s="25" t="s">
        <v>360</v>
      </c>
      <c r="S7" s="25" t="s">
        <v>361</v>
      </c>
      <c r="T7" s="25">
        <v>112311422</v>
      </c>
      <c r="U7" s="25">
        <v>91</v>
      </c>
      <c r="V7" s="25">
        <v>8</v>
      </c>
      <c r="W7" s="25">
        <v>42</v>
      </c>
      <c r="X7" s="24" t="s">
        <v>362</v>
      </c>
      <c r="Y7" s="24" t="s">
        <v>363</v>
      </c>
      <c r="Z7" s="25">
        <v>2</v>
      </c>
      <c r="AA7" s="25" t="s">
        <v>96</v>
      </c>
      <c r="AB7" s="25" t="s">
        <v>23</v>
      </c>
      <c r="AC7" s="25" t="s">
        <v>97</v>
      </c>
      <c r="AD7" s="30"/>
      <c r="AE7" s="24" t="s">
        <v>364</v>
      </c>
      <c r="AF7" s="31">
        <v>25349</v>
      </c>
      <c r="AG7" s="25" t="str">
        <f t="shared" ca="1" si="0"/>
        <v>56 anos</v>
      </c>
      <c r="AH7" s="31">
        <v>34335</v>
      </c>
      <c r="AI7" s="31">
        <v>34335</v>
      </c>
      <c r="AJ7" s="31">
        <f>EDATE(AI7,300)</f>
        <v>43466</v>
      </c>
      <c r="AK7" s="31">
        <f>EDATE(AI7,360)</f>
        <v>45292</v>
      </c>
      <c r="AL7" s="25">
        <v>59</v>
      </c>
      <c r="AM7" s="25" t="str">
        <f ca="1">DATEDIF(AI7,TODAY(),"Y")&amp;" ano(s)"</f>
        <v>31 ano(s)</v>
      </c>
      <c r="AN7" s="25" t="str">
        <f ca="1">DATEDIF(AI7,TODAY(),"YM")&amp;"  mês(es)"</f>
        <v>7  mês(es)</v>
      </c>
      <c r="AO7" s="25" t="str">
        <f ca="1">DATEDIF(AI7,TODAY(),"MD")&amp;" dias"</f>
        <v>15 dias</v>
      </c>
      <c r="AP7" s="25">
        <f ca="1">TODAY()-AI7</f>
        <v>11550</v>
      </c>
      <c r="AQ7" s="32" t="s">
        <v>99</v>
      </c>
      <c r="AR7" s="25"/>
      <c r="AS7" s="25"/>
      <c r="AT7" s="25"/>
      <c r="AU7" s="25"/>
      <c r="AV7" s="25"/>
      <c r="AW7" s="25" t="s">
        <v>336</v>
      </c>
      <c r="AX7" s="25"/>
      <c r="AY7" s="25" t="s">
        <v>99</v>
      </c>
      <c r="AZ7" s="25" t="s">
        <v>99</v>
      </c>
      <c r="BA7" s="25" t="s">
        <v>99</v>
      </c>
      <c r="BB7" s="25"/>
      <c r="BC7" s="25"/>
      <c r="BD7" s="25"/>
      <c r="BE7" s="25" t="s">
        <v>365</v>
      </c>
      <c r="BF7" s="25"/>
      <c r="BG7" s="25"/>
      <c r="BH7" s="25"/>
      <c r="BI7" s="25"/>
      <c r="BJ7" s="25"/>
      <c r="BK7" s="25"/>
      <c r="BL7" s="25" t="s">
        <v>366</v>
      </c>
      <c r="BM7" s="25">
        <v>0</v>
      </c>
      <c r="BN7" s="25" t="s">
        <v>367</v>
      </c>
      <c r="BO7" s="25" t="s">
        <v>106</v>
      </c>
      <c r="BP7" s="25">
        <v>69088139</v>
      </c>
      <c r="BQ7" s="33">
        <v>993064841</v>
      </c>
      <c r="BR7" s="33" t="s">
        <v>368</v>
      </c>
      <c r="BS7" s="25" t="s">
        <v>369</v>
      </c>
      <c r="BT7" s="25"/>
      <c r="BU7" s="25"/>
      <c r="BV7" s="25"/>
      <c r="BW7" s="25"/>
      <c r="BX7" s="25"/>
      <c r="BY7" s="25"/>
      <c r="BZ7" s="25" t="s">
        <v>370</v>
      </c>
      <c r="CA7" s="25"/>
      <c r="CB7" s="25" t="s">
        <v>110</v>
      </c>
      <c r="CC7" s="25" t="s">
        <v>110</v>
      </c>
      <c r="CD7" s="58">
        <v>45037</v>
      </c>
      <c r="CE7" s="25" t="s">
        <v>371</v>
      </c>
      <c r="CF7" s="31">
        <v>45529</v>
      </c>
      <c r="CG7" s="25" t="s">
        <v>372</v>
      </c>
      <c r="CH7" s="25" t="s">
        <v>110</v>
      </c>
      <c r="CI7" s="25" t="s">
        <v>110</v>
      </c>
      <c r="CJ7" s="25" t="s">
        <v>110</v>
      </c>
      <c r="CK7" s="25" t="s">
        <v>110</v>
      </c>
      <c r="CL7" s="25" t="s">
        <v>110</v>
      </c>
      <c r="CM7" s="25" t="s">
        <v>110</v>
      </c>
      <c r="CN7" s="25"/>
      <c r="CO7" s="34"/>
    </row>
    <row r="8" spans="1:93" ht="13.5" customHeight="1">
      <c r="A8" s="13" t="s">
        <v>373</v>
      </c>
      <c r="B8" s="14">
        <v>110</v>
      </c>
      <c r="C8" s="40" t="s">
        <v>82</v>
      </c>
      <c r="D8" s="599" t="s">
        <v>278</v>
      </c>
      <c r="E8" s="599">
        <v>1</v>
      </c>
      <c r="F8" s="599"/>
      <c r="G8" s="599"/>
      <c r="H8" s="591" t="s">
        <v>84</v>
      </c>
      <c r="I8" s="14" t="s">
        <v>374</v>
      </c>
      <c r="J8" s="36" t="s">
        <v>135</v>
      </c>
      <c r="K8" s="14"/>
      <c r="L8" s="21" t="s">
        <v>257</v>
      </c>
      <c r="M8" s="17" t="s">
        <v>196</v>
      </c>
      <c r="N8" s="17" t="s">
        <v>88</v>
      </c>
      <c r="O8" s="18" t="s">
        <v>375</v>
      </c>
      <c r="P8" s="59" t="s">
        <v>376</v>
      </c>
      <c r="Q8" s="60">
        <v>2010</v>
      </c>
      <c r="R8" s="59" t="s">
        <v>377</v>
      </c>
      <c r="S8" s="59" t="s">
        <v>378</v>
      </c>
      <c r="T8" s="61" t="s">
        <v>379</v>
      </c>
      <c r="U8" s="14">
        <v>20</v>
      </c>
      <c r="V8" s="14">
        <v>58</v>
      </c>
      <c r="W8" s="14">
        <v>948</v>
      </c>
      <c r="X8" s="13" t="s">
        <v>380</v>
      </c>
      <c r="Y8" s="13" t="s">
        <v>381</v>
      </c>
      <c r="Z8" s="14">
        <v>1</v>
      </c>
      <c r="AA8" s="14" t="s">
        <v>96</v>
      </c>
      <c r="AB8" s="14" t="s">
        <v>23</v>
      </c>
      <c r="AC8" s="14" t="s">
        <v>97</v>
      </c>
      <c r="AD8" s="19"/>
      <c r="AE8" s="13"/>
      <c r="AF8" s="62">
        <v>35904</v>
      </c>
      <c r="AG8" s="14" t="str">
        <f t="shared" ca="1" si="0"/>
        <v>27 anos</v>
      </c>
      <c r="AH8" s="62">
        <v>45261</v>
      </c>
      <c r="AI8" s="20"/>
      <c r="AJ8" s="20"/>
      <c r="AK8" s="20"/>
      <c r="AL8" s="14"/>
      <c r="AM8" s="14"/>
      <c r="AN8" s="14"/>
      <c r="AO8" s="14"/>
      <c r="AP8" s="14"/>
      <c r="AQ8" s="21"/>
      <c r="AR8" s="14"/>
      <c r="AS8" s="14"/>
      <c r="AT8" s="14"/>
      <c r="AU8" s="14"/>
      <c r="AV8" s="14"/>
      <c r="AW8" s="14" t="s">
        <v>100</v>
      </c>
      <c r="AX8" s="63" t="s">
        <v>382</v>
      </c>
      <c r="AY8" s="52" t="s">
        <v>306</v>
      </c>
      <c r="AZ8" s="52" t="s">
        <v>99</v>
      </c>
      <c r="BA8" s="52" t="s">
        <v>99</v>
      </c>
      <c r="BB8" s="14" t="s">
        <v>271</v>
      </c>
      <c r="BC8" s="14"/>
      <c r="BD8" s="14"/>
      <c r="BE8" s="14"/>
      <c r="BF8" s="14"/>
      <c r="BG8" s="14"/>
      <c r="BH8" s="14"/>
      <c r="BI8" s="14"/>
      <c r="BJ8" s="14"/>
      <c r="BK8" s="14"/>
      <c r="BL8" s="13" t="s">
        <v>383</v>
      </c>
      <c r="BM8" s="14">
        <v>401</v>
      </c>
      <c r="BN8" s="14"/>
      <c r="BO8" s="14" t="s">
        <v>106</v>
      </c>
      <c r="BP8" s="14" t="s">
        <v>384</v>
      </c>
      <c r="BQ8" s="64" t="s">
        <v>385</v>
      </c>
      <c r="BR8" s="51" t="s">
        <v>386</v>
      </c>
      <c r="BS8" s="14"/>
      <c r="BT8" s="14"/>
      <c r="BU8" s="14"/>
      <c r="BV8" s="14" t="s">
        <v>276</v>
      </c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40"/>
    </row>
    <row r="9" spans="1:93" ht="13.5" customHeight="1">
      <c r="A9" s="65" t="s">
        <v>387</v>
      </c>
      <c r="B9" s="25">
        <v>2</v>
      </c>
      <c r="C9" s="34" t="s">
        <v>82</v>
      </c>
      <c r="D9" s="600" t="s">
        <v>278</v>
      </c>
      <c r="E9" s="599">
        <v>1</v>
      </c>
      <c r="F9" s="600"/>
      <c r="G9" s="600"/>
      <c r="H9" s="590" t="s">
        <v>84</v>
      </c>
      <c r="I9" s="66" t="s">
        <v>295</v>
      </c>
      <c r="J9" s="27" t="s">
        <v>85</v>
      </c>
      <c r="K9" s="25"/>
      <c r="L9" s="25" t="s">
        <v>257</v>
      </c>
      <c r="M9" s="25" t="s">
        <v>196</v>
      </c>
      <c r="N9" s="28" t="s">
        <v>88</v>
      </c>
      <c r="O9" s="29" t="s">
        <v>388</v>
      </c>
      <c r="P9" s="44" t="s">
        <v>389</v>
      </c>
      <c r="Q9" s="28" t="s">
        <v>390</v>
      </c>
      <c r="R9" s="44" t="s">
        <v>391</v>
      </c>
      <c r="S9" s="44" t="s">
        <v>392</v>
      </c>
      <c r="T9" s="67" t="s">
        <v>393</v>
      </c>
      <c r="U9" s="25">
        <v>40</v>
      </c>
      <c r="V9" s="68" t="s">
        <v>143</v>
      </c>
      <c r="W9" s="68" t="s">
        <v>394</v>
      </c>
      <c r="X9" s="69" t="s">
        <v>395</v>
      </c>
      <c r="Y9" s="69" t="s">
        <v>396</v>
      </c>
      <c r="Z9" s="25"/>
      <c r="AA9" s="25" t="s">
        <v>96</v>
      </c>
      <c r="AB9" s="25" t="s">
        <v>23</v>
      </c>
      <c r="AC9" s="25" t="s">
        <v>97</v>
      </c>
      <c r="AD9" s="30"/>
      <c r="AE9" s="24"/>
      <c r="AF9" s="45">
        <v>36623</v>
      </c>
      <c r="AG9" s="25" t="str">
        <f t="shared" ca="1" si="0"/>
        <v>25 anos</v>
      </c>
      <c r="AH9" s="45">
        <v>45261</v>
      </c>
      <c r="AI9" s="31"/>
      <c r="AJ9" s="31"/>
      <c r="AK9" s="31"/>
      <c r="AL9" s="25"/>
      <c r="AM9" s="25"/>
      <c r="AN9" s="25"/>
      <c r="AO9" s="25"/>
      <c r="AP9" s="25"/>
      <c r="AQ9" s="32"/>
      <c r="AR9" s="25"/>
      <c r="AS9" s="25"/>
      <c r="AT9" s="25"/>
      <c r="AU9" s="25"/>
      <c r="AV9" s="25"/>
      <c r="AW9" s="52" t="s">
        <v>336</v>
      </c>
      <c r="AX9" s="52" t="s">
        <v>99</v>
      </c>
      <c r="AY9" s="52" t="s">
        <v>99</v>
      </c>
      <c r="AZ9" s="52" t="s">
        <v>99</v>
      </c>
      <c r="BA9" s="52" t="s">
        <v>99</v>
      </c>
      <c r="BB9" s="25" t="s">
        <v>271</v>
      </c>
      <c r="BC9" s="25"/>
      <c r="BD9" s="25"/>
      <c r="BE9" s="25"/>
      <c r="BF9" s="25"/>
      <c r="BG9" s="25"/>
      <c r="BH9" s="25"/>
      <c r="BI9" s="25"/>
      <c r="BJ9" s="25"/>
      <c r="BK9" s="25"/>
      <c r="BL9" s="70" t="s">
        <v>397</v>
      </c>
      <c r="BM9" s="25">
        <v>29</v>
      </c>
      <c r="BN9" s="25" t="s">
        <v>398</v>
      </c>
      <c r="BO9" s="25" t="s">
        <v>106</v>
      </c>
      <c r="BP9" s="71">
        <v>69057790</v>
      </c>
      <c r="BQ9" s="53">
        <v>92996060940</v>
      </c>
      <c r="BR9" s="54" t="s">
        <v>399</v>
      </c>
      <c r="BS9" s="25"/>
      <c r="BT9" s="25"/>
      <c r="BU9" s="25"/>
      <c r="BV9" s="25" t="s">
        <v>276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34"/>
    </row>
    <row r="10" spans="1:93" ht="13.5" customHeight="1">
      <c r="A10" s="13" t="s">
        <v>400</v>
      </c>
      <c r="B10" s="14">
        <v>360</v>
      </c>
      <c r="C10" s="40" t="s">
        <v>82</v>
      </c>
      <c r="D10" s="599" t="s">
        <v>278</v>
      </c>
      <c r="E10" s="599">
        <v>1</v>
      </c>
      <c r="F10" s="599"/>
      <c r="G10" s="599"/>
      <c r="H10" s="36" t="s">
        <v>84</v>
      </c>
      <c r="I10" s="14" t="s">
        <v>401</v>
      </c>
      <c r="J10" s="36" t="s">
        <v>85</v>
      </c>
      <c r="K10" s="14" t="s">
        <v>86</v>
      </c>
      <c r="L10" s="14" t="s">
        <v>71</v>
      </c>
      <c r="M10" s="17" t="s">
        <v>196</v>
      </c>
      <c r="N10" s="17" t="s">
        <v>88</v>
      </c>
      <c r="O10" s="18" t="s">
        <v>402</v>
      </c>
      <c r="P10" s="14" t="s">
        <v>403</v>
      </c>
      <c r="Q10" s="17" t="s">
        <v>404</v>
      </c>
      <c r="R10" s="14" t="s">
        <v>405</v>
      </c>
      <c r="S10" s="14" t="s">
        <v>406</v>
      </c>
      <c r="T10" s="14">
        <v>193539422</v>
      </c>
      <c r="U10" s="14">
        <v>40</v>
      </c>
      <c r="V10" s="14">
        <v>68</v>
      </c>
      <c r="W10" s="14">
        <v>60</v>
      </c>
      <c r="X10" s="13" t="s">
        <v>407</v>
      </c>
      <c r="Y10" s="13" t="s">
        <v>408</v>
      </c>
      <c r="Z10" s="14">
        <v>1</v>
      </c>
      <c r="AA10" s="14" t="s">
        <v>96</v>
      </c>
      <c r="AB10" s="14" t="s">
        <v>23</v>
      </c>
      <c r="AC10" s="14" t="s">
        <v>97</v>
      </c>
      <c r="AD10" s="19"/>
      <c r="AE10" s="13" t="s">
        <v>409</v>
      </c>
      <c r="AF10" s="20">
        <v>29082</v>
      </c>
      <c r="AG10" s="14" t="str">
        <f t="shared" ca="1" si="0"/>
        <v>46 anos</v>
      </c>
      <c r="AH10" s="20">
        <v>38384</v>
      </c>
      <c r="AI10" s="20">
        <v>38384</v>
      </c>
      <c r="AJ10" s="20">
        <f>EDATE(AI10,300)</f>
        <v>47515</v>
      </c>
      <c r="AK10" s="20">
        <f>EDATE(AI10,360)</f>
        <v>49341</v>
      </c>
      <c r="AL10" s="14">
        <v>59</v>
      </c>
      <c r="AM10" s="14" t="str">
        <f ca="1">DATEDIF(AI10,TODAY(),"Y")&amp;" ano(s)"</f>
        <v>20 ano(s)</v>
      </c>
      <c r="AN10" s="14" t="str">
        <f ca="1">DATEDIF(AI10,TODAY(),"YM")&amp;"  mês(es)"</f>
        <v>6  mês(es)</v>
      </c>
      <c r="AO10" s="14" t="str">
        <f ca="1">DATEDIF(AI10,TODAY(),"MD")&amp;" dias"</f>
        <v>15 dias</v>
      </c>
      <c r="AP10" s="14">
        <f ca="1">TODAY()-AI10</f>
        <v>7501</v>
      </c>
      <c r="AQ10" s="21" t="s">
        <v>99</v>
      </c>
      <c r="AR10" s="14"/>
      <c r="AS10" s="14"/>
      <c r="AT10" s="14"/>
      <c r="AU10" s="14"/>
      <c r="AV10" s="14"/>
      <c r="AW10" s="14"/>
      <c r="AX10" s="14"/>
      <c r="AY10" s="14" t="s">
        <v>99</v>
      </c>
      <c r="AZ10" s="14"/>
      <c r="BA10" s="14"/>
      <c r="BB10" s="14"/>
      <c r="BC10" s="14"/>
      <c r="BD10" s="14"/>
      <c r="BE10" s="14" t="s">
        <v>223</v>
      </c>
      <c r="BF10" s="14"/>
      <c r="BG10" s="14"/>
      <c r="BH10" s="14"/>
      <c r="BI10" s="14"/>
      <c r="BJ10" s="14"/>
      <c r="BK10" s="14"/>
      <c r="BL10" s="14" t="s">
        <v>410</v>
      </c>
      <c r="BM10" s="14">
        <v>0</v>
      </c>
      <c r="BN10" s="14" t="s">
        <v>411</v>
      </c>
      <c r="BO10" s="14" t="s">
        <v>106</v>
      </c>
      <c r="BP10" s="14">
        <v>69000000</v>
      </c>
      <c r="BQ10" s="14">
        <v>992064634</v>
      </c>
      <c r="BR10" s="22" t="s">
        <v>412</v>
      </c>
      <c r="BS10" s="14" t="s">
        <v>205</v>
      </c>
      <c r="BT10" s="14" t="s">
        <v>206</v>
      </c>
      <c r="BU10" s="14" t="s">
        <v>207</v>
      </c>
      <c r="BV10" s="14"/>
      <c r="BW10" s="14"/>
      <c r="BX10" s="14"/>
      <c r="BY10" s="14" t="s">
        <v>413</v>
      </c>
      <c r="BZ10" s="14" t="s">
        <v>110</v>
      </c>
      <c r="CA10" s="14" t="s">
        <v>110</v>
      </c>
      <c r="CB10" s="14" t="s">
        <v>110</v>
      </c>
      <c r="CC10" s="14" t="s">
        <v>110</v>
      </c>
      <c r="CD10" s="14" t="s">
        <v>110</v>
      </c>
      <c r="CE10" s="14" t="s">
        <v>110</v>
      </c>
      <c r="CF10" s="14" t="s">
        <v>110</v>
      </c>
      <c r="CG10" s="14" t="s">
        <v>110</v>
      </c>
      <c r="CH10" s="14" t="s">
        <v>110</v>
      </c>
      <c r="CI10" s="14" t="s">
        <v>110</v>
      </c>
      <c r="CJ10" s="14" t="s">
        <v>110</v>
      </c>
      <c r="CK10" s="14" t="s">
        <v>110</v>
      </c>
      <c r="CL10" s="14" t="s">
        <v>110</v>
      </c>
      <c r="CM10" s="14" t="s">
        <v>110</v>
      </c>
      <c r="CN10" s="14"/>
      <c r="CO10" s="40"/>
    </row>
    <row r="11" spans="1:93" ht="13.5" customHeight="1">
      <c r="A11" s="65" t="s">
        <v>414</v>
      </c>
      <c r="B11" s="25">
        <v>4</v>
      </c>
      <c r="C11" s="34" t="s">
        <v>82</v>
      </c>
      <c r="D11" s="600" t="s">
        <v>278</v>
      </c>
      <c r="E11" s="599">
        <v>1</v>
      </c>
      <c r="F11" s="600"/>
      <c r="G11" s="600"/>
      <c r="H11" s="590" t="s">
        <v>84</v>
      </c>
      <c r="I11" s="25" t="s">
        <v>295</v>
      </c>
      <c r="J11" s="27" t="s">
        <v>85</v>
      </c>
      <c r="K11" s="25"/>
      <c r="L11" s="32" t="s">
        <v>257</v>
      </c>
      <c r="M11" s="28" t="s">
        <v>196</v>
      </c>
      <c r="N11" s="28" t="s">
        <v>88</v>
      </c>
      <c r="O11" s="29" t="s">
        <v>415</v>
      </c>
      <c r="P11" s="44" t="s">
        <v>416</v>
      </c>
      <c r="Q11" s="41">
        <v>1903</v>
      </c>
      <c r="R11" s="72" t="s">
        <v>417</v>
      </c>
      <c r="S11" s="44" t="s">
        <v>418</v>
      </c>
      <c r="T11" s="624">
        <v>38786472283</v>
      </c>
      <c r="U11" s="25">
        <v>83</v>
      </c>
      <c r="V11" s="632" t="s">
        <v>419</v>
      </c>
      <c r="W11" s="68" t="s">
        <v>420</v>
      </c>
      <c r="X11" s="624" t="s">
        <v>421</v>
      </c>
      <c r="Y11" s="624" t="s">
        <v>422</v>
      </c>
      <c r="Z11" s="25"/>
      <c r="AA11" s="25" t="s">
        <v>96</v>
      </c>
      <c r="AB11" s="25" t="s">
        <v>23</v>
      </c>
      <c r="AC11" s="25" t="s">
        <v>97</v>
      </c>
      <c r="AD11" s="30"/>
      <c r="AE11" s="619"/>
      <c r="AF11" s="45">
        <v>34794</v>
      </c>
      <c r="AG11" s="25" t="str">
        <f t="shared" ca="1" si="0"/>
        <v>30 anos</v>
      </c>
      <c r="AH11" s="45">
        <v>45261</v>
      </c>
      <c r="AI11" s="31"/>
      <c r="AJ11" s="31"/>
      <c r="AK11" s="31"/>
      <c r="AL11" s="25"/>
      <c r="AM11" s="25"/>
      <c r="AN11" s="25"/>
      <c r="AO11" s="25"/>
      <c r="AP11" s="25"/>
      <c r="AQ11" s="32"/>
      <c r="AR11" s="25"/>
      <c r="AS11" s="25"/>
      <c r="AT11" s="25"/>
      <c r="AU11" s="25"/>
      <c r="AV11" s="25"/>
      <c r="AW11" s="46" t="s">
        <v>100</v>
      </c>
      <c r="AX11" s="47" t="s">
        <v>423</v>
      </c>
      <c r="AY11" s="48" t="s">
        <v>306</v>
      </c>
      <c r="AZ11" s="47" t="s">
        <v>424</v>
      </c>
      <c r="BA11" s="49" t="s">
        <v>99</v>
      </c>
      <c r="BB11" s="25" t="s">
        <v>271</v>
      </c>
      <c r="BC11" s="25"/>
      <c r="BD11" s="25"/>
      <c r="BE11" s="25"/>
      <c r="BF11" s="25"/>
      <c r="BG11" s="25"/>
      <c r="BH11" s="25"/>
      <c r="BI11" s="25"/>
      <c r="BJ11" s="25"/>
      <c r="BK11" s="25"/>
      <c r="BL11" s="652" t="s">
        <v>425</v>
      </c>
      <c r="BM11" s="71">
        <v>7</v>
      </c>
      <c r="BN11" s="25"/>
      <c r="BO11" s="25" t="s">
        <v>106</v>
      </c>
      <c r="BP11" s="639">
        <v>69017168</v>
      </c>
      <c r="BQ11" s="50">
        <v>92995305933</v>
      </c>
      <c r="BR11" s="51" t="s">
        <v>426</v>
      </c>
      <c r="BS11" s="25"/>
      <c r="BT11" s="25"/>
      <c r="BU11" s="25"/>
      <c r="BV11" s="25" t="s">
        <v>276</v>
      </c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34"/>
    </row>
    <row r="12" spans="1:93" ht="13.5" customHeight="1">
      <c r="A12" s="13" t="s">
        <v>427</v>
      </c>
      <c r="B12" s="14">
        <v>126</v>
      </c>
      <c r="C12" s="40" t="s">
        <v>82</v>
      </c>
      <c r="D12" s="599" t="s">
        <v>278</v>
      </c>
      <c r="E12" s="599">
        <v>1</v>
      </c>
      <c r="F12" s="599"/>
      <c r="G12" s="599"/>
      <c r="H12" s="591" t="s">
        <v>84</v>
      </c>
      <c r="I12" s="14" t="s">
        <v>295</v>
      </c>
      <c r="J12" s="36" t="s">
        <v>135</v>
      </c>
      <c r="K12" s="14"/>
      <c r="L12" s="21" t="s">
        <v>257</v>
      </c>
      <c r="M12" s="17" t="s">
        <v>196</v>
      </c>
      <c r="N12" s="17" t="s">
        <v>88</v>
      </c>
      <c r="O12" s="18" t="s">
        <v>428</v>
      </c>
      <c r="P12" s="59" t="s">
        <v>429</v>
      </c>
      <c r="Q12" s="60">
        <v>2026</v>
      </c>
      <c r="R12" s="59" t="s">
        <v>430</v>
      </c>
      <c r="S12" s="59" t="s">
        <v>431</v>
      </c>
      <c r="T12" s="14">
        <v>416088022</v>
      </c>
      <c r="U12" s="14">
        <v>16</v>
      </c>
      <c r="V12" s="14">
        <v>2</v>
      </c>
      <c r="W12" s="14">
        <v>762</v>
      </c>
      <c r="X12" s="13" t="s">
        <v>432</v>
      </c>
      <c r="Y12" s="13" t="s">
        <v>433</v>
      </c>
      <c r="Z12" s="14">
        <v>1</v>
      </c>
      <c r="AA12" s="14" t="s">
        <v>96</v>
      </c>
      <c r="AB12" s="14" t="s">
        <v>23</v>
      </c>
      <c r="AC12" s="14" t="s">
        <v>97</v>
      </c>
      <c r="AD12" s="19"/>
      <c r="AE12" s="620"/>
      <c r="AF12" s="62">
        <v>36865</v>
      </c>
      <c r="AG12" s="14" t="str">
        <f t="shared" ca="1" si="0"/>
        <v>24 anos</v>
      </c>
      <c r="AH12" s="62">
        <v>45275</v>
      </c>
      <c r="AI12" s="20"/>
      <c r="AJ12" s="20"/>
      <c r="AK12" s="20"/>
      <c r="AL12" s="14"/>
      <c r="AM12" s="14"/>
      <c r="AN12" s="14"/>
      <c r="AO12" s="14"/>
      <c r="AP12" s="14"/>
      <c r="AQ12" s="21"/>
      <c r="AR12" s="14"/>
      <c r="AS12" s="14"/>
      <c r="AT12" s="14"/>
      <c r="AU12" s="14"/>
      <c r="AV12" s="14"/>
      <c r="AW12" s="14" t="s">
        <v>100</v>
      </c>
      <c r="AX12" s="63" t="s">
        <v>434</v>
      </c>
      <c r="AY12" s="63"/>
      <c r="AZ12" s="52" t="s">
        <v>99</v>
      </c>
      <c r="BA12" s="52" t="s">
        <v>99</v>
      </c>
      <c r="BB12" s="14" t="s">
        <v>271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3"/>
      <c r="BM12" s="14"/>
      <c r="BN12" s="14"/>
      <c r="BO12" s="14" t="s">
        <v>106</v>
      </c>
      <c r="BP12" s="14"/>
      <c r="BQ12" s="64">
        <v>92991110579</v>
      </c>
      <c r="BR12" s="51" t="s">
        <v>435</v>
      </c>
      <c r="BS12" s="14"/>
      <c r="BT12" s="14"/>
      <c r="BU12" s="14"/>
      <c r="BV12" s="14" t="s">
        <v>276</v>
      </c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40"/>
    </row>
    <row r="13" spans="1:93" ht="13.5" customHeight="1">
      <c r="A13" s="24" t="s">
        <v>436</v>
      </c>
      <c r="B13" s="25">
        <v>645</v>
      </c>
      <c r="C13" s="34" t="s">
        <v>82</v>
      </c>
      <c r="D13" s="600" t="s">
        <v>278</v>
      </c>
      <c r="E13" s="599">
        <v>1</v>
      </c>
      <c r="F13" s="600"/>
      <c r="G13" s="600"/>
      <c r="H13" s="27" t="s">
        <v>84</v>
      </c>
      <c r="I13" s="25"/>
      <c r="J13" s="27" t="s">
        <v>85</v>
      </c>
      <c r="K13" s="25" t="s">
        <v>86</v>
      </c>
      <c r="L13" s="25" t="s">
        <v>68</v>
      </c>
      <c r="M13" s="25" t="s">
        <v>196</v>
      </c>
      <c r="N13" s="28" t="s">
        <v>88</v>
      </c>
      <c r="O13" s="29" t="s">
        <v>437</v>
      </c>
      <c r="P13" s="25" t="s">
        <v>438</v>
      </c>
      <c r="Q13" s="28" t="s">
        <v>439</v>
      </c>
      <c r="R13" s="25" t="s">
        <v>440</v>
      </c>
      <c r="S13" s="25" t="s">
        <v>441</v>
      </c>
      <c r="T13" s="25">
        <v>165395522</v>
      </c>
      <c r="U13" s="25">
        <v>91</v>
      </c>
      <c r="V13" s="25">
        <v>58</v>
      </c>
      <c r="W13" s="25">
        <v>26</v>
      </c>
      <c r="X13" s="24" t="s">
        <v>442</v>
      </c>
      <c r="Y13" s="24" t="s">
        <v>443</v>
      </c>
      <c r="Z13" s="25">
        <v>1</v>
      </c>
      <c r="AA13" s="25" t="s">
        <v>96</v>
      </c>
      <c r="AB13" s="25" t="s">
        <v>23</v>
      </c>
      <c r="AC13" s="25" t="s">
        <v>97</v>
      </c>
      <c r="AD13" s="30"/>
      <c r="AE13" s="24" t="s">
        <v>444</v>
      </c>
      <c r="AF13" s="31">
        <v>28554</v>
      </c>
      <c r="AG13" s="25" t="str">
        <f t="shared" ca="1" si="0"/>
        <v>47 anos</v>
      </c>
      <c r="AH13" s="31">
        <v>41561</v>
      </c>
      <c r="AI13" s="31">
        <v>41561</v>
      </c>
      <c r="AJ13" s="31">
        <f>EDATE(AI13,300)</f>
        <v>50692</v>
      </c>
      <c r="AK13" s="31">
        <f>EDATE(AI13,360)</f>
        <v>52518</v>
      </c>
      <c r="AL13" s="25">
        <v>59</v>
      </c>
      <c r="AM13" s="25" t="str">
        <f ca="1">DATEDIF(AI13,TODAY(),"Y")&amp;" ano(s)"</f>
        <v>11 ano(s)</v>
      </c>
      <c r="AN13" s="25" t="str">
        <f ca="1">DATEDIF(AI13,TODAY(),"YM")&amp;"  mês(es)"</f>
        <v>10  mês(es)</v>
      </c>
      <c r="AO13" s="25" t="str">
        <f ca="1">DATEDIF(AI13,TODAY(),"MD")&amp;" dias"</f>
        <v>2 dias</v>
      </c>
      <c r="AP13" s="25">
        <f ca="1">TODAY()-AI13</f>
        <v>4324</v>
      </c>
      <c r="AQ13" s="32" t="s">
        <v>99</v>
      </c>
      <c r="AR13" s="25"/>
      <c r="AS13" s="25"/>
      <c r="AT13" s="25"/>
      <c r="AU13" s="25"/>
      <c r="AV13" s="25"/>
      <c r="AW13" s="25" t="s">
        <v>336</v>
      </c>
      <c r="AX13" s="25" t="s">
        <v>99</v>
      </c>
      <c r="AY13" s="25" t="s">
        <v>99</v>
      </c>
      <c r="AZ13" s="25" t="s">
        <v>99</v>
      </c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 t="s">
        <v>445</v>
      </c>
      <c r="BM13" s="25">
        <v>0</v>
      </c>
      <c r="BN13" s="25" t="s">
        <v>446</v>
      </c>
      <c r="BO13" s="25" t="s">
        <v>106</v>
      </c>
      <c r="BP13" s="25">
        <v>69000000</v>
      </c>
      <c r="BQ13" s="25">
        <v>992770036</v>
      </c>
      <c r="BR13" s="33" t="s">
        <v>447</v>
      </c>
      <c r="BS13" s="25" t="s">
        <v>290</v>
      </c>
      <c r="BT13" s="25" t="s">
        <v>110</v>
      </c>
      <c r="BU13" s="25" t="s">
        <v>291</v>
      </c>
      <c r="BV13" s="25" t="s">
        <v>110</v>
      </c>
      <c r="BW13" s="31" t="s">
        <v>292</v>
      </c>
      <c r="BX13" s="25" t="s">
        <v>110</v>
      </c>
      <c r="BY13" s="25" t="s">
        <v>110</v>
      </c>
      <c r="BZ13" s="25" t="s">
        <v>110</v>
      </c>
      <c r="CA13" s="25" t="s">
        <v>110</v>
      </c>
      <c r="CB13" s="25" t="s">
        <v>110</v>
      </c>
      <c r="CC13" s="25" t="s">
        <v>110</v>
      </c>
      <c r="CD13" s="25" t="s">
        <v>110</v>
      </c>
      <c r="CE13" s="25" t="s">
        <v>110</v>
      </c>
      <c r="CF13" s="25" t="s">
        <v>110</v>
      </c>
      <c r="CG13" s="25" t="s">
        <v>110</v>
      </c>
      <c r="CH13" s="25" t="s">
        <v>110</v>
      </c>
      <c r="CI13" s="25" t="s">
        <v>110</v>
      </c>
      <c r="CJ13" s="25" t="s">
        <v>110</v>
      </c>
      <c r="CK13" s="25" t="s">
        <v>110</v>
      </c>
      <c r="CL13" s="25" t="s">
        <v>110</v>
      </c>
      <c r="CM13" s="25" t="s">
        <v>110</v>
      </c>
      <c r="CN13" s="25"/>
      <c r="CO13" s="34"/>
    </row>
    <row r="14" spans="1:93" ht="13.5" customHeight="1">
      <c r="A14" s="39" t="s">
        <v>448</v>
      </c>
      <c r="B14" s="14">
        <v>10</v>
      </c>
      <c r="C14" s="40" t="s">
        <v>82</v>
      </c>
      <c r="D14" s="599" t="s">
        <v>278</v>
      </c>
      <c r="E14" s="599">
        <v>1</v>
      </c>
      <c r="F14" s="599"/>
      <c r="G14" s="599"/>
      <c r="H14" s="591" t="s">
        <v>84</v>
      </c>
      <c r="I14" s="14" t="s">
        <v>295</v>
      </c>
      <c r="J14" s="36" t="s">
        <v>85</v>
      </c>
      <c r="K14" s="14"/>
      <c r="L14" s="14" t="s">
        <v>257</v>
      </c>
      <c r="M14" s="17" t="s">
        <v>196</v>
      </c>
      <c r="N14" s="17" t="s">
        <v>88</v>
      </c>
      <c r="O14" s="18" t="s">
        <v>449</v>
      </c>
      <c r="P14" s="59" t="s">
        <v>450</v>
      </c>
      <c r="Q14" s="17" t="s">
        <v>451</v>
      </c>
      <c r="R14" s="59" t="s">
        <v>452</v>
      </c>
      <c r="S14" s="59" t="s">
        <v>453</v>
      </c>
      <c r="T14" s="75" t="s">
        <v>454</v>
      </c>
      <c r="U14" s="14">
        <v>40</v>
      </c>
      <c r="V14" s="75" t="s">
        <v>264</v>
      </c>
      <c r="W14" s="76">
        <v>1051</v>
      </c>
      <c r="X14" s="39" t="s">
        <v>455</v>
      </c>
      <c r="Y14" s="39" t="s">
        <v>456</v>
      </c>
      <c r="Z14" s="14"/>
      <c r="AA14" s="14" t="s">
        <v>96</v>
      </c>
      <c r="AB14" s="14" t="s">
        <v>23</v>
      </c>
      <c r="AC14" s="14" t="s">
        <v>97</v>
      </c>
      <c r="AD14" s="77"/>
      <c r="AE14" s="13"/>
      <c r="AF14" s="62">
        <v>37181</v>
      </c>
      <c r="AG14" s="14" t="str">
        <f t="shared" ca="1" si="0"/>
        <v>23 anos</v>
      </c>
      <c r="AH14" s="62">
        <v>45261</v>
      </c>
      <c r="AI14" s="20"/>
      <c r="AJ14" s="20"/>
      <c r="AK14" s="20"/>
      <c r="AL14" s="14"/>
      <c r="AM14" s="14"/>
      <c r="AN14" s="14"/>
      <c r="AO14" s="14"/>
      <c r="AP14" s="14"/>
      <c r="AQ14" s="21"/>
      <c r="AR14" s="14"/>
      <c r="AS14" s="14"/>
      <c r="AT14" s="14"/>
      <c r="AU14" s="14"/>
      <c r="AV14" s="14"/>
      <c r="AW14" s="52" t="s">
        <v>457</v>
      </c>
      <c r="AX14" s="52" t="s">
        <v>458</v>
      </c>
      <c r="AY14" s="52"/>
      <c r="AZ14" s="52" t="s">
        <v>459</v>
      </c>
      <c r="BA14" s="52" t="s">
        <v>460</v>
      </c>
      <c r="BB14" s="14" t="s">
        <v>271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78" t="s">
        <v>461</v>
      </c>
      <c r="BM14" s="14">
        <v>45</v>
      </c>
      <c r="BN14" s="14"/>
      <c r="BO14" s="14" t="s">
        <v>106</v>
      </c>
      <c r="BP14" s="76">
        <v>69096145</v>
      </c>
      <c r="BQ14" s="53" t="s">
        <v>462</v>
      </c>
      <c r="BR14" s="54" t="s">
        <v>463</v>
      </c>
      <c r="BS14" s="14"/>
      <c r="BT14" s="14"/>
      <c r="BU14" s="14"/>
      <c r="BV14" s="14" t="s">
        <v>276</v>
      </c>
      <c r="BW14" s="14"/>
      <c r="BX14" s="14"/>
      <c r="BY14" s="14"/>
      <c r="BZ14" s="14"/>
      <c r="CA14" s="20"/>
      <c r="CB14" s="20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40"/>
    </row>
    <row r="15" spans="1:93" ht="13.5" customHeight="1">
      <c r="A15" s="24" t="s">
        <v>464</v>
      </c>
      <c r="B15" s="25">
        <v>439</v>
      </c>
      <c r="C15" s="34" t="s">
        <v>82</v>
      </c>
      <c r="D15" s="600" t="s">
        <v>278</v>
      </c>
      <c r="E15" s="599">
        <v>1</v>
      </c>
      <c r="F15" s="600"/>
      <c r="G15" s="600"/>
      <c r="H15" s="27" t="s">
        <v>84</v>
      </c>
      <c r="I15" s="25" t="s">
        <v>465</v>
      </c>
      <c r="J15" s="27" t="s">
        <v>85</v>
      </c>
      <c r="K15" s="25" t="s">
        <v>279</v>
      </c>
      <c r="L15" s="25" t="s">
        <v>69</v>
      </c>
      <c r="M15" s="25" t="s">
        <v>196</v>
      </c>
      <c r="N15" s="28" t="s">
        <v>88</v>
      </c>
      <c r="O15" s="29" t="s">
        <v>466</v>
      </c>
      <c r="P15" s="25" t="s">
        <v>467</v>
      </c>
      <c r="Q15" s="28" t="s">
        <v>468</v>
      </c>
      <c r="R15" s="25" t="s">
        <v>469</v>
      </c>
      <c r="S15" s="25" t="s">
        <v>470</v>
      </c>
      <c r="T15" s="25">
        <v>235315422</v>
      </c>
      <c r="U15" s="25">
        <v>16</v>
      </c>
      <c r="V15" s="25">
        <v>63</v>
      </c>
      <c r="W15" s="25">
        <v>133</v>
      </c>
      <c r="X15" s="24" t="s">
        <v>471</v>
      </c>
      <c r="Y15" s="24" t="s">
        <v>472</v>
      </c>
      <c r="Z15" s="25">
        <v>1</v>
      </c>
      <c r="AA15" s="25" t="s">
        <v>96</v>
      </c>
      <c r="AB15" s="25" t="s">
        <v>23</v>
      </c>
      <c r="AC15" s="25" t="s">
        <v>97</v>
      </c>
      <c r="AD15" s="30" t="s">
        <v>473</v>
      </c>
      <c r="AE15" s="24" t="s">
        <v>474</v>
      </c>
      <c r="AF15" s="31">
        <v>31920</v>
      </c>
      <c r="AG15" s="25" t="str">
        <f t="shared" ca="1" si="0"/>
        <v>38 anos</v>
      </c>
      <c r="AH15" s="31">
        <v>41561</v>
      </c>
      <c r="AI15" s="31">
        <v>41561</v>
      </c>
      <c r="AJ15" s="31">
        <f>EDATE(AI15,300)</f>
        <v>50692</v>
      </c>
      <c r="AK15" s="31">
        <f>EDATE(AI15,360)</f>
        <v>52518</v>
      </c>
      <c r="AL15" s="25">
        <v>59</v>
      </c>
      <c r="AM15" s="25" t="str">
        <f ca="1">DATEDIF(AI15,TODAY(),"Y")&amp;" ano(s)"</f>
        <v>11 ano(s)</v>
      </c>
      <c r="AN15" s="25" t="str">
        <f ca="1">DATEDIF(AI15,TODAY(),"YM")&amp;"  mês(es)"</f>
        <v>10  mês(es)</v>
      </c>
      <c r="AO15" s="25" t="str">
        <f ca="1">DATEDIF(AI15,TODAY(),"MD")&amp;" dias"</f>
        <v>2 dias</v>
      </c>
      <c r="AP15" s="25">
        <f ca="1">TODAY()-AI15</f>
        <v>4324</v>
      </c>
      <c r="AQ15" s="32" t="s">
        <v>99</v>
      </c>
      <c r="AR15" s="25"/>
      <c r="AS15" s="25"/>
      <c r="AT15" s="25"/>
      <c r="AU15" s="25"/>
      <c r="AV15" s="25"/>
      <c r="AW15" s="25" t="s">
        <v>100</v>
      </c>
      <c r="AX15" s="25" t="s">
        <v>96</v>
      </c>
      <c r="AY15" s="25" t="s">
        <v>323</v>
      </c>
      <c r="AZ15" s="25" t="s">
        <v>99</v>
      </c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 t="s">
        <v>475</v>
      </c>
      <c r="BM15" s="25">
        <v>0</v>
      </c>
      <c r="BN15" s="25" t="s">
        <v>476</v>
      </c>
      <c r="BO15" s="25" t="s">
        <v>106</v>
      </c>
      <c r="BP15" s="25">
        <v>69077360</v>
      </c>
      <c r="BQ15" s="25">
        <v>9293957307</v>
      </c>
      <c r="BR15" s="33" t="s">
        <v>477</v>
      </c>
      <c r="BS15" s="25" t="s">
        <v>290</v>
      </c>
      <c r="BT15" s="25" t="s">
        <v>110</v>
      </c>
      <c r="BU15" s="25" t="s">
        <v>291</v>
      </c>
      <c r="BV15" s="25" t="s">
        <v>110</v>
      </c>
      <c r="BW15" s="31" t="s">
        <v>292</v>
      </c>
      <c r="BX15" s="25" t="s">
        <v>478</v>
      </c>
      <c r="BY15" s="25" t="s">
        <v>110</v>
      </c>
      <c r="BZ15" s="25" t="s">
        <v>110</v>
      </c>
      <c r="CA15" s="25" t="s">
        <v>110</v>
      </c>
      <c r="CB15" s="25" t="s">
        <v>110</v>
      </c>
      <c r="CC15" s="25" t="s">
        <v>110</v>
      </c>
      <c r="CD15" s="25" t="s">
        <v>110</v>
      </c>
      <c r="CE15" s="25" t="s">
        <v>110</v>
      </c>
      <c r="CF15" s="25" t="s">
        <v>110</v>
      </c>
      <c r="CG15" s="25" t="s">
        <v>110</v>
      </c>
      <c r="CH15" s="25" t="s">
        <v>110</v>
      </c>
      <c r="CI15" s="25" t="s">
        <v>110</v>
      </c>
      <c r="CJ15" s="25" t="s">
        <v>110</v>
      </c>
      <c r="CK15" s="25" t="s">
        <v>110</v>
      </c>
      <c r="CL15" s="25" t="s">
        <v>110</v>
      </c>
      <c r="CM15" s="25" t="s">
        <v>110</v>
      </c>
      <c r="CN15" s="25"/>
      <c r="CO15" s="34"/>
    </row>
    <row r="16" spans="1:93" ht="13.5" customHeight="1">
      <c r="A16" s="13" t="s">
        <v>479</v>
      </c>
      <c r="B16" s="14">
        <v>127</v>
      </c>
      <c r="C16" s="40" t="s">
        <v>82</v>
      </c>
      <c r="D16" s="599" t="s">
        <v>278</v>
      </c>
      <c r="E16" s="599">
        <v>1</v>
      </c>
      <c r="F16" s="599"/>
      <c r="G16" s="599"/>
      <c r="H16" s="591" t="s">
        <v>84</v>
      </c>
      <c r="I16" s="14" t="s">
        <v>295</v>
      </c>
      <c r="J16" s="36" t="s">
        <v>85</v>
      </c>
      <c r="K16" s="14"/>
      <c r="L16" s="14" t="s">
        <v>257</v>
      </c>
      <c r="M16" s="17" t="s">
        <v>196</v>
      </c>
      <c r="N16" s="17" t="s">
        <v>88</v>
      </c>
      <c r="O16" s="18" t="s">
        <v>480</v>
      </c>
      <c r="P16" s="59" t="s">
        <v>481</v>
      </c>
      <c r="Q16" s="14">
        <v>2027</v>
      </c>
      <c r="R16" s="59" t="s">
        <v>482</v>
      </c>
      <c r="S16" s="59" t="s">
        <v>483</v>
      </c>
      <c r="T16" s="14">
        <v>395744622</v>
      </c>
      <c r="U16" s="14">
        <v>67</v>
      </c>
      <c r="V16" s="14">
        <v>58</v>
      </c>
      <c r="W16" s="14">
        <v>808</v>
      </c>
      <c r="X16" s="13" t="s">
        <v>484</v>
      </c>
      <c r="Y16" s="13" t="s">
        <v>485</v>
      </c>
      <c r="Z16" s="14">
        <v>2</v>
      </c>
      <c r="AA16" s="14" t="s">
        <v>96</v>
      </c>
      <c r="AB16" s="14" t="s">
        <v>23</v>
      </c>
      <c r="AC16" s="14" t="s">
        <v>97</v>
      </c>
      <c r="AD16" s="19"/>
      <c r="AE16" s="13"/>
      <c r="AF16" s="62">
        <v>35219</v>
      </c>
      <c r="AG16" s="14" t="str">
        <f t="shared" ca="1" si="0"/>
        <v>29 anos</v>
      </c>
      <c r="AH16" s="62">
        <v>45261</v>
      </c>
      <c r="AI16" s="20"/>
      <c r="AJ16" s="20"/>
      <c r="AK16" s="20"/>
      <c r="AL16" s="14"/>
      <c r="AM16" s="14"/>
      <c r="AN16" s="14"/>
      <c r="AO16" s="14"/>
      <c r="AP16" s="14"/>
      <c r="AQ16" s="21"/>
      <c r="AR16" s="14"/>
      <c r="AS16" s="14"/>
      <c r="AT16" s="14"/>
      <c r="AU16" s="14"/>
      <c r="AV16" s="14"/>
      <c r="AW16" s="14" t="s">
        <v>100</v>
      </c>
      <c r="AX16" s="63"/>
      <c r="AY16" s="52" t="s">
        <v>306</v>
      </c>
      <c r="AZ16" s="52" t="s">
        <v>99</v>
      </c>
      <c r="BA16" s="52" t="s">
        <v>99</v>
      </c>
      <c r="BB16" s="14" t="s">
        <v>271</v>
      </c>
      <c r="BC16" s="14"/>
      <c r="BD16" s="14"/>
      <c r="BE16" s="14"/>
      <c r="BF16" s="14"/>
      <c r="BG16" s="14"/>
      <c r="BH16" s="14"/>
      <c r="BI16" s="14"/>
      <c r="BJ16" s="14"/>
      <c r="BK16" s="14"/>
      <c r="BL16" s="13"/>
      <c r="BM16" s="14"/>
      <c r="BN16" s="14"/>
      <c r="BO16" s="14" t="s">
        <v>106</v>
      </c>
      <c r="BP16" s="14"/>
      <c r="BQ16" s="64">
        <v>92993320015</v>
      </c>
      <c r="BR16" s="51" t="s">
        <v>486</v>
      </c>
      <c r="BS16" s="14"/>
      <c r="BT16" s="14"/>
      <c r="BU16" s="14"/>
      <c r="BV16" s="14" t="s">
        <v>276</v>
      </c>
      <c r="BW16" s="14"/>
      <c r="BX16" s="14"/>
      <c r="BY16" s="14"/>
      <c r="BZ16" s="14"/>
      <c r="CA16" s="14"/>
      <c r="CB16" s="14"/>
      <c r="CC16" s="14"/>
      <c r="CD16" s="20"/>
      <c r="CE16" s="14"/>
      <c r="CF16" s="14"/>
      <c r="CG16" s="14"/>
      <c r="CH16" s="14"/>
      <c r="CI16" s="14"/>
      <c r="CJ16" s="14"/>
      <c r="CK16" s="14"/>
      <c r="CL16" s="14"/>
      <c r="CM16" s="627"/>
      <c r="CN16" s="14"/>
      <c r="CO16" s="40"/>
    </row>
    <row r="17" spans="1:93" ht="13.5" customHeight="1">
      <c r="A17" s="24" t="s">
        <v>487</v>
      </c>
      <c r="B17" s="25">
        <v>611</v>
      </c>
      <c r="C17" s="34" t="s">
        <v>82</v>
      </c>
      <c r="D17" s="600" t="s">
        <v>278</v>
      </c>
      <c r="E17" s="599">
        <v>1</v>
      </c>
      <c r="F17" s="600"/>
      <c r="G17" s="600"/>
      <c r="H17" s="27" t="s">
        <v>84</v>
      </c>
      <c r="I17" s="25"/>
      <c r="J17" s="27" t="s">
        <v>85</v>
      </c>
      <c r="K17" s="25" t="s">
        <v>86</v>
      </c>
      <c r="L17" s="25" t="s">
        <v>69</v>
      </c>
      <c r="M17" s="25" t="s">
        <v>196</v>
      </c>
      <c r="N17" s="28" t="s">
        <v>88</v>
      </c>
      <c r="O17" s="29" t="s">
        <v>488</v>
      </c>
      <c r="P17" s="25" t="s">
        <v>489</v>
      </c>
      <c r="Q17" s="28" t="s">
        <v>490</v>
      </c>
      <c r="R17" s="25" t="s">
        <v>491</v>
      </c>
      <c r="S17" s="25" t="s">
        <v>492</v>
      </c>
      <c r="T17" s="25">
        <v>222804722</v>
      </c>
      <c r="U17" s="25">
        <v>24</v>
      </c>
      <c r="V17" s="25">
        <v>70</v>
      </c>
      <c r="W17" s="25">
        <v>141</v>
      </c>
      <c r="X17" s="24" t="s">
        <v>493</v>
      </c>
      <c r="Y17" s="24" t="s">
        <v>494</v>
      </c>
      <c r="Z17" s="25">
        <v>2</v>
      </c>
      <c r="AA17" s="25" t="s">
        <v>96</v>
      </c>
      <c r="AB17" s="25" t="s">
        <v>23</v>
      </c>
      <c r="AC17" s="25" t="s">
        <v>97</v>
      </c>
      <c r="AD17" s="30"/>
      <c r="AE17" s="24" t="s">
        <v>495</v>
      </c>
      <c r="AF17" s="31">
        <v>29528</v>
      </c>
      <c r="AG17" s="25" t="str">
        <f t="shared" ca="1" si="0"/>
        <v>44 anos</v>
      </c>
      <c r="AH17" s="31">
        <v>41561</v>
      </c>
      <c r="AI17" s="31">
        <v>41561</v>
      </c>
      <c r="AJ17" s="31">
        <f>EDATE(AI17,300)</f>
        <v>50692</v>
      </c>
      <c r="AK17" s="31">
        <f>EDATE(AI17,360)</f>
        <v>52518</v>
      </c>
      <c r="AL17" s="25">
        <v>59</v>
      </c>
      <c r="AM17" s="25" t="str">
        <f ca="1">DATEDIF(AI17,TODAY(),"Y")&amp;" ano(s)"</f>
        <v>11 ano(s)</v>
      </c>
      <c r="AN17" s="25" t="str">
        <f ca="1">DATEDIF(AI17,TODAY(),"YM")&amp;"  mês(es)"</f>
        <v>10  mês(es)</v>
      </c>
      <c r="AO17" s="25" t="str">
        <f ca="1">DATEDIF(AI17,TODAY(),"MD")&amp;" dias"</f>
        <v>2 dias</v>
      </c>
      <c r="AP17" s="25">
        <f ca="1">TODAY()-AI17</f>
        <v>4324</v>
      </c>
      <c r="AQ17" s="32" t="s">
        <v>99</v>
      </c>
      <c r="AR17" s="25"/>
      <c r="AS17" s="25"/>
      <c r="AT17" s="25"/>
      <c r="AU17" s="25"/>
      <c r="AV17" s="25"/>
      <c r="AW17" s="56" t="s">
        <v>336</v>
      </c>
      <c r="AX17" s="25" t="s">
        <v>99</v>
      </c>
      <c r="AY17" s="25" t="s">
        <v>99</v>
      </c>
      <c r="AZ17" s="25" t="s">
        <v>99</v>
      </c>
      <c r="BA17" s="57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 t="s">
        <v>496</v>
      </c>
      <c r="BM17" s="25">
        <v>0</v>
      </c>
      <c r="BN17" s="25" t="s">
        <v>497</v>
      </c>
      <c r="BO17" s="25" t="s">
        <v>106</v>
      </c>
      <c r="BP17" s="25">
        <v>69000000</v>
      </c>
      <c r="BQ17" s="80">
        <v>982049537</v>
      </c>
      <c r="BR17" s="33" t="s">
        <v>498</v>
      </c>
      <c r="BS17" s="25" t="s">
        <v>290</v>
      </c>
      <c r="BT17" s="25" t="s">
        <v>110</v>
      </c>
      <c r="BU17" s="25" t="s">
        <v>291</v>
      </c>
      <c r="BV17" s="25" t="s">
        <v>110</v>
      </c>
      <c r="BW17" s="31" t="s">
        <v>292</v>
      </c>
      <c r="BX17" s="71" t="s">
        <v>499</v>
      </c>
      <c r="BY17" s="25" t="s">
        <v>110</v>
      </c>
      <c r="BZ17" s="25" t="s">
        <v>110</v>
      </c>
      <c r="CA17" s="25" t="s">
        <v>110</v>
      </c>
      <c r="CB17" s="25" t="s">
        <v>110</v>
      </c>
      <c r="CC17" s="25" t="s">
        <v>110</v>
      </c>
      <c r="CD17" s="25" t="s">
        <v>110</v>
      </c>
      <c r="CE17" s="25" t="s">
        <v>110</v>
      </c>
      <c r="CF17" s="25" t="s">
        <v>110</v>
      </c>
      <c r="CG17" s="25" t="s">
        <v>110</v>
      </c>
      <c r="CH17" s="25" t="s">
        <v>110</v>
      </c>
      <c r="CI17" s="25" t="s">
        <v>110</v>
      </c>
      <c r="CJ17" s="25" t="s">
        <v>110</v>
      </c>
      <c r="CK17" s="25" t="s">
        <v>110</v>
      </c>
      <c r="CL17" s="25" t="s">
        <v>110</v>
      </c>
      <c r="CM17" s="630" t="s">
        <v>110</v>
      </c>
      <c r="CN17" s="25"/>
      <c r="CO17" s="34"/>
    </row>
    <row r="18" spans="1:93" ht="13.5" customHeight="1">
      <c r="A18" s="13" t="s">
        <v>500</v>
      </c>
      <c r="B18" s="14">
        <v>151</v>
      </c>
      <c r="C18" s="40" t="s">
        <v>82</v>
      </c>
      <c r="D18" s="599" t="s">
        <v>278</v>
      </c>
      <c r="E18" s="599">
        <v>1</v>
      </c>
      <c r="F18" s="599"/>
      <c r="G18" s="599"/>
      <c r="H18" s="591" t="s">
        <v>84</v>
      </c>
      <c r="I18" s="14" t="s">
        <v>295</v>
      </c>
      <c r="J18" s="36" t="s">
        <v>85</v>
      </c>
      <c r="K18" s="14"/>
      <c r="L18" s="14" t="s">
        <v>257</v>
      </c>
      <c r="M18" s="17" t="s">
        <v>196</v>
      </c>
      <c r="N18" s="21" t="s">
        <v>88</v>
      </c>
      <c r="O18" s="18" t="s">
        <v>501</v>
      </c>
      <c r="P18" s="59" t="s">
        <v>502</v>
      </c>
      <c r="Q18" s="14">
        <v>2051</v>
      </c>
      <c r="R18" s="59" t="s">
        <v>503</v>
      </c>
      <c r="S18" s="59" t="s">
        <v>504</v>
      </c>
      <c r="T18" s="14" t="s">
        <v>505</v>
      </c>
      <c r="U18" s="14" t="s">
        <v>506</v>
      </c>
      <c r="V18" s="14" t="s">
        <v>268</v>
      </c>
      <c r="W18" s="14" t="s">
        <v>507</v>
      </c>
      <c r="X18" s="13" t="s">
        <v>508</v>
      </c>
      <c r="Y18" s="13" t="s">
        <v>509</v>
      </c>
      <c r="Z18" s="14">
        <v>2</v>
      </c>
      <c r="AA18" s="14" t="s">
        <v>96</v>
      </c>
      <c r="AB18" s="14" t="s">
        <v>23</v>
      </c>
      <c r="AC18" s="14" t="s">
        <v>97</v>
      </c>
      <c r="AD18" s="19"/>
      <c r="AE18" s="13"/>
      <c r="AF18" s="62">
        <v>32036</v>
      </c>
      <c r="AG18" s="14" t="str">
        <f t="shared" ca="1" si="0"/>
        <v>37 anos</v>
      </c>
      <c r="AH18" s="62">
        <v>45261</v>
      </c>
      <c r="AI18" s="20"/>
      <c r="AJ18" s="20"/>
      <c r="AK18" s="20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 t="s">
        <v>100</v>
      </c>
      <c r="AX18" s="63" t="s">
        <v>510</v>
      </c>
      <c r="AY18" s="52" t="s">
        <v>306</v>
      </c>
      <c r="AZ18" s="52" t="s">
        <v>99</v>
      </c>
      <c r="BA18" s="52" t="s">
        <v>99</v>
      </c>
      <c r="BB18" s="14" t="s">
        <v>271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3" t="s">
        <v>511</v>
      </c>
      <c r="BM18" s="14"/>
      <c r="BN18" s="14" t="s">
        <v>512</v>
      </c>
      <c r="BO18" s="14" t="s">
        <v>106</v>
      </c>
      <c r="BP18" s="14">
        <v>69054732</v>
      </c>
      <c r="BQ18" s="64">
        <v>92992509435</v>
      </c>
      <c r="BR18" s="51" t="s">
        <v>513</v>
      </c>
      <c r="BS18" s="14"/>
      <c r="BT18" s="14"/>
      <c r="BU18" s="14"/>
      <c r="BV18" s="14" t="s">
        <v>276</v>
      </c>
      <c r="BW18" s="14"/>
      <c r="BX18" s="14"/>
      <c r="BY18" s="14"/>
      <c r="BZ18" s="14"/>
      <c r="CA18" s="14"/>
      <c r="CB18" s="20"/>
      <c r="CC18" s="14"/>
      <c r="CD18" s="20"/>
      <c r="CE18" s="14"/>
      <c r="CF18" s="14"/>
      <c r="CG18" s="14"/>
      <c r="CH18" s="14"/>
      <c r="CI18" s="14"/>
      <c r="CJ18" s="14"/>
      <c r="CK18" s="14"/>
      <c r="CL18" s="14"/>
      <c r="CM18" s="627"/>
      <c r="CN18" s="14"/>
      <c r="CO18" s="40"/>
    </row>
    <row r="19" spans="1:93" ht="13.5" customHeight="1">
      <c r="A19" s="65" t="s">
        <v>514</v>
      </c>
      <c r="B19" s="25">
        <v>11</v>
      </c>
      <c r="C19" s="34" t="s">
        <v>82</v>
      </c>
      <c r="D19" s="600" t="s">
        <v>278</v>
      </c>
      <c r="E19" s="599">
        <v>1</v>
      </c>
      <c r="F19" s="600"/>
      <c r="G19" s="600"/>
      <c r="H19" s="590" t="s">
        <v>84</v>
      </c>
      <c r="I19" s="25" t="s">
        <v>295</v>
      </c>
      <c r="J19" s="27" t="s">
        <v>85</v>
      </c>
      <c r="K19" s="25"/>
      <c r="L19" s="25" t="s">
        <v>257</v>
      </c>
      <c r="M19" s="28" t="s">
        <v>196</v>
      </c>
      <c r="N19" s="28" t="s">
        <v>88</v>
      </c>
      <c r="O19" s="29" t="s">
        <v>515</v>
      </c>
      <c r="P19" s="44" t="s">
        <v>516</v>
      </c>
      <c r="Q19" s="41">
        <v>1910</v>
      </c>
      <c r="R19" s="44" t="s">
        <v>517</v>
      </c>
      <c r="S19" s="44" t="s">
        <v>518</v>
      </c>
      <c r="T19" s="68" t="s">
        <v>519</v>
      </c>
      <c r="U19" s="25">
        <v>83</v>
      </c>
      <c r="V19" s="68" t="s">
        <v>520</v>
      </c>
      <c r="W19" s="68" t="s">
        <v>521</v>
      </c>
      <c r="X19" s="65" t="s">
        <v>522</v>
      </c>
      <c r="Y19" s="65" t="s">
        <v>523</v>
      </c>
      <c r="Z19" s="25"/>
      <c r="AA19" s="25" t="s">
        <v>96</v>
      </c>
      <c r="AB19" s="25" t="s">
        <v>23</v>
      </c>
      <c r="AC19" s="25" t="s">
        <v>97</v>
      </c>
      <c r="AD19" s="30"/>
      <c r="AE19" s="24"/>
      <c r="AF19" s="45">
        <v>37085</v>
      </c>
      <c r="AG19" s="25" t="str">
        <f t="shared" ca="1" si="0"/>
        <v>24 anos</v>
      </c>
      <c r="AH19" s="45">
        <v>45261</v>
      </c>
      <c r="AI19" s="31"/>
      <c r="AJ19" s="31"/>
      <c r="AK19" s="31"/>
      <c r="AL19" s="25"/>
      <c r="AM19" s="25"/>
      <c r="AN19" s="25"/>
      <c r="AO19" s="25"/>
      <c r="AP19" s="25"/>
      <c r="AQ19" s="32"/>
      <c r="AR19" s="25"/>
      <c r="AS19" s="25"/>
      <c r="AT19" s="25"/>
      <c r="AU19" s="25"/>
      <c r="AV19" s="25"/>
      <c r="AW19" s="52" t="s">
        <v>336</v>
      </c>
      <c r="AX19" s="52" t="s">
        <v>99</v>
      </c>
      <c r="AY19" s="52" t="s">
        <v>99</v>
      </c>
      <c r="AZ19" s="52" t="s">
        <v>99</v>
      </c>
      <c r="BA19" s="52" t="s">
        <v>99</v>
      </c>
      <c r="BB19" s="25" t="s">
        <v>271</v>
      </c>
      <c r="BC19" s="25"/>
      <c r="BD19" s="25"/>
      <c r="BE19" s="25"/>
      <c r="BF19" s="25"/>
      <c r="BG19" s="25"/>
      <c r="BH19" s="25"/>
      <c r="BI19" s="25"/>
      <c r="BJ19" s="25"/>
      <c r="BK19" s="25"/>
      <c r="BL19" s="70" t="s">
        <v>524</v>
      </c>
      <c r="BM19" s="25">
        <v>426</v>
      </c>
      <c r="BN19" s="25" t="s">
        <v>525</v>
      </c>
      <c r="BO19" s="25" t="s">
        <v>106</v>
      </c>
      <c r="BP19" s="71">
        <v>69030540</v>
      </c>
      <c r="BQ19" s="53" t="s">
        <v>526</v>
      </c>
      <c r="BR19" s="54" t="s">
        <v>527</v>
      </c>
      <c r="BS19" s="25"/>
      <c r="BT19" s="25"/>
      <c r="BU19" s="25"/>
      <c r="BV19" s="25" t="s">
        <v>276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34"/>
    </row>
    <row r="20" spans="1:93" ht="13.5" customHeight="1">
      <c r="A20" s="13" t="s">
        <v>528</v>
      </c>
      <c r="B20" s="14">
        <v>600</v>
      </c>
      <c r="C20" s="40" t="s">
        <v>82</v>
      </c>
      <c r="D20" s="599" t="s">
        <v>278</v>
      </c>
      <c r="E20" s="599">
        <v>1</v>
      </c>
      <c r="F20" s="599"/>
      <c r="G20" s="599"/>
      <c r="H20" s="36" t="s">
        <v>84</v>
      </c>
      <c r="I20" s="14" t="s">
        <v>529</v>
      </c>
      <c r="J20" s="36" t="s">
        <v>85</v>
      </c>
      <c r="K20" s="14" t="s">
        <v>279</v>
      </c>
      <c r="L20" s="14" t="s">
        <v>69</v>
      </c>
      <c r="M20" s="14" t="s">
        <v>196</v>
      </c>
      <c r="N20" s="17" t="s">
        <v>88</v>
      </c>
      <c r="O20" s="18" t="s">
        <v>530</v>
      </c>
      <c r="P20" s="14" t="s">
        <v>531</v>
      </c>
      <c r="Q20" s="17" t="s">
        <v>532</v>
      </c>
      <c r="R20" s="14" t="s">
        <v>533</v>
      </c>
      <c r="S20" s="14" t="s">
        <v>534</v>
      </c>
      <c r="T20" s="14">
        <v>221947022</v>
      </c>
      <c r="U20" s="14">
        <v>32</v>
      </c>
      <c r="V20" s="14">
        <v>37</v>
      </c>
      <c r="W20" s="14">
        <v>16</v>
      </c>
      <c r="X20" s="13" t="s">
        <v>535</v>
      </c>
      <c r="Y20" s="13" t="s">
        <v>536</v>
      </c>
      <c r="Z20" s="14">
        <v>1</v>
      </c>
      <c r="AA20" s="14" t="s">
        <v>96</v>
      </c>
      <c r="AB20" s="14" t="s">
        <v>23</v>
      </c>
      <c r="AC20" s="14" t="s">
        <v>97</v>
      </c>
      <c r="AD20" s="19"/>
      <c r="AE20" s="13" t="s">
        <v>537</v>
      </c>
      <c r="AF20" s="20">
        <v>30741</v>
      </c>
      <c r="AG20" s="14" t="str">
        <f t="shared" ca="1" si="0"/>
        <v>41 anos</v>
      </c>
      <c r="AH20" s="20">
        <v>41561</v>
      </c>
      <c r="AI20" s="20">
        <v>41561</v>
      </c>
      <c r="AJ20" s="20">
        <f t="shared" ref="AJ20:AJ27" si="1">EDATE(AI20,300)</f>
        <v>50692</v>
      </c>
      <c r="AK20" s="20">
        <f t="shared" ref="AK20:AK27" si="2">EDATE(AI20,360)</f>
        <v>52518</v>
      </c>
      <c r="AL20" s="14">
        <v>59</v>
      </c>
      <c r="AM20" s="14" t="str">
        <f t="shared" ref="AM20:AM27" ca="1" si="3">DATEDIF(AI20,TODAY(),"Y")&amp;" ano(s)"</f>
        <v>11 ano(s)</v>
      </c>
      <c r="AN20" s="14" t="str">
        <f t="shared" ref="AN20:AN27" ca="1" si="4">DATEDIF(AI20,TODAY(),"YM")&amp;"  mês(es)"</f>
        <v>10  mês(es)</v>
      </c>
      <c r="AO20" s="14" t="str">
        <f t="shared" ref="AO20:AO27" ca="1" si="5">DATEDIF(AI20,TODAY(),"MD")&amp;" dias"</f>
        <v>2 dias</v>
      </c>
      <c r="AP20" s="14">
        <f t="shared" ref="AP20:AP27" ca="1" si="6">TODAY()-AI20</f>
        <v>4324</v>
      </c>
      <c r="AQ20" s="21" t="s">
        <v>99</v>
      </c>
      <c r="AR20" s="14"/>
      <c r="AS20" s="14"/>
      <c r="AT20" s="14"/>
      <c r="AU20" s="14"/>
      <c r="AV20" s="14"/>
      <c r="AW20" s="14" t="s">
        <v>100</v>
      </c>
      <c r="AX20" s="14" t="s">
        <v>538</v>
      </c>
      <c r="AY20" s="13" t="s">
        <v>539</v>
      </c>
      <c r="AZ20" s="14" t="s">
        <v>99</v>
      </c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 t="s">
        <v>540</v>
      </c>
      <c r="BM20" s="14">
        <v>0</v>
      </c>
      <c r="BN20" s="14" t="s">
        <v>541</v>
      </c>
      <c r="BO20" s="14" t="s">
        <v>106</v>
      </c>
      <c r="BP20" s="14">
        <v>69073184</v>
      </c>
      <c r="BQ20" s="14">
        <v>9292060157</v>
      </c>
      <c r="BR20" s="22" t="s">
        <v>542</v>
      </c>
      <c r="BS20" s="14" t="s">
        <v>290</v>
      </c>
      <c r="BT20" s="14" t="s">
        <v>110</v>
      </c>
      <c r="BU20" s="14" t="s">
        <v>291</v>
      </c>
      <c r="BV20" s="14" t="s">
        <v>110</v>
      </c>
      <c r="BW20" s="20" t="s">
        <v>292</v>
      </c>
      <c r="BX20" s="14" t="s">
        <v>340</v>
      </c>
      <c r="BY20" s="14" t="s">
        <v>110</v>
      </c>
      <c r="BZ20" s="14" t="s">
        <v>110</v>
      </c>
      <c r="CA20" s="14" t="s">
        <v>110</v>
      </c>
      <c r="CB20" s="14" t="s">
        <v>110</v>
      </c>
      <c r="CC20" s="14" t="s">
        <v>110</v>
      </c>
      <c r="CD20" s="14" t="s">
        <v>110</v>
      </c>
      <c r="CE20" s="14" t="s">
        <v>110</v>
      </c>
      <c r="CF20" s="14" t="s">
        <v>110</v>
      </c>
      <c r="CG20" s="14" t="s">
        <v>110</v>
      </c>
      <c r="CH20" s="14" t="s">
        <v>110</v>
      </c>
      <c r="CI20" s="14" t="s">
        <v>110</v>
      </c>
      <c r="CJ20" s="14" t="s">
        <v>110</v>
      </c>
      <c r="CK20" s="14" t="s">
        <v>110</v>
      </c>
      <c r="CL20" s="14" t="s">
        <v>110</v>
      </c>
      <c r="CM20" s="14" t="s">
        <v>110</v>
      </c>
      <c r="CN20" s="14"/>
      <c r="CO20" s="40"/>
    </row>
    <row r="21" spans="1:93" ht="13.5" customHeight="1">
      <c r="A21" s="24" t="s">
        <v>543</v>
      </c>
      <c r="B21" s="25">
        <v>515</v>
      </c>
      <c r="C21" s="34" t="s">
        <v>82</v>
      </c>
      <c r="D21" s="600" t="s">
        <v>278</v>
      </c>
      <c r="E21" s="599">
        <v>1</v>
      </c>
      <c r="F21" s="600"/>
      <c r="G21" s="600"/>
      <c r="H21" s="27" t="s">
        <v>84</v>
      </c>
      <c r="I21" s="25" t="s">
        <v>409</v>
      </c>
      <c r="J21" s="27" t="s">
        <v>85</v>
      </c>
      <c r="K21" s="25" t="s">
        <v>544</v>
      </c>
      <c r="L21" s="25" t="s">
        <v>69</v>
      </c>
      <c r="M21" s="25" t="s">
        <v>196</v>
      </c>
      <c r="N21" s="28" t="s">
        <v>88</v>
      </c>
      <c r="O21" s="29" t="s">
        <v>545</v>
      </c>
      <c r="P21" s="25" t="s">
        <v>546</v>
      </c>
      <c r="Q21" s="25">
        <v>1124</v>
      </c>
      <c r="R21" s="25" t="s">
        <v>547</v>
      </c>
      <c r="S21" s="25" t="s">
        <v>548</v>
      </c>
      <c r="T21" s="25">
        <v>205544422</v>
      </c>
      <c r="U21" s="25">
        <v>32</v>
      </c>
      <c r="V21" s="25">
        <v>19</v>
      </c>
      <c r="W21" s="25">
        <v>53</v>
      </c>
      <c r="X21" s="24" t="s">
        <v>549</v>
      </c>
      <c r="Y21" s="24" t="s">
        <v>550</v>
      </c>
      <c r="Z21" s="25">
        <v>1</v>
      </c>
      <c r="AA21" s="25" t="s">
        <v>96</v>
      </c>
      <c r="AB21" s="25" t="s">
        <v>23</v>
      </c>
      <c r="AC21" s="25" t="s">
        <v>97</v>
      </c>
      <c r="AD21" s="30"/>
      <c r="AE21" s="24" t="s">
        <v>551</v>
      </c>
      <c r="AF21" s="31">
        <v>28897</v>
      </c>
      <c r="AG21" s="25" t="str">
        <f t="shared" ca="1" si="0"/>
        <v>46 anos</v>
      </c>
      <c r="AH21" s="31">
        <v>41561</v>
      </c>
      <c r="AI21" s="31">
        <v>41561</v>
      </c>
      <c r="AJ21" s="31">
        <f t="shared" si="1"/>
        <v>50692</v>
      </c>
      <c r="AK21" s="31">
        <f t="shared" si="2"/>
        <v>52518</v>
      </c>
      <c r="AL21" s="25">
        <v>59</v>
      </c>
      <c r="AM21" s="25" t="str">
        <f t="shared" ca="1" si="3"/>
        <v>11 ano(s)</v>
      </c>
      <c r="AN21" s="25" t="str">
        <f t="shared" ca="1" si="4"/>
        <v>10  mês(es)</v>
      </c>
      <c r="AO21" s="25" t="str">
        <f t="shared" ca="1" si="5"/>
        <v>2 dias</v>
      </c>
      <c r="AP21" s="25">
        <f t="shared" ca="1" si="6"/>
        <v>4324</v>
      </c>
      <c r="AQ21" s="32" t="s">
        <v>99</v>
      </c>
      <c r="AR21" s="25"/>
      <c r="AS21" s="25"/>
      <c r="AT21" s="25"/>
      <c r="AU21" s="25"/>
      <c r="AV21" s="25"/>
      <c r="AW21" s="25" t="s">
        <v>100</v>
      </c>
      <c r="AX21" s="25" t="s">
        <v>96</v>
      </c>
      <c r="AY21" s="25" t="s">
        <v>552</v>
      </c>
      <c r="AZ21" s="25" t="s">
        <v>99</v>
      </c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 t="s">
        <v>553</v>
      </c>
      <c r="BM21" s="25">
        <v>0</v>
      </c>
      <c r="BN21" s="25" t="s">
        <v>554</v>
      </c>
      <c r="BO21" s="25" t="s">
        <v>106</v>
      </c>
      <c r="BP21" s="25">
        <v>69030000</v>
      </c>
      <c r="BQ21" s="25">
        <v>9292015316</v>
      </c>
      <c r="BR21" s="33" t="s">
        <v>555</v>
      </c>
      <c r="BS21" s="25" t="s">
        <v>290</v>
      </c>
      <c r="BT21" s="25" t="s">
        <v>110</v>
      </c>
      <c r="BU21" s="25" t="s">
        <v>291</v>
      </c>
      <c r="BV21" s="25" t="s">
        <v>110</v>
      </c>
      <c r="BW21" s="31" t="s">
        <v>292</v>
      </c>
      <c r="BX21" s="630" t="s">
        <v>556</v>
      </c>
      <c r="BY21" s="25" t="s">
        <v>110</v>
      </c>
      <c r="BZ21" s="25" t="s">
        <v>110</v>
      </c>
      <c r="CA21" s="25" t="s">
        <v>110</v>
      </c>
      <c r="CB21" s="25" t="s">
        <v>110</v>
      </c>
      <c r="CC21" s="25" t="s">
        <v>110</v>
      </c>
      <c r="CD21" s="25" t="s">
        <v>110</v>
      </c>
      <c r="CE21" s="25" t="s">
        <v>110</v>
      </c>
      <c r="CF21" s="25" t="s">
        <v>110</v>
      </c>
      <c r="CG21" s="25" t="s">
        <v>110</v>
      </c>
      <c r="CH21" s="25" t="s">
        <v>110</v>
      </c>
      <c r="CI21" s="25" t="s">
        <v>110</v>
      </c>
      <c r="CJ21" s="25" t="s">
        <v>110</v>
      </c>
      <c r="CK21" s="25" t="s">
        <v>110</v>
      </c>
      <c r="CL21" s="25" t="s">
        <v>110</v>
      </c>
      <c r="CM21" s="25" t="s">
        <v>110</v>
      </c>
      <c r="CN21" s="25"/>
      <c r="CO21" s="34"/>
    </row>
    <row r="22" spans="1:93" ht="13.5" customHeight="1">
      <c r="A22" s="13" t="s">
        <v>557</v>
      </c>
      <c r="B22" s="14"/>
      <c r="C22" s="40" t="s">
        <v>82</v>
      </c>
      <c r="D22" s="599" t="s">
        <v>278</v>
      </c>
      <c r="E22" s="599">
        <v>1</v>
      </c>
      <c r="F22" s="599"/>
      <c r="G22" s="599"/>
      <c r="H22" s="36" t="s">
        <v>116</v>
      </c>
      <c r="I22" s="14" t="s">
        <v>558</v>
      </c>
      <c r="J22" s="36" t="s">
        <v>85</v>
      </c>
      <c r="K22" s="14" t="s">
        <v>544</v>
      </c>
      <c r="L22" s="14" t="s">
        <v>76</v>
      </c>
      <c r="M22" s="17" t="s">
        <v>87</v>
      </c>
      <c r="N22" s="17" t="s">
        <v>88</v>
      </c>
      <c r="O22" s="18" t="s">
        <v>559</v>
      </c>
      <c r="P22" s="14" t="s">
        <v>560</v>
      </c>
      <c r="Q22" s="17" t="s">
        <v>561</v>
      </c>
      <c r="R22" s="14" t="s">
        <v>562</v>
      </c>
      <c r="S22" s="14" t="s">
        <v>563</v>
      </c>
      <c r="T22" s="14">
        <v>105462922</v>
      </c>
      <c r="U22" s="14">
        <v>40</v>
      </c>
      <c r="V22" s="14">
        <v>31</v>
      </c>
      <c r="W22" s="14">
        <v>340</v>
      </c>
      <c r="X22" s="13" t="s">
        <v>564</v>
      </c>
      <c r="Y22" s="13" t="s">
        <v>565</v>
      </c>
      <c r="Z22" s="14">
        <v>2</v>
      </c>
      <c r="AA22" s="14" t="s">
        <v>566</v>
      </c>
      <c r="AB22" s="14" t="s">
        <v>23</v>
      </c>
      <c r="AC22" s="14" t="s">
        <v>97</v>
      </c>
      <c r="AD22" s="19" t="s">
        <v>567</v>
      </c>
      <c r="AE22" s="13" t="s">
        <v>568</v>
      </c>
      <c r="AF22" s="20">
        <v>25474</v>
      </c>
      <c r="AG22" s="14" t="str">
        <f t="shared" ca="1" si="0"/>
        <v>55 anos</v>
      </c>
      <c r="AH22" s="20">
        <v>34060</v>
      </c>
      <c r="AI22" s="20">
        <v>34060</v>
      </c>
      <c r="AJ22" s="20">
        <f t="shared" si="1"/>
        <v>43191</v>
      </c>
      <c r="AK22" s="20">
        <f t="shared" si="2"/>
        <v>45017</v>
      </c>
      <c r="AL22" s="14">
        <v>59</v>
      </c>
      <c r="AM22" s="14" t="str">
        <f t="shared" ca="1" si="3"/>
        <v>32 ano(s)</v>
      </c>
      <c r="AN22" s="14" t="str">
        <f t="shared" ca="1" si="4"/>
        <v>4  mês(es)</v>
      </c>
      <c r="AO22" s="14" t="str">
        <f t="shared" ca="1" si="5"/>
        <v>15 dias</v>
      </c>
      <c r="AP22" s="14">
        <f t="shared" ca="1" si="6"/>
        <v>11825</v>
      </c>
      <c r="AQ22" s="21" t="s">
        <v>99</v>
      </c>
      <c r="AR22" s="14"/>
      <c r="AS22" s="14"/>
      <c r="AT22" s="14"/>
      <c r="AU22" s="14"/>
      <c r="AV22" s="14"/>
      <c r="AW22" s="14"/>
      <c r="AX22" s="14"/>
      <c r="AY22" s="14" t="s">
        <v>99</v>
      </c>
      <c r="AZ22" s="14" t="s">
        <v>99</v>
      </c>
      <c r="BA22" s="14" t="s">
        <v>99</v>
      </c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 t="s">
        <v>569</v>
      </c>
      <c r="BM22" s="14" t="s">
        <v>105</v>
      </c>
      <c r="BN22" s="14" t="s">
        <v>570</v>
      </c>
      <c r="BO22" s="14" t="s">
        <v>106</v>
      </c>
      <c r="BP22" s="14">
        <v>69075000</v>
      </c>
      <c r="BQ22" s="14">
        <v>994006090</v>
      </c>
      <c r="BR22" s="22" t="s">
        <v>571</v>
      </c>
      <c r="BS22" s="14" t="s">
        <v>572</v>
      </c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20">
        <v>43702</v>
      </c>
      <c r="CE22" s="14" t="s">
        <v>573</v>
      </c>
      <c r="CF22" s="14"/>
      <c r="CG22" s="14"/>
      <c r="CH22" s="14"/>
      <c r="CI22" s="14"/>
      <c r="CJ22" s="14"/>
      <c r="CK22" s="14"/>
      <c r="CL22" s="14"/>
      <c r="CM22" s="14"/>
      <c r="CN22" s="14"/>
      <c r="CO22" s="40"/>
    </row>
    <row r="23" spans="1:93" ht="13.5" customHeight="1">
      <c r="A23" s="24" t="s">
        <v>574</v>
      </c>
      <c r="B23" s="25">
        <v>548</v>
      </c>
      <c r="C23" s="34" t="s">
        <v>82</v>
      </c>
      <c r="D23" s="600" t="s">
        <v>278</v>
      </c>
      <c r="E23" s="599">
        <v>1</v>
      </c>
      <c r="F23" s="600"/>
      <c r="G23" s="600"/>
      <c r="H23" s="27" t="s">
        <v>84</v>
      </c>
      <c r="I23" s="25" t="s">
        <v>575</v>
      </c>
      <c r="J23" s="27" t="s">
        <v>85</v>
      </c>
      <c r="K23" s="25" t="s">
        <v>279</v>
      </c>
      <c r="L23" s="25" t="s">
        <v>69</v>
      </c>
      <c r="M23" s="25" t="s">
        <v>196</v>
      </c>
      <c r="N23" s="28" t="s">
        <v>88</v>
      </c>
      <c r="O23" s="29" t="s">
        <v>576</v>
      </c>
      <c r="P23" s="25" t="s">
        <v>577</v>
      </c>
      <c r="Q23" s="28" t="s">
        <v>578</v>
      </c>
      <c r="R23" s="25" t="s">
        <v>579</v>
      </c>
      <c r="S23" s="25" t="s">
        <v>580</v>
      </c>
      <c r="T23" s="25">
        <v>166491722</v>
      </c>
      <c r="U23" s="25">
        <v>67</v>
      </c>
      <c r="V23" s="25">
        <v>63</v>
      </c>
      <c r="W23" s="25">
        <v>84</v>
      </c>
      <c r="X23" s="24" t="s">
        <v>581</v>
      </c>
      <c r="Y23" s="24" t="s">
        <v>582</v>
      </c>
      <c r="Z23" s="25">
        <v>2</v>
      </c>
      <c r="AA23" s="25" t="s">
        <v>96</v>
      </c>
      <c r="AB23" s="25" t="s">
        <v>23</v>
      </c>
      <c r="AC23" s="25" t="s">
        <v>97</v>
      </c>
      <c r="AD23" s="30"/>
      <c r="AE23" s="24" t="s">
        <v>583</v>
      </c>
      <c r="AF23" s="31">
        <v>27840</v>
      </c>
      <c r="AG23" s="25" t="str">
        <f t="shared" ca="1" si="0"/>
        <v>49 anos</v>
      </c>
      <c r="AH23" s="31">
        <v>41561</v>
      </c>
      <c r="AI23" s="31">
        <v>41561</v>
      </c>
      <c r="AJ23" s="31">
        <f t="shared" si="1"/>
        <v>50692</v>
      </c>
      <c r="AK23" s="31">
        <f t="shared" si="2"/>
        <v>52518</v>
      </c>
      <c r="AL23" s="25">
        <v>59</v>
      </c>
      <c r="AM23" s="25" t="str">
        <f t="shared" ca="1" si="3"/>
        <v>11 ano(s)</v>
      </c>
      <c r="AN23" s="25" t="str">
        <f t="shared" ca="1" si="4"/>
        <v>10  mês(es)</v>
      </c>
      <c r="AO23" s="25" t="str">
        <f t="shared" ca="1" si="5"/>
        <v>2 dias</v>
      </c>
      <c r="AP23" s="25">
        <f t="shared" ca="1" si="6"/>
        <v>4324</v>
      </c>
      <c r="AQ23" s="32" t="s">
        <v>99</v>
      </c>
      <c r="AR23" s="25"/>
      <c r="AS23" s="25"/>
      <c r="AT23" s="25"/>
      <c r="AU23" s="25"/>
      <c r="AV23" s="25"/>
      <c r="AW23" s="25" t="s">
        <v>336</v>
      </c>
      <c r="AX23" s="25" t="s">
        <v>99</v>
      </c>
      <c r="AY23" s="25" t="s">
        <v>99</v>
      </c>
      <c r="AZ23" s="25" t="s">
        <v>99</v>
      </c>
      <c r="BA23" s="73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 t="s">
        <v>584</v>
      </c>
      <c r="BM23" s="25">
        <v>0</v>
      </c>
      <c r="BN23" s="25" t="s">
        <v>585</v>
      </c>
      <c r="BO23" s="25" t="s">
        <v>106</v>
      </c>
      <c r="BP23" s="25">
        <v>69077815</v>
      </c>
      <c r="BQ23" s="74">
        <v>9288080706</v>
      </c>
      <c r="BR23" s="33" t="s">
        <v>586</v>
      </c>
      <c r="BS23" s="25" t="s">
        <v>290</v>
      </c>
      <c r="BT23" s="25" t="s">
        <v>110</v>
      </c>
      <c r="BU23" s="25" t="s">
        <v>291</v>
      </c>
      <c r="BV23" s="25" t="s">
        <v>110</v>
      </c>
      <c r="BW23" s="31" t="s">
        <v>292</v>
      </c>
      <c r="BX23" s="25" t="s">
        <v>587</v>
      </c>
      <c r="BY23" s="25" t="s">
        <v>110</v>
      </c>
      <c r="BZ23" s="25" t="s">
        <v>110</v>
      </c>
      <c r="CA23" s="25" t="s">
        <v>110</v>
      </c>
      <c r="CB23" s="25" t="s">
        <v>110</v>
      </c>
      <c r="CC23" s="25" t="s">
        <v>110</v>
      </c>
      <c r="CD23" s="25" t="s">
        <v>110</v>
      </c>
      <c r="CE23" s="630" t="s">
        <v>110</v>
      </c>
      <c r="CF23" s="25" t="s">
        <v>110</v>
      </c>
      <c r="CG23" s="25" t="s">
        <v>110</v>
      </c>
      <c r="CH23" s="25" t="s">
        <v>110</v>
      </c>
      <c r="CI23" s="25" t="s">
        <v>110</v>
      </c>
      <c r="CJ23" s="25" t="s">
        <v>110</v>
      </c>
      <c r="CK23" s="25" t="s">
        <v>110</v>
      </c>
      <c r="CL23" s="25" t="s">
        <v>110</v>
      </c>
      <c r="CM23" s="25" t="s">
        <v>110</v>
      </c>
      <c r="CN23" s="25"/>
      <c r="CO23" s="34"/>
    </row>
    <row r="24" spans="1:93" ht="13.5" customHeight="1">
      <c r="A24" s="13" t="s">
        <v>588</v>
      </c>
      <c r="B24" s="14">
        <v>636</v>
      </c>
      <c r="C24" s="40" t="s">
        <v>82</v>
      </c>
      <c r="D24" s="599" t="s">
        <v>278</v>
      </c>
      <c r="E24" s="599">
        <v>1</v>
      </c>
      <c r="F24" s="599"/>
      <c r="G24" s="599"/>
      <c r="H24" s="36" t="s">
        <v>84</v>
      </c>
      <c r="I24" s="14"/>
      <c r="J24" s="36" t="s">
        <v>85</v>
      </c>
      <c r="K24" s="14" t="s">
        <v>544</v>
      </c>
      <c r="L24" s="14" t="s">
        <v>69</v>
      </c>
      <c r="M24" s="14" t="s">
        <v>196</v>
      </c>
      <c r="N24" s="17" t="s">
        <v>88</v>
      </c>
      <c r="O24" s="18" t="s">
        <v>589</v>
      </c>
      <c r="P24" s="14" t="s">
        <v>590</v>
      </c>
      <c r="Q24" s="17" t="s">
        <v>591</v>
      </c>
      <c r="R24" s="14" t="s">
        <v>592</v>
      </c>
      <c r="S24" s="14" t="s">
        <v>593</v>
      </c>
      <c r="T24" s="14">
        <v>189225122</v>
      </c>
      <c r="U24" s="14">
        <v>16</v>
      </c>
      <c r="V24" s="14">
        <v>1</v>
      </c>
      <c r="W24" s="14">
        <v>311</v>
      </c>
      <c r="X24" s="13" t="s">
        <v>594</v>
      </c>
      <c r="Y24" s="13" t="s">
        <v>595</v>
      </c>
      <c r="Z24" s="14">
        <v>1</v>
      </c>
      <c r="AA24" s="14" t="s">
        <v>96</v>
      </c>
      <c r="AB24" s="14" t="s">
        <v>23</v>
      </c>
      <c r="AC24" s="14" t="s">
        <v>97</v>
      </c>
      <c r="AD24" s="19" t="s">
        <v>596</v>
      </c>
      <c r="AE24" s="13" t="s">
        <v>597</v>
      </c>
      <c r="AF24" s="20">
        <v>29434</v>
      </c>
      <c r="AG24" s="14" t="str">
        <f t="shared" ca="1" si="0"/>
        <v>45 anos</v>
      </c>
      <c r="AH24" s="20">
        <v>41561</v>
      </c>
      <c r="AI24" s="20">
        <v>41561</v>
      </c>
      <c r="AJ24" s="20">
        <f t="shared" si="1"/>
        <v>50692</v>
      </c>
      <c r="AK24" s="20">
        <f t="shared" si="2"/>
        <v>52518</v>
      </c>
      <c r="AL24" s="14">
        <v>59</v>
      </c>
      <c r="AM24" s="14" t="str">
        <f t="shared" ca="1" si="3"/>
        <v>11 ano(s)</v>
      </c>
      <c r="AN24" s="14" t="str">
        <f t="shared" ca="1" si="4"/>
        <v>10  mês(es)</v>
      </c>
      <c r="AO24" s="14" t="str">
        <f t="shared" ca="1" si="5"/>
        <v>2 dias</v>
      </c>
      <c r="AP24" s="14">
        <f t="shared" ca="1" si="6"/>
        <v>4324</v>
      </c>
      <c r="AQ24" s="21" t="s">
        <v>99</v>
      </c>
      <c r="AR24" s="14"/>
      <c r="AS24" s="14"/>
      <c r="AT24" s="14"/>
      <c r="AU24" s="14"/>
      <c r="AV24" s="14"/>
      <c r="AW24" s="14" t="s">
        <v>336</v>
      </c>
      <c r="AX24" s="14" t="s">
        <v>99</v>
      </c>
      <c r="AY24" s="14" t="s">
        <v>99</v>
      </c>
      <c r="AZ24" s="14" t="s">
        <v>99</v>
      </c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 t="s">
        <v>598</v>
      </c>
      <c r="BM24" s="14">
        <v>0</v>
      </c>
      <c r="BN24" s="14" t="s">
        <v>599</v>
      </c>
      <c r="BO24" s="14" t="s">
        <v>106</v>
      </c>
      <c r="BP24" s="14">
        <v>69415000</v>
      </c>
      <c r="BQ24" s="14">
        <v>92091894507</v>
      </c>
      <c r="BR24" s="22" t="s">
        <v>600</v>
      </c>
      <c r="BS24" s="14" t="s">
        <v>290</v>
      </c>
      <c r="BT24" s="14" t="s">
        <v>110</v>
      </c>
      <c r="BU24" s="14" t="s">
        <v>291</v>
      </c>
      <c r="BV24" s="14" t="s">
        <v>110</v>
      </c>
      <c r="BW24" s="20" t="s">
        <v>292</v>
      </c>
      <c r="BX24" s="14" t="s">
        <v>601</v>
      </c>
      <c r="BY24" s="14" t="s">
        <v>110</v>
      </c>
      <c r="BZ24" s="14" t="s">
        <v>110</v>
      </c>
      <c r="CA24" s="14" t="s">
        <v>110</v>
      </c>
      <c r="CB24" s="14" t="s">
        <v>110</v>
      </c>
      <c r="CC24" s="14" t="s">
        <v>110</v>
      </c>
      <c r="CD24" s="14" t="s">
        <v>110</v>
      </c>
      <c r="CE24" s="14" t="s">
        <v>110</v>
      </c>
      <c r="CF24" s="14" t="s">
        <v>110</v>
      </c>
      <c r="CG24" s="14" t="s">
        <v>110</v>
      </c>
      <c r="CH24" s="14" t="s">
        <v>110</v>
      </c>
      <c r="CI24" s="14" t="s">
        <v>110</v>
      </c>
      <c r="CJ24" s="14" t="s">
        <v>110</v>
      </c>
      <c r="CK24" s="14" t="s">
        <v>110</v>
      </c>
      <c r="CL24" s="14" t="s">
        <v>110</v>
      </c>
      <c r="CM24" s="14" t="s">
        <v>110</v>
      </c>
      <c r="CN24" s="14"/>
      <c r="CO24" s="40"/>
    </row>
    <row r="25" spans="1:93" ht="13.5" customHeight="1">
      <c r="A25" s="24" t="s">
        <v>602</v>
      </c>
      <c r="B25" s="25">
        <v>43</v>
      </c>
      <c r="C25" s="34" t="s">
        <v>82</v>
      </c>
      <c r="D25" s="600" t="s">
        <v>278</v>
      </c>
      <c r="E25" s="599">
        <v>1</v>
      </c>
      <c r="F25" s="600"/>
      <c r="G25" s="600"/>
      <c r="H25" s="27" t="s">
        <v>84</v>
      </c>
      <c r="I25" s="25"/>
      <c r="J25" s="27" t="s">
        <v>85</v>
      </c>
      <c r="K25" s="25" t="s">
        <v>86</v>
      </c>
      <c r="L25" s="25" t="s">
        <v>73</v>
      </c>
      <c r="M25" s="28" t="s">
        <v>87</v>
      </c>
      <c r="N25" s="28" t="s">
        <v>88</v>
      </c>
      <c r="O25" s="29" t="s">
        <v>603</v>
      </c>
      <c r="P25" s="25" t="s">
        <v>604</v>
      </c>
      <c r="Q25" s="28" t="s">
        <v>605</v>
      </c>
      <c r="R25" s="25" t="s">
        <v>606</v>
      </c>
      <c r="S25" s="25" t="s">
        <v>607</v>
      </c>
      <c r="T25" s="25">
        <v>162268122</v>
      </c>
      <c r="U25" s="25">
        <v>8</v>
      </c>
      <c r="V25" s="25">
        <v>59</v>
      </c>
      <c r="W25" s="25">
        <v>58</v>
      </c>
      <c r="X25" s="24" t="s">
        <v>608</v>
      </c>
      <c r="Y25" s="24" t="s">
        <v>609</v>
      </c>
      <c r="Z25" s="25">
        <v>2</v>
      </c>
      <c r="AA25" s="25" t="s">
        <v>96</v>
      </c>
      <c r="AB25" s="25" t="s">
        <v>23</v>
      </c>
      <c r="AC25" s="25" t="s">
        <v>97</v>
      </c>
      <c r="AD25" s="30"/>
      <c r="AE25" s="24" t="s">
        <v>610</v>
      </c>
      <c r="AF25" s="31">
        <v>27984</v>
      </c>
      <c r="AG25" s="25" t="str">
        <f t="shared" ca="1" si="0"/>
        <v>49 anos</v>
      </c>
      <c r="AH25" s="31">
        <v>38058</v>
      </c>
      <c r="AI25" s="31">
        <v>38058</v>
      </c>
      <c r="AJ25" s="31">
        <f t="shared" si="1"/>
        <v>47189</v>
      </c>
      <c r="AK25" s="31">
        <f t="shared" si="2"/>
        <v>49015</v>
      </c>
      <c r="AL25" s="25">
        <v>59</v>
      </c>
      <c r="AM25" s="25" t="str">
        <f t="shared" ca="1" si="3"/>
        <v>21 ano(s)</v>
      </c>
      <c r="AN25" s="25" t="str">
        <f t="shared" ca="1" si="4"/>
        <v>5  mês(es)</v>
      </c>
      <c r="AO25" s="25" t="str">
        <f t="shared" ca="1" si="5"/>
        <v>4 dias</v>
      </c>
      <c r="AP25" s="25">
        <f t="shared" ca="1" si="6"/>
        <v>7827</v>
      </c>
      <c r="AQ25" s="32" t="s">
        <v>99</v>
      </c>
      <c r="AR25" s="25"/>
      <c r="AS25" s="25"/>
      <c r="AT25" s="25"/>
      <c r="AU25" s="25"/>
      <c r="AV25" s="25"/>
      <c r="AW25" s="25" t="s">
        <v>100</v>
      </c>
      <c r="AX25" s="25"/>
      <c r="AY25" s="25" t="s">
        <v>127</v>
      </c>
      <c r="AZ25" s="25" t="s">
        <v>99</v>
      </c>
      <c r="BA25" s="25" t="s">
        <v>99</v>
      </c>
      <c r="BB25" s="31" t="s">
        <v>611</v>
      </c>
      <c r="BC25" s="25"/>
      <c r="BD25" s="25"/>
      <c r="BE25" s="25" t="s">
        <v>365</v>
      </c>
      <c r="BF25" s="25"/>
      <c r="BG25" s="25"/>
      <c r="BH25" s="25"/>
      <c r="BI25" s="25"/>
      <c r="BJ25" s="25"/>
      <c r="BK25" s="25"/>
      <c r="BL25" s="25" t="s">
        <v>612</v>
      </c>
      <c r="BM25" s="25">
        <v>0</v>
      </c>
      <c r="BN25" s="25" t="s">
        <v>613</v>
      </c>
      <c r="BO25" s="25" t="s">
        <v>106</v>
      </c>
      <c r="BP25" s="25">
        <v>69085190</v>
      </c>
      <c r="BQ25" s="25">
        <v>991203306</v>
      </c>
      <c r="BR25" s="33" t="s">
        <v>614</v>
      </c>
      <c r="BS25" s="25" t="s">
        <v>108</v>
      </c>
      <c r="BT25" s="25" t="s">
        <v>109</v>
      </c>
      <c r="BU25" s="25" t="s">
        <v>110</v>
      </c>
      <c r="BV25" s="25" t="s">
        <v>110</v>
      </c>
      <c r="BW25" s="25" t="s">
        <v>615</v>
      </c>
      <c r="BX25" s="31" t="s">
        <v>111</v>
      </c>
      <c r="BY25" s="25" t="s">
        <v>616</v>
      </c>
      <c r="BZ25" s="25" t="s">
        <v>110</v>
      </c>
      <c r="CA25" s="25" t="s">
        <v>110</v>
      </c>
      <c r="CB25" s="31">
        <v>44672</v>
      </c>
      <c r="CC25" s="25" t="s">
        <v>617</v>
      </c>
      <c r="CD25" s="25" t="s">
        <v>110</v>
      </c>
      <c r="CE25" s="25" t="s">
        <v>110</v>
      </c>
      <c r="CF25" s="25" t="s">
        <v>110</v>
      </c>
      <c r="CG25" s="25" t="s">
        <v>110</v>
      </c>
      <c r="CH25" s="25" t="s">
        <v>110</v>
      </c>
      <c r="CI25" s="25" t="s">
        <v>110</v>
      </c>
      <c r="CJ25" s="25" t="s">
        <v>110</v>
      </c>
      <c r="CK25" s="25" t="s">
        <v>110</v>
      </c>
      <c r="CL25" s="25" t="s">
        <v>110</v>
      </c>
      <c r="CM25" s="25" t="s">
        <v>110</v>
      </c>
      <c r="CN25" s="25"/>
      <c r="CO25" s="34"/>
    </row>
    <row r="26" spans="1:93" ht="13.5" customHeight="1">
      <c r="A26" s="13" t="s">
        <v>618</v>
      </c>
      <c r="B26" s="14">
        <v>486</v>
      </c>
      <c r="C26" s="40" t="s">
        <v>82</v>
      </c>
      <c r="D26" s="599" t="s">
        <v>278</v>
      </c>
      <c r="E26" s="599">
        <v>1</v>
      </c>
      <c r="F26" s="599"/>
      <c r="G26" s="599"/>
      <c r="H26" s="36" t="s">
        <v>84</v>
      </c>
      <c r="I26" s="14"/>
      <c r="J26" s="36" t="s">
        <v>85</v>
      </c>
      <c r="K26" s="14" t="s">
        <v>279</v>
      </c>
      <c r="L26" s="14" t="s">
        <v>68</v>
      </c>
      <c r="M26" s="14" t="s">
        <v>196</v>
      </c>
      <c r="N26" s="17" t="s">
        <v>88</v>
      </c>
      <c r="O26" s="18" t="s">
        <v>619</v>
      </c>
      <c r="P26" s="14" t="s">
        <v>620</v>
      </c>
      <c r="Q26" s="14">
        <v>1094</v>
      </c>
      <c r="R26" s="14" t="s">
        <v>621</v>
      </c>
      <c r="S26" s="14" t="s">
        <v>622</v>
      </c>
      <c r="T26" s="14">
        <v>338710222</v>
      </c>
      <c r="U26" s="14">
        <v>75</v>
      </c>
      <c r="V26" s="14">
        <v>62</v>
      </c>
      <c r="W26" s="14">
        <v>193</v>
      </c>
      <c r="X26" s="13" t="s">
        <v>623</v>
      </c>
      <c r="Y26" s="13" t="s">
        <v>624</v>
      </c>
      <c r="Z26" s="14">
        <v>2</v>
      </c>
      <c r="AA26" s="14" t="s">
        <v>99</v>
      </c>
      <c r="AB26" s="14" t="s">
        <v>625</v>
      </c>
      <c r="AC26" s="14" t="s">
        <v>97</v>
      </c>
      <c r="AD26" s="19" t="s">
        <v>626</v>
      </c>
      <c r="AE26" s="13" t="s">
        <v>627</v>
      </c>
      <c r="AF26" s="20">
        <v>33525</v>
      </c>
      <c r="AG26" s="14" t="str">
        <f t="shared" ca="1" si="0"/>
        <v>33 anos</v>
      </c>
      <c r="AH26" s="20">
        <v>41561</v>
      </c>
      <c r="AI26" s="20">
        <v>41561</v>
      </c>
      <c r="AJ26" s="20">
        <f t="shared" si="1"/>
        <v>50692</v>
      </c>
      <c r="AK26" s="20">
        <f t="shared" si="2"/>
        <v>52518</v>
      </c>
      <c r="AL26" s="14">
        <v>59</v>
      </c>
      <c r="AM26" s="14" t="str">
        <f t="shared" ca="1" si="3"/>
        <v>11 ano(s)</v>
      </c>
      <c r="AN26" s="14" t="str">
        <f t="shared" ca="1" si="4"/>
        <v>10  mês(es)</v>
      </c>
      <c r="AO26" s="14" t="str">
        <f t="shared" ca="1" si="5"/>
        <v>2 dias</v>
      </c>
      <c r="AP26" s="14">
        <f t="shared" ca="1" si="6"/>
        <v>4324</v>
      </c>
      <c r="AQ26" s="21" t="s">
        <v>99</v>
      </c>
      <c r="AR26" s="14"/>
      <c r="AS26" s="14"/>
      <c r="AT26" s="14"/>
      <c r="AU26" s="14"/>
      <c r="AV26" s="14"/>
      <c r="AW26" s="14" t="s">
        <v>100</v>
      </c>
      <c r="AX26" s="14" t="s">
        <v>172</v>
      </c>
      <c r="AY26" s="14"/>
      <c r="AZ26" s="14" t="s">
        <v>99</v>
      </c>
      <c r="BA26" s="14"/>
      <c r="BB26" s="14"/>
      <c r="BC26" s="14" t="s">
        <v>351</v>
      </c>
      <c r="BD26" s="14"/>
      <c r="BE26" s="14"/>
      <c r="BF26" s="14"/>
      <c r="BG26" s="14"/>
      <c r="BH26" s="14"/>
      <c r="BI26" s="14"/>
      <c r="BJ26" s="14"/>
      <c r="BK26" s="14"/>
      <c r="BL26" s="14" t="s">
        <v>628</v>
      </c>
      <c r="BM26" s="14">
        <v>0</v>
      </c>
      <c r="BN26" s="14" t="s">
        <v>629</v>
      </c>
      <c r="BO26" s="14" t="s">
        <v>106</v>
      </c>
      <c r="BP26" s="14">
        <v>69038270</v>
      </c>
      <c r="BQ26" s="14">
        <v>981443560</v>
      </c>
      <c r="BR26" s="22" t="s">
        <v>630</v>
      </c>
      <c r="BS26" s="14" t="s">
        <v>290</v>
      </c>
      <c r="BT26" s="14" t="s">
        <v>110</v>
      </c>
      <c r="BU26" s="14" t="s">
        <v>291</v>
      </c>
      <c r="BV26" s="14" t="s">
        <v>110</v>
      </c>
      <c r="BW26" s="20" t="s">
        <v>292</v>
      </c>
      <c r="BX26" s="14" t="s">
        <v>110</v>
      </c>
      <c r="BY26" s="14" t="s">
        <v>110</v>
      </c>
      <c r="BZ26" s="14" t="s">
        <v>110</v>
      </c>
      <c r="CA26" s="14" t="s">
        <v>110</v>
      </c>
      <c r="CB26" s="14" t="s">
        <v>110</v>
      </c>
      <c r="CC26" s="14" t="s">
        <v>110</v>
      </c>
      <c r="CD26" s="14" t="s">
        <v>110</v>
      </c>
      <c r="CE26" s="14" t="s">
        <v>110</v>
      </c>
      <c r="CF26" s="14" t="s">
        <v>110</v>
      </c>
      <c r="CG26" s="14" t="s">
        <v>110</v>
      </c>
      <c r="CH26" s="14" t="s">
        <v>110</v>
      </c>
      <c r="CI26" s="14" t="s">
        <v>110</v>
      </c>
      <c r="CJ26" s="14" t="s">
        <v>110</v>
      </c>
      <c r="CK26" s="14" t="s">
        <v>110</v>
      </c>
      <c r="CL26" s="14" t="s">
        <v>110</v>
      </c>
      <c r="CM26" s="14" t="s">
        <v>110</v>
      </c>
      <c r="CN26" s="14"/>
      <c r="CO26" s="40"/>
    </row>
    <row r="27" spans="1:93" ht="13.5" customHeight="1">
      <c r="A27" s="24" t="s">
        <v>631</v>
      </c>
      <c r="B27" s="25">
        <v>418</v>
      </c>
      <c r="C27" s="34" t="s">
        <v>82</v>
      </c>
      <c r="D27" s="600" t="s">
        <v>278</v>
      </c>
      <c r="E27" s="599">
        <v>1</v>
      </c>
      <c r="F27" s="600"/>
      <c r="G27" s="600"/>
      <c r="H27" s="27" t="s">
        <v>84</v>
      </c>
      <c r="I27" s="25"/>
      <c r="J27" s="27" t="s">
        <v>85</v>
      </c>
      <c r="K27" s="25" t="s">
        <v>86</v>
      </c>
      <c r="L27" s="25" t="s">
        <v>69</v>
      </c>
      <c r="M27" s="25" t="s">
        <v>196</v>
      </c>
      <c r="N27" s="28" t="s">
        <v>88</v>
      </c>
      <c r="O27" s="29" t="s">
        <v>632</v>
      </c>
      <c r="P27" s="25" t="s">
        <v>633</v>
      </c>
      <c r="Q27" s="28" t="s">
        <v>634</v>
      </c>
      <c r="R27" s="25" t="s">
        <v>635</v>
      </c>
      <c r="S27" s="25" t="s">
        <v>636</v>
      </c>
      <c r="T27" s="25">
        <v>200516122</v>
      </c>
      <c r="U27" s="25">
        <v>16</v>
      </c>
      <c r="V27" s="25">
        <v>68</v>
      </c>
      <c r="W27" s="25">
        <v>428</v>
      </c>
      <c r="X27" s="24" t="s">
        <v>637</v>
      </c>
      <c r="Y27" s="24" t="s">
        <v>638</v>
      </c>
      <c r="Z27" s="25">
        <v>2</v>
      </c>
      <c r="AA27" s="25" t="s">
        <v>96</v>
      </c>
      <c r="AB27" s="25" t="s">
        <v>23</v>
      </c>
      <c r="AC27" s="25" t="s">
        <v>97</v>
      </c>
      <c r="AD27" s="30"/>
      <c r="AE27" s="24" t="s">
        <v>639</v>
      </c>
      <c r="AF27" s="31">
        <v>29728</v>
      </c>
      <c r="AG27" s="25" t="str">
        <f t="shared" ca="1" si="0"/>
        <v>44 anos</v>
      </c>
      <c r="AH27" s="31">
        <v>41561</v>
      </c>
      <c r="AI27" s="31">
        <v>41561</v>
      </c>
      <c r="AJ27" s="31">
        <f t="shared" si="1"/>
        <v>50692</v>
      </c>
      <c r="AK27" s="31">
        <f t="shared" si="2"/>
        <v>52518</v>
      </c>
      <c r="AL27" s="25">
        <v>59</v>
      </c>
      <c r="AM27" s="25" t="str">
        <f t="shared" ca="1" si="3"/>
        <v>11 ano(s)</v>
      </c>
      <c r="AN27" s="25" t="str">
        <f t="shared" ca="1" si="4"/>
        <v>10  mês(es)</v>
      </c>
      <c r="AO27" s="25" t="str">
        <f t="shared" ca="1" si="5"/>
        <v>2 dias</v>
      </c>
      <c r="AP27" s="25">
        <f t="shared" ca="1" si="6"/>
        <v>4324</v>
      </c>
      <c r="AQ27" s="32" t="s">
        <v>99</v>
      </c>
      <c r="AR27" s="25"/>
      <c r="AS27" s="25"/>
      <c r="AT27" s="25"/>
      <c r="AU27" s="25"/>
      <c r="AV27" s="25"/>
      <c r="AW27" s="25" t="s">
        <v>336</v>
      </c>
      <c r="AX27" s="25"/>
      <c r="AY27" s="25" t="s">
        <v>99</v>
      </c>
      <c r="AZ27" s="25" t="s">
        <v>99</v>
      </c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 t="s">
        <v>640</v>
      </c>
      <c r="BM27" s="25">
        <v>0</v>
      </c>
      <c r="BN27" s="25" t="s">
        <v>641</v>
      </c>
      <c r="BO27" s="25" t="s">
        <v>106</v>
      </c>
      <c r="BP27" s="25">
        <v>69088246</v>
      </c>
      <c r="BQ27" s="25">
        <v>988285772</v>
      </c>
      <c r="BR27" s="33" t="s">
        <v>642</v>
      </c>
      <c r="BS27" s="25" t="s">
        <v>290</v>
      </c>
      <c r="BT27" s="25" t="s">
        <v>110</v>
      </c>
      <c r="BU27" s="25" t="s">
        <v>291</v>
      </c>
      <c r="BV27" s="25" t="s">
        <v>110</v>
      </c>
      <c r="BW27" s="31" t="s">
        <v>292</v>
      </c>
      <c r="BX27" s="81" t="s">
        <v>643</v>
      </c>
      <c r="BY27" s="25" t="s">
        <v>110</v>
      </c>
      <c r="BZ27" s="25" t="s">
        <v>110</v>
      </c>
      <c r="CA27" s="25" t="s">
        <v>110</v>
      </c>
      <c r="CB27" s="25" t="s">
        <v>110</v>
      </c>
      <c r="CC27" s="25" t="s">
        <v>110</v>
      </c>
      <c r="CD27" s="25" t="s">
        <v>110</v>
      </c>
      <c r="CE27" s="25" t="s">
        <v>110</v>
      </c>
      <c r="CF27" s="25" t="s">
        <v>110</v>
      </c>
      <c r="CG27" s="25" t="s">
        <v>110</v>
      </c>
      <c r="CH27" s="25" t="s">
        <v>110</v>
      </c>
      <c r="CI27" s="25" t="s">
        <v>110</v>
      </c>
      <c r="CJ27" s="25" t="s">
        <v>110</v>
      </c>
      <c r="CK27" s="25" t="s">
        <v>110</v>
      </c>
      <c r="CL27" s="25" t="s">
        <v>110</v>
      </c>
      <c r="CM27" s="25" t="s">
        <v>110</v>
      </c>
      <c r="CN27" s="25"/>
      <c r="CO27" s="34"/>
    </row>
    <row r="28" spans="1:93" ht="13.5" customHeight="1">
      <c r="A28" s="13" t="s">
        <v>644</v>
      </c>
      <c r="B28" s="14">
        <v>45</v>
      </c>
      <c r="C28" s="40" t="s">
        <v>82</v>
      </c>
      <c r="D28" s="599" t="s">
        <v>278</v>
      </c>
      <c r="E28" s="599">
        <v>1</v>
      </c>
      <c r="F28" s="599"/>
      <c r="G28" s="599"/>
      <c r="H28" s="591" t="s">
        <v>84</v>
      </c>
      <c r="I28" s="14" t="s">
        <v>374</v>
      </c>
      <c r="J28" s="36" t="s">
        <v>135</v>
      </c>
      <c r="K28" s="14"/>
      <c r="L28" s="14" t="s">
        <v>257</v>
      </c>
      <c r="M28" s="17" t="s">
        <v>196</v>
      </c>
      <c r="N28" s="21" t="s">
        <v>88</v>
      </c>
      <c r="O28" s="18" t="s">
        <v>645</v>
      </c>
      <c r="P28" s="59" t="s">
        <v>646</v>
      </c>
      <c r="Q28" s="14">
        <v>1944</v>
      </c>
      <c r="R28" s="59" t="s">
        <v>647</v>
      </c>
      <c r="S28" s="59" t="s">
        <v>648</v>
      </c>
      <c r="T28" s="14" t="s">
        <v>649</v>
      </c>
      <c r="U28" s="14" t="s">
        <v>650</v>
      </c>
      <c r="V28" s="14" t="s">
        <v>651</v>
      </c>
      <c r="W28" s="14" t="s">
        <v>652</v>
      </c>
      <c r="X28" s="13" t="s">
        <v>653</v>
      </c>
      <c r="Y28" s="13" t="s">
        <v>654</v>
      </c>
      <c r="Z28" s="14">
        <v>1</v>
      </c>
      <c r="AA28" s="14" t="s">
        <v>96</v>
      </c>
      <c r="AB28" s="14" t="s">
        <v>23</v>
      </c>
      <c r="AC28" s="14" t="s">
        <v>97</v>
      </c>
      <c r="AD28" s="19"/>
      <c r="AE28" s="13"/>
      <c r="AF28" s="62">
        <v>31530</v>
      </c>
      <c r="AG28" s="14" t="str">
        <f t="shared" ca="1" si="0"/>
        <v>39 anos</v>
      </c>
      <c r="AH28" s="62">
        <v>45261</v>
      </c>
      <c r="AI28" s="20"/>
      <c r="AJ28" s="20"/>
      <c r="AK28" s="20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 t="s">
        <v>100</v>
      </c>
      <c r="AX28" s="63" t="s">
        <v>655</v>
      </c>
      <c r="AY28" s="52" t="s">
        <v>306</v>
      </c>
      <c r="AZ28" s="52" t="s">
        <v>99</v>
      </c>
      <c r="BA28" s="52" t="s">
        <v>99</v>
      </c>
      <c r="BB28" s="14" t="s">
        <v>271</v>
      </c>
      <c r="BC28" s="14"/>
      <c r="BD28" s="14"/>
      <c r="BE28" s="14"/>
      <c r="BF28" s="14"/>
      <c r="BG28" s="14"/>
      <c r="BH28" s="14"/>
      <c r="BI28" s="14"/>
      <c r="BJ28" s="14"/>
      <c r="BK28" s="14"/>
      <c r="BL28" s="13" t="s">
        <v>656</v>
      </c>
      <c r="BM28" s="14">
        <v>1830</v>
      </c>
      <c r="BN28" s="14"/>
      <c r="BO28" s="14" t="s">
        <v>106</v>
      </c>
      <c r="BP28" s="14" t="s">
        <v>657</v>
      </c>
      <c r="BQ28" s="64">
        <v>92984131219</v>
      </c>
      <c r="BR28" s="51" t="s">
        <v>658</v>
      </c>
      <c r="BS28" s="14"/>
      <c r="BT28" s="14"/>
      <c r="BU28" s="14"/>
      <c r="BV28" s="14" t="s">
        <v>276</v>
      </c>
      <c r="BW28" s="14"/>
      <c r="BX28" s="14"/>
      <c r="BY28" s="14"/>
      <c r="BZ28" s="14"/>
      <c r="CA28" s="14"/>
      <c r="CB28" s="20"/>
      <c r="CC28" s="14"/>
      <c r="CD28" s="20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40"/>
    </row>
    <row r="29" spans="1:93" ht="13.5" customHeight="1">
      <c r="A29" s="65" t="s">
        <v>659</v>
      </c>
      <c r="B29" s="25">
        <v>171</v>
      </c>
      <c r="C29" s="34" t="s">
        <v>82</v>
      </c>
      <c r="D29" s="600" t="s">
        <v>278</v>
      </c>
      <c r="E29" s="599">
        <v>1</v>
      </c>
      <c r="F29" s="600"/>
      <c r="G29" s="600"/>
      <c r="H29" s="590" t="s">
        <v>84</v>
      </c>
      <c r="I29" s="25" t="s">
        <v>465</v>
      </c>
      <c r="J29" s="27" t="s">
        <v>85</v>
      </c>
      <c r="K29" s="25"/>
      <c r="L29" s="25" t="s">
        <v>257</v>
      </c>
      <c r="M29" s="28" t="s">
        <v>196</v>
      </c>
      <c r="N29" s="28" t="s">
        <v>88</v>
      </c>
      <c r="O29" s="29" t="s">
        <v>660</v>
      </c>
      <c r="P29" s="44" t="s">
        <v>661</v>
      </c>
      <c r="Q29" s="41">
        <v>2071</v>
      </c>
      <c r="R29" s="44" t="s">
        <v>662</v>
      </c>
      <c r="S29" s="44" t="s">
        <v>663</v>
      </c>
      <c r="T29" s="67" t="s">
        <v>664</v>
      </c>
      <c r="U29" s="25">
        <v>67</v>
      </c>
      <c r="V29" s="82" t="s">
        <v>264</v>
      </c>
      <c r="W29" s="83">
        <v>1041</v>
      </c>
      <c r="X29" s="84" t="s">
        <v>665</v>
      </c>
      <c r="Y29" s="84" t="s">
        <v>666</v>
      </c>
      <c r="Z29" s="25">
        <v>1</v>
      </c>
      <c r="AA29" s="25" t="s">
        <v>96</v>
      </c>
      <c r="AB29" s="25" t="s">
        <v>23</v>
      </c>
      <c r="AC29" s="25" t="s">
        <v>97</v>
      </c>
      <c r="AD29" s="30"/>
      <c r="AE29" s="24"/>
      <c r="AF29" s="45">
        <v>36348</v>
      </c>
      <c r="AG29" s="25" t="str">
        <f t="shared" ca="1" si="0"/>
        <v>26 anos</v>
      </c>
      <c r="AH29" s="45">
        <v>45261</v>
      </c>
      <c r="AI29" s="31"/>
      <c r="AJ29" s="31"/>
      <c r="AK29" s="31"/>
      <c r="AL29" s="25"/>
      <c r="AM29" s="25"/>
      <c r="AN29" s="25"/>
      <c r="AO29" s="25"/>
      <c r="AP29" s="25"/>
      <c r="AQ29" s="32"/>
      <c r="AR29" s="25"/>
      <c r="AS29" s="25"/>
      <c r="AT29" s="25"/>
      <c r="AU29" s="25"/>
      <c r="AV29" s="25"/>
      <c r="AW29" s="25" t="s">
        <v>100</v>
      </c>
      <c r="AX29" s="52" t="s">
        <v>667</v>
      </c>
      <c r="AY29" s="52" t="s">
        <v>668</v>
      </c>
      <c r="AZ29" s="52" t="s">
        <v>99</v>
      </c>
      <c r="BA29" s="52" t="s">
        <v>99</v>
      </c>
      <c r="BB29" s="25" t="s">
        <v>271</v>
      </c>
      <c r="BC29" s="25"/>
      <c r="BD29" s="25"/>
      <c r="BE29" s="25"/>
      <c r="BF29" s="25"/>
      <c r="BG29" s="25"/>
      <c r="BH29" s="25"/>
      <c r="BI29" s="25"/>
      <c r="BJ29" s="25"/>
      <c r="BK29" s="25"/>
      <c r="BL29" s="24"/>
      <c r="BM29" s="25"/>
      <c r="BN29" s="25"/>
      <c r="BO29" s="25" t="s">
        <v>106</v>
      </c>
      <c r="BP29" s="25"/>
      <c r="BQ29" s="53">
        <v>92993515703</v>
      </c>
      <c r="BR29" s="54" t="s">
        <v>669</v>
      </c>
      <c r="BS29" s="25"/>
      <c r="BT29" s="25"/>
      <c r="BU29" s="25"/>
      <c r="BV29" s="25" t="s">
        <v>276</v>
      </c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34"/>
    </row>
    <row r="30" spans="1:93" ht="13.5" customHeight="1">
      <c r="A30" s="620" t="s">
        <v>670</v>
      </c>
      <c r="B30" s="14">
        <v>112</v>
      </c>
      <c r="C30" s="40" t="s">
        <v>82</v>
      </c>
      <c r="D30" s="599" t="s">
        <v>278</v>
      </c>
      <c r="E30" s="599">
        <v>1</v>
      </c>
      <c r="F30" s="599"/>
      <c r="G30" s="599"/>
      <c r="H30" s="591" t="s">
        <v>84</v>
      </c>
      <c r="I30" s="14" t="s">
        <v>295</v>
      </c>
      <c r="J30" s="36" t="s">
        <v>85</v>
      </c>
      <c r="K30" s="14"/>
      <c r="L30" s="14" t="s">
        <v>257</v>
      </c>
      <c r="M30" s="17" t="s">
        <v>196</v>
      </c>
      <c r="N30" s="17" t="s">
        <v>88</v>
      </c>
      <c r="O30" s="18" t="s">
        <v>671</v>
      </c>
      <c r="P30" s="59" t="s">
        <v>672</v>
      </c>
      <c r="Q30" s="14">
        <v>2012</v>
      </c>
      <c r="R30" s="59" t="s">
        <v>673</v>
      </c>
      <c r="S30" s="59" t="s">
        <v>674</v>
      </c>
      <c r="T30" s="631" t="s">
        <v>675</v>
      </c>
      <c r="U30" s="14">
        <v>16</v>
      </c>
      <c r="V30" s="14">
        <v>65</v>
      </c>
      <c r="W30" s="14">
        <v>638</v>
      </c>
      <c r="X30" s="79" t="s">
        <v>676</v>
      </c>
      <c r="Y30" s="79" t="s">
        <v>677</v>
      </c>
      <c r="Z30" s="14">
        <v>1</v>
      </c>
      <c r="AA30" s="14" t="s">
        <v>96</v>
      </c>
      <c r="AB30" s="14" t="s">
        <v>23</v>
      </c>
      <c r="AC30" s="14" t="s">
        <v>97</v>
      </c>
      <c r="AD30" s="19"/>
      <c r="AE30" s="13"/>
      <c r="AF30" s="62">
        <v>37607</v>
      </c>
      <c r="AG30" s="14" t="str">
        <f t="shared" ca="1" si="0"/>
        <v>22 anos</v>
      </c>
      <c r="AH30" s="62">
        <v>45261</v>
      </c>
      <c r="AI30" s="20"/>
      <c r="AJ30" s="20"/>
      <c r="AK30" s="20"/>
      <c r="AL30" s="14"/>
      <c r="AM30" s="14"/>
      <c r="AN30" s="14"/>
      <c r="AO30" s="14"/>
      <c r="AP30" s="14"/>
      <c r="AQ30" s="21"/>
      <c r="AR30" s="14"/>
      <c r="AS30" s="14"/>
      <c r="AT30" s="14"/>
      <c r="AU30" s="14"/>
      <c r="AV30" s="14"/>
      <c r="AW30" s="52" t="s">
        <v>336</v>
      </c>
      <c r="AX30" s="52" t="s">
        <v>99</v>
      </c>
      <c r="AY30" s="52" t="s">
        <v>99</v>
      </c>
      <c r="AZ30" s="52" t="s">
        <v>99</v>
      </c>
      <c r="BA30" s="52" t="s">
        <v>99</v>
      </c>
      <c r="BB30" s="14" t="s">
        <v>271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3"/>
      <c r="BM30" s="14"/>
      <c r="BN30" s="14"/>
      <c r="BO30" s="14" t="s">
        <v>106</v>
      </c>
      <c r="BP30" s="14"/>
      <c r="BQ30" s="53">
        <v>92993150015</v>
      </c>
      <c r="BR30" s="54" t="s">
        <v>678</v>
      </c>
      <c r="BS30" s="14"/>
      <c r="BT30" s="14"/>
      <c r="BU30" s="14"/>
      <c r="BV30" s="14" t="s">
        <v>276</v>
      </c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40"/>
    </row>
    <row r="31" spans="1:93" ht="13.5" customHeight="1">
      <c r="A31" s="24" t="s">
        <v>679</v>
      </c>
      <c r="B31" s="25"/>
      <c r="C31" s="34" t="s">
        <v>82</v>
      </c>
      <c r="D31" s="600" t="s">
        <v>278</v>
      </c>
      <c r="E31" s="599">
        <v>1</v>
      </c>
      <c r="F31" s="600"/>
      <c r="G31" s="600"/>
      <c r="H31" s="27" t="s">
        <v>84</v>
      </c>
      <c r="I31" s="25" t="s">
        <v>680</v>
      </c>
      <c r="J31" s="27" t="s">
        <v>85</v>
      </c>
      <c r="K31" s="25" t="s">
        <v>86</v>
      </c>
      <c r="L31" s="25" t="s">
        <v>69</v>
      </c>
      <c r="M31" s="25" t="s">
        <v>196</v>
      </c>
      <c r="N31" s="28" t="s">
        <v>88</v>
      </c>
      <c r="O31" s="29" t="s">
        <v>681</v>
      </c>
      <c r="P31" s="25" t="s">
        <v>682</v>
      </c>
      <c r="Q31" s="28" t="s">
        <v>683</v>
      </c>
      <c r="R31" s="25" t="s">
        <v>684</v>
      </c>
      <c r="S31" s="25" t="s">
        <v>685</v>
      </c>
      <c r="T31" s="25">
        <v>222553522</v>
      </c>
      <c r="U31" s="25">
        <v>40</v>
      </c>
      <c r="V31" s="25">
        <v>59</v>
      </c>
      <c r="W31" s="25">
        <v>63</v>
      </c>
      <c r="X31" s="24" t="s">
        <v>686</v>
      </c>
      <c r="Y31" s="24" t="s">
        <v>687</v>
      </c>
      <c r="Z31" s="25">
        <v>2</v>
      </c>
      <c r="AA31" s="25" t="s">
        <v>96</v>
      </c>
      <c r="AB31" s="25" t="s">
        <v>23</v>
      </c>
      <c r="AC31" s="25" t="s">
        <v>97</v>
      </c>
      <c r="AD31" s="30" t="s">
        <v>688</v>
      </c>
      <c r="AE31" s="24" t="s">
        <v>689</v>
      </c>
      <c r="AF31" s="31">
        <v>30419</v>
      </c>
      <c r="AG31" s="25" t="str">
        <f t="shared" ca="1" si="0"/>
        <v>42 anos</v>
      </c>
      <c r="AH31" s="31">
        <v>41561</v>
      </c>
      <c r="AI31" s="31">
        <v>41561</v>
      </c>
      <c r="AJ31" s="31">
        <f>EDATE(AI31,300)</f>
        <v>50692</v>
      </c>
      <c r="AK31" s="31">
        <f>EDATE(AI31,360)</f>
        <v>52518</v>
      </c>
      <c r="AL31" s="25">
        <v>59</v>
      </c>
      <c r="AM31" s="25" t="str">
        <f ca="1">DATEDIF(AI31,TODAY(),"Y")&amp;" ano(s)"</f>
        <v>11 ano(s)</v>
      </c>
      <c r="AN31" s="25" t="str">
        <f ca="1">DATEDIF(AI31,TODAY(),"YM")&amp;"  mês(es)"</f>
        <v>10  mês(es)</v>
      </c>
      <c r="AO31" s="25" t="str">
        <f ca="1">DATEDIF(AI31,TODAY(),"MD")&amp;" dias"</f>
        <v>2 dias</v>
      </c>
      <c r="AP31" s="25">
        <f ca="1">TODAY()-AI31</f>
        <v>4324</v>
      </c>
      <c r="AQ31" s="32" t="s">
        <v>99</v>
      </c>
      <c r="AR31" s="25"/>
      <c r="AS31" s="25"/>
      <c r="AT31" s="25"/>
      <c r="AU31" s="25"/>
      <c r="AV31" s="25"/>
      <c r="AW31" s="25" t="s">
        <v>336</v>
      </c>
      <c r="AX31" s="25" t="s">
        <v>99</v>
      </c>
      <c r="AY31" s="25" t="s">
        <v>99</v>
      </c>
      <c r="AZ31" s="25" t="s">
        <v>99</v>
      </c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 t="s">
        <v>690</v>
      </c>
      <c r="BM31" s="25">
        <v>0</v>
      </c>
      <c r="BN31" s="25" t="s">
        <v>691</v>
      </c>
      <c r="BO31" s="25" t="s">
        <v>106</v>
      </c>
      <c r="BP31" s="25">
        <v>69085200</v>
      </c>
      <c r="BQ31" s="25">
        <v>9293846348</v>
      </c>
      <c r="BR31" s="33" t="s">
        <v>692</v>
      </c>
      <c r="BS31" s="25" t="s">
        <v>290</v>
      </c>
      <c r="BT31" s="25" t="s">
        <v>110</v>
      </c>
      <c r="BU31" s="25" t="s">
        <v>291</v>
      </c>
      <c r="BV31" s="25" t="s">
        <v>110</v>
      </c>
      <c r="BW31" s="31" t="s">
        <v>292</v>
      </c>
      <c r="BX31" s="25" t="s">
        <v>693</v>
      </c>
      <c r="BY31" s="25" t="s">
        <v>110</v>
      </c>
      <c r="BZ31" s="25" t="s">
        <v>110</v>
      </c>
      <c r="CA31" s="25" t="s">
        <v>110</v>
      </c>
      <c r="CB31" s="25" t="s">
        <v>110</v>
      </c>
      <c r="CC31" s="25" t="s">
        <v>110</v>
      </c>
      <c r="CD31" s="25" t="s">
        <v>110</v>
      </c>
      <c r="CE31" s="25" t="s">
        <v>110</v>
      </c>
      <c r="CF31" s="25" t="s">
        <v>110</v>
      </c>
      <c r="CG31" s="25" t="s">
        <v>110</v>
      </c>
      <c r="CH31" s="25" t="s">
        <v>110</v>
      </c>
      <c r="CI31" s="25" t="s">
        <v>110</v>
      </c>
      <c r="CJ31" s="25" t="s">
        <v>110</v>
      </c>
      <c r="CK31" s="25" t="s">
        <v>110</v>
      </c>
      <c r="CL31" s="25" t="s">
        <v>110</v>
      </c>
      <c r="CM31" s="25" t="s">
        <v>110</v>
      </c>
      <c r="CN31" s="25"/>
      <c r="CO31" s="34"/>
    </row>
    <row r="32" spans="1:93" ht="13.5" customHeight="1">
      <c r="A32" s="13" t="s">
        <v>694</v>
      </c>
      <c r="B32" s="14">
        <v>9</v>
      </c>
      <c r="C32" s="40" t="s">
        <v>82</v>
      </c>
      <c r="D32" s="599" t="s">
        <v>278</v>
      </c>
      <c r="E32" s="599">
        <v>1</v>
      </c>
      <c r="F32" s="599"/>
      <c r="G32" s="599"/>
      <c r="H32" s="36" t="s">
        <v>84</v>
      </c>
      <c r="I32" s="14" t="s">
        <v>695</v>
      </c>
      <c r="J32" s="36" t="s">
        <v>135</v>
      </c>
      <c r="K32" s="14" t="s">
        <v>544</v>
      </c>
      <c r="L32" s="14" t="s">
        <v>75</v>
      </c>
      <c r="M32" s="17" t="s">
        <v>136</v>
      </c>
      <c r="N32" s="17" t="s">
        <v>696</v>
      </c>
      <c r="O32" s="18" t="s">
        <v>697</v>
      </c>
      <c r="P32" s="14" t="s">
        <v>698</v>
      </c>
      <c r="Q32" s="14">
        <v>1468</v>
      </c>
      <c r="R32" s="14" t="s">
        <v>699</v>
      </c>
      <c r="S32" s="14" t="s">
        <v>700</v>
      </c>
      <c r="T32" s="14">
        <v>318527522</v>
      </c>
      <c r="U32" s="14">
        <v>8</v>
      </c>
      <c r="V32" s="14">
        <v>63</v>
      </c>
      <c r="W32" s="14">
        <v>490</v>
      </c>
      <c r="X32" s="13" t="s">
        <v>701</v>
      </c>
      <c r="Y32" s="13" t="s">
        <v>702</v>
      </c>
      <c r="Z32" s="14"/>
      <c r="AA32" s="14" t="s">
        <v>96</v>
      </c>
      <c r="AB32" s="14" t="s">
        <v>23</v>
      </c>
      <c r="AC32" s="14" t="s">
        <v>97</v>
      </c>
      <c r="AD32" s="19"/>
      <c r="AE32" s="13" t="s">
        <v>703</v>
      </c>
      <c r="AF32" s="20">
        <v>32320</v>
      </c>
      <c r="AG32" s="14" t="str">
        <f t="shared" ca="1" si="0"/>
        <v>37 anos</v>
      </c>
      <c r="AH32" s="14"/>
      <c r="AI32" s="20">
        <v>43937</v>
      </c>
      <c r="AJ32" s="20">
        <f>EDATE(AI32,300)</f>
        <v>53068</v>
      </c>
      <c r="AK32" s="20">
        <f>EDATE(AI32,360)</f>
        <v>54894</v>
      </c>
      <c r="AL32" s="14">
        <v>59</v>
      </c>
      <c r="AM32" s="14" t="str">
        <f ca="1">DATEDIF(AI32,TODAY(),"Y")&amp;" ano(s)"</f>
        <v>5 ano(s)</v>
      </c>
      <c r="AN32" s="14" t="str">
        <f ca="1">DATEDIF(AI32,TODAY(),"YM")&amp;"  mês(es)"</f>
        <v>4  mês(es)</v>
      </c>
      <c r="AO32" s="14" t="str">
        <f ca="1">DATEDIF(AI32,TODAY(),"MD")&amp;" dias"</f>
        <v>0 dias</v>
      </c>
      <c r="AP32" s="14">
        <f ca="1">TODAY()-AI32</f>
        <v>1948</v>
      </c>
      <c r="AQ32" s="21" t="s">
        <v>99</v>
      </c>
      <c r="AR32" s="14"/>
      <c r="AS32" s="14"/>
      <c r="AT32" s="14"/>
      <c r="AU32" s="14"/>
      <c r="AV32" s="14"/>
      <c r="AW32" s="14" t="s">
        <v>100</v>
      </c>
      <c r="AX32" s="14" t="s">
        <v>704</v>
      </c>
      <c r="AY32" s="14" t="s">
        <v>705</v>
      </c>
      <c r="AZ32" s="14" t="s">
        <v>99</v>
      </c>
      <c r="BA32" s="14" t="s">
        <v>99</v>
      </c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 t="s">
        <v>706</v>
      </c>
      <c r="BM32" s="14">
        <v>62</v>
      </c>
      <c r="BN32" s="14" t="s">
        <v>707</v>
      </c>
      <c r="BO32" s="14" t="s">
        <v>106</v>
      </c>
      <c r="BP32" s="14">
        <v>69099754</v>
      </c>
      <c r="BQ32" s="14">
        <v>92991652795</v>
      </c>
      <c r="BR32" s="22" t="s">
        <v>708</v>
      </c>
      <c r="BS32" s="14"/>
      <c r="BT32" s="14"/>
      <c r="BU32" s="14"/>
      <c r="BV32" s="14"/>
      <c r="BW32" s="14"/>
      <c r="BX32" s="14"/>
      <c r="BY32" s="14"/>
      <c r="BZ32" s="14"/>
      <c r="CA32" s="14"/>
      <c r="CB32" s="20">
        <v>43937</v>
      </c>
      <c r="CC32" s="14" t="s">
        <v>175</v>
      </c>
      <c r="CD32" s="20">
        <v>44672</v>
      </c>
      <c r="CE32" s="14" t="s">
        <v>709</v>
      </c>
      <c r="CF32" s="14"/>
      <c r="CG32" s="14"/>
      <c r="CH32" s="14"/>
      <c r="CI32" s="14"/>
      <c r="CJ32" s="14"/>
      <c r="CK32" s="14"/>
      <c r="CL32" s="14"/>
      <c r="CM32" s="14"/>
      <c r="CN32" s="14"/>
      <c r="CO32" s="40"/>
    </row>
    <row r="33" spans="1:93" ht="13.5" customHeight="1">
      <c r="A33" s="65" t="s">
        <v>710</v>
      </c>
      <c r="B33" s="25">
        <v>119</v>
      </c>
      <c r="C33" s="34" t="s">
        <v>82</v>
      </c>
      <c r="D33" s="600" t="s">
        <v>278</v>
      </c>
      <c r="E33" s="599">
        <v>1</v>
      </c>
      <c r="F33" s="600"/>
      <c r="G33" s="600"/>
      <c r="H33" s="590" t="s">
        <v>84</v>
      </c>
      <c r="I33" s="25" t="s">
        <v>295</v>
      </c>
      <c r="J33" s="27" t="s">
        <v>85</v>
      </c>
      <c r="K33" s="25"/>
      <c r="L33" s="25" t="s">
        <v>257</v>
      </c>
      <c r="M33" s="28" t="s">
        <v>196</v>
      </c>
      <c r="N33" s="28" t="s">
        <v>88</v>
      </c>
      <c r="O33" s="29" t="s">
        <v>711</v>
      </c>
      <c r="P33" s="44" t="s">
        <v>712</v>
      </c>
      <c r="Q33" s="25">
        <v>2019</v>
      </c>
      <c r="R33" s="44" t="s">
        <v>713</v>
      </c>
      <c r="S33" s="44" t="s">
        <v>714</v>
      </c>
      <c r="T33" s="86" t="s">
        <v>715</v>
      </c>
      <c r="U33" s="86" t="s">
        <v>716</v>
      </c>
      <c r="V33" s="82" t="s">
        <v>717</v>
      </c>
      <c r="W33" s="82" t="s">
        <v>718</v>
      </c>
      <c r="X33" s="84" t="s">
        <v>719</v>
      </c>
      <c r="Y33" s="84" t="s">
        <v>720</v>
      </c>
      <c r="Z33" s="25">
        <v>1</v>
      </c>
      <c r="AA33" s="25" t="s">
        <v>96</v>
      </c>
      <c r="AB33" s="25" t="s">
        <v>23</v>
      </c>
      <c r="AC33" s="25" t="s">
        <v>97</v>
      </c>
      <c r="AD33" s="30"/>
      <c r="AE33" s="24"/>
      <c r="AF33" s="45">
        <v>32564</v>
      </c>
      <c r="AG33" s="25" t="str">
        <f t="shared" ca="1" si="0"/>
        <v>36 anos</v>
      </c>
      <c r="AH33" s="45">
        <v>45261</v>
      </c>
      <c r="AI33" s="31"/>
      <c r="AJ33" s="31"/>
      <c r="AK33" s="31"/>
      <c r="AL33" s="25"/>
      <c r="AM33" s="25"/>
      <c r="AN33" s="25"/>
      <c r="AO33" s="25"/>
      <c r="AP33" s="25"/>
      <c r="AQ33" s="32"/>
      <c r="AR33" s="25"/>
      <c r="AS33" s="25"/>
      <c r="AT33" s="25"/>
      <c r="AU33" s="25"/>
      <c r="AV33" s="25"/>
      <c r="AW33" s="25" t="s">
        <v>100</v>
      </c>
      <c r="AX33" s="52" t="s">
        <v>721</v>
      </c>
      <c r="AY33" s="52" t="s">
        <v>306</v>
      </c>
      <c r="AZ33" s="52" t="s">
        <v>99</v>
      </c>
      <c r="BA33" s="94" t="s">
        <v>99</v>
      </c>
      <c r="BB33" s="25" t="s">
        <v>271</v>
      </c>
      <c r="BC33" s="25"/>
      <c r="BD33" s="25"/>
      <c r="BE33" s="25"/>
      <c r="BF33" s="25"/>
      <c r="BG33" s="25"/>
      <c r="BH33" s="25"/>
      <c r="BI33" s="25"/>
      <c r="BJ33" s="25"/>
      <c r="BK33" s="25"/>
      <c r="BL33" s="24"/>
      <c r="BM33" s="25"/>
      <c r="BN33" s="25"/>
      <c r="BO33" s="25" t="s">
        <v>106</v>
      </c>
      <c r="BP33" s="25"/>
      <c r="BQ33" s="115">
        <v>92992200076</v>
      </c>
      <c r="BR33" s="54" t="s">
        <v>722</v>
      </c>
      <c r="BS33" s="25"/>
      <c r="BT33" s="25"/>
      <c r="BU33" s="25"/>
      <c r="BV33" s="25" t="s">
        <v>276</v>
      </c>
      <c r="BW33" s="25"/>
      <c r="BX33" s="25"/>
      <c r="BY33" s="25"/>
      <c r="BZ33" s="25"/>
      <c r="CA33" s="25"/>
      <c r="CB33" s="31"/>
      <c r="CC33" s="25"/>
      <c r="CD33" s="31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34"/>
    </row>
    <row r="34" spans="1:93" ht="13.5" customHeight="1">
      <c r="A34" s="39" t="s">
        <v>723</v>
      </c>
      <c r="B34" s="14">
        <v>116</v>
      </c>
      <c r="C34" s="40" t="s">
        <v>82</v>
      </c>
      <c r="D34" s="599" t="s">
        <v>278</v>
      </c>
      <c r="E34" s="599">
        <v>1</v>
      </c>
      <c r="F34" s="599"/>
      <c r="G34" s="599"/>
      <c r="H34" s="591" t="s">
        <v>84</v>
      </c>
      <c r="I34" s="14" t="s">
        <v>295</v>
      </c>
      <c r="J34" s="36" t="s">
        <v>85</v>
      </c>
      <c r="K34" s="14"/>
      <c r="L34" s="14" t="s">
        <v>257</v>
      </c>
      <c r="M34" s="14" t="s">
        <v>196</v>
      </c>
      <c r="N34" s="17" t="s">
        <v>88</v>
      </c>
      <c r="O34" s="18" t="s">
        <v>724</v>
      </c>
      <c r="P34" s="59" t="s">
        <v>725</v>
      </c>
      <c r="Q34" s="14">
        <v>2016</v>
      </c>
      <c r="R34" s="59" t="s">
        <v>726</v>
      </c>
      <c r="S34" s="59" t="s">
        <v>727</v>
      </c>
      <c r="T34" s="39" t="s">
        <v>728</v>
      </c>
      <c r="U34" s="14">
        <v>45</v>
      </c>
      <c r="V34" s="14">
        <v>31</v>
      </c>
      <c r="W34" s="14">
        <v>729</v>
      </c>
      <c r="X34" s="87" t="s">
        <v>729</v>
      </c>
      <c r="Y34" s="87" t="s">
        <v>730</v>
      </c>
      <c r="Z34" s="14">
        <v>2</v>
      </c>
      <c r="AA34" s="14" t="s">
        <v>96</v>
      </c>
      <c r="AB34" s="14" t="s">
        <v>23</v>
      </c>
      <c r="AC34" s="14" t="s">
        <v>97</v>
      </c>
      <c r="AD34" s="19"/>
      <c r="AE34" s="13"/>
      <c r="AF34" s="62">
        <v>34754</v>
      </c>
      <c r="AG34" s="14" t="str">
        <f t="shared" ref="AG34:AG65" ca="1" si="7">DATEDIF(AF34,TODAY(),"Y")&amp;" anos"</f>
        <v>30 anos</v>
      </c>
      <c r="AH34" s="62">
        <v>45261</v>
      </c>
      <c r="AI34" s="20"/>
      <c r="AJ34" s="20"/>
      <c r="AK34" s="20"/>
      <c r="AL34" s="14"/>
      <c r="AM34" s="14"/>
      <c r="AN34" s="14"/>
      <c r="AO34" s="14"/>
      <c r="AP34" s="14"/>
      <c r="AQ34" s="21"/>
      <c r="AR34" s="14"/>
      <c r="AS34" s="14"/>
      <c r="AT34" s="14"/>
      <c r="AU34" s="14"/>
      <c r="AV34" s="14"/>
      <c r="AW34" s="52" t="s">
        <v>336</v>
      </c>
      <c r="AX34" s="52" t="s">
        <v>99</v>
      </c>
      <c r="AY34" s="52" t="s">
        <v>99</v>
      </c>
      <c r="AZ34" s="52" t="s">
        <v>99</v>
      </c>
      <c r="BA34" s="52" t="s">
        <v>99</v>
      </c>
      <c r="BB34" s="14" t="s">
        <v>271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3"/>
      <c r="BM34" s="14"/>
      <c r="BN34" s="14"/>
      <c r="BO34" s="14" t="s">
        <v>106</v>
      </c>
      <c r="BP34" s="14"/>
      <c r="BQ34" s="53" t="s">
        <v>731</v>
      </c>
      <c r="BR34" s="54" t="s">
        <v>732</v>
      </c>
      <c r="BS34" s="14"/>
      <c r="BT34" s="14"/>
      <c r="BU34" s="14"/>
      <c r="BV34" s="14" t="s">
        <v>276</v>
      </c>
      <c r="BW34" s="14"/>
      <c r="BX34" s="14"/>
      <c r="BY34" s="14"/>
      <c r="BZ34" s="14"/>
      <c r="CA34" s="14"/>
      <c r="CB34" s="20"/>
      <c r="CC34" s="14"/>
      <c r="CD34" s="20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40"/>
    </row>
    <row r="35" spans="1:93" ht="13.5" customHeight="1">
      <c r="A35" s="65" t="s">
        <v>733</v>
      </c>
      <c r="B35" s="25">
        <v>80</v>
      </c>
      <c r="C35" s="34" t="s">
        <v>82</v>
      </c>
      <c r="D35" s="600" t="s">
        <v>278</v>
      </c>
      <c r="E35" s="599">
        <v>1</v>
      </c>
      <c r="F35" s="600"/>
      <c r="G35" s="600"/>
      <c r="H35" s="590" t="s">
        <v>84</v>
      </c>
      <c r="I35" s="25" t="s">
        <v>295</v>
      </c>
      <c r="J35" s="27" t="s">
        <v>85</v>
      </c>
      <c r="K35" s="25"/>
      <c r="L35" s="25" t="s">
        <v>257</v>
      </c>
      <c r="M35" s="28" t="s">
        <v>196</v>
      </c>
      <c r="N35" s="28" t="s">
        <v>88</v>
      </c>
      <c r="O35" s="29" t="s">
        <v>734</v>
      </c>
      <c r="P35" s="44" t="s">
        <v>735</v>
      </c>
      <c r="Q35" s="28" t="s">
        <v>736</v>
      </c>
      <c r="R35" s="44" t="s">
        <v>737</v>
      </c>
      <c r="S35" s="44" t="s">
        <v>738</v>
      </c>
      <c r="T35" s="68" t="s">
        <v>739</v>
      </c>
      <c r="U35" s="25">
        <v>75</v>
      </c>
      <c r="V35" s="68" t="s">
        <v>301</v>
      </c>
      <c r="W35" s="68" t="s">
        <v>740</v>
      </c>
      <c r="X35" s="24" t="s">
        <v>741</v>
      </c>
      <c r="Y35" s="24" t="s">
        <v>742</v>
      </c>
      <c r="Z35" s="25">
        <v>1</v>
      </c>
      <c r="AA35" s="25" t="s">
        <v>96</v>
      </c>
      <c r="AB35" s="25" t="s">
        <v>23</v>
      </c>
      <c r="AC35" s="25" t="s">
        <v>97</v>
      </c>
      <c r="AD35" s="88"/>
      <c r="AE35" s="24"/>
      <c r="AF35" s="45">
        <v>35545</v>
      </c>
      <c r="AG35" s="25" t="str">
        <f t="shared" ca="1" si="7"/>
        <v>28 anos</v>
      </c>
      <c r="AH35" s="45">
        <v>45261</v>
      </c>
      <c r="AI35" s="31"/>
      <c r="AJ35" s="31"/>
      <c r="AK35" s="31"/>
      <c r="AL35" s="25"/>
      <c r="AM35" s="25"/>
      <c r="AN35" s="25"/>
      <c r="AO35" s="25"/>
      <c r="AP35" s="25"/>
      <c r="AQ35" s="32"/>
      <c r="AR35" s="25"/>
      <c r="AS35" s="25"/>
      <c r="AT35" s="25"/>
      <c r="AU35" s="25"/>
      <c r="AV35" s="25"/>
      <c r="AW35" s="63" t="s">
        <v>457</v>
      </c>
      <c r="AX35" s="89" t="s">
        <v>743</v>
      </c>
      <c r="AY35" s="63" t="s">
        <v>744</v>
      </c>
      <c r="AZ35" s="63" t="s">
        <v>744</v>
      </c>
      <c r="BA35" s="63" t="s">
        <v>744</v>
      </c>
      <c r="BB35" s="25" t="s">
        <v>271</v>
      </c>
      <c r="BC35" s="25"/>
      <c r="BD35" s="25"/>
      <c r="BE35" s="25"/>
      <c r="BF35" s="25"/>
      <c r="BG35" s="25"/>
      <c r="BH35" s="25"/>
      <c r="BI35" s="25"/>
      <c r="BJ35" s="25"/>
      <c r="BK35" s="25"/>
      <c r="BL35" s="70" t="s">
        <v>745</v>
      </c>
      <c r="BM35" s="25">
        <v>12</v>
      </c>
      <c r="BN35" s="25"/>
      <c r="BO35" s="25" t="s">
        <v>106</v>
      </c>
      <c r="BP35" s="71">
        <v>69068510</v>
      </c>
      <c r="BQ35" s="64">
        <v>92984834473</v>
      </c>
      <c r="BR35" s="51" t="s">
        <v>746</v>
      </c>
      <c r="BS35" s="25"/>
      <c r="BT35" s="25"/>
      <c r="BU35" s="25"/>
      <c r="BV35" s="25" t="s">
        <v>276</v>
      </c>
      <c r="BW35" s="25"/>
      <c r="BX35" s="25"/>
      <c r="BY35" s="25"/>
      <c r="BZ35" s="25"/>
      <c r="CA35" s="25"/>
      <c r="CB35" s="25"/>
      <c r="CC35" s="25"/>
      <c r="CD35" s="31"/>
      <c r="CE35" s="25"/>
      <c r="CF35" s="25"/>
      <c r="CG35" s="25"/>
      <c r="CH35" s="31"/>
      <c r="CI35" s="25"/>
      <c r="CJ35" s="25"/>
      <c r="CK35" s="25"/>
      <c r="CL35" s="25"/>
      <c r="CM35" s="25"/>
      <c r="CN35" s="25"/>
      <c r="CO35" s="34"/>
    </row>
    <row r="36" spans="1:93" ht="13.5" customHeight="1">
      <c r="A36" s="13" t="s">
        <v>747</v>
      </c>
      <c r="B36" s="14">
        <v>481</v>
      </c>
      <c r="C36" s="40" t="s">
        <v>82</v>
      </c>
      <c r="D36" s="599" t="s">
        <v>278</v>
      </c>
      <c r="E36" s="599">
        <v>1</v>
      </c>
      <c r="F36" s="599"/>
      <c r="G36" s="599"/>
      <c r="H36" s="36" t="s">
        <v>84</v>
      </c>
      <c r="I36" s="14" t="s">
        <v>748</v>
      </c>
      <c r="J36" s="36" t="s">
        <v>85</v>
      </c>
      <c r="K36" s="14" t="s">
        <v>86</v>
      </c>
      <c r="L36" s="14" t="s">
        <v>69</v>
      </c>
      <c r="M36" s="14" t="s">
        <v>196</v>
      </c>
      <c r="N36" s="17" t="s">
        <v>88</v>
      </c>
      <c r="O36" s="18" t="s">
        <v>749</v>
      </c>
      <c r="P36" s="14" t="s">
        <v>750</v>
      </c>
      <c r="Q36" s="14">
        <v>1089</v>
      </c>
      <c r="R36" s="14" t="s">
        <v>751</v>
      </c>
      <c r="S36" s="14" t="s">
        <v>752</v>
      </c>
      <c r="T36" s="14">
        <v>374805113</v>
      </c>
      <c r="U36" s="14">
        <v>9</v>
      </c>
      <c r="V36" s="14">
        <v>59</v>
      </c>
      <c r="W36" s="14">
        <v>446</v>
      </c>
      <c r="X36" s="13" t="s">
        <v>753</v>
      </c>
      <c r="Y36" s="13" t="s">
        <v>754</v>
      </c>
      <c r="Z36" s="14">
        <v>6</v>
      </c>
      <c r="AA36" s="14" t="s">
        <v>96</v>
      </c>
      <c r="AB36" s="14" t="s">
        <v>23</v>
      </c>
      <c r="AC36" s="14" t="s">
        <v>97</v>
      </c>
      <c r="AD36" s="19"/>
      <c r="AE36" s="13"/>
      <c r="AF36" s="20">
        <v>30006</v>
      </c>
      <c r="AG36" s="14" t="str">
        <f t="shared" ca="1" si="7"/>
        <v>43 anos</v>
      </c>
      <c r="AH36" s="20">
        <v>41561</v>
      </c>
      <c r="AI36" s="20">
        <v>41561</v>
      </c>
      <c r="AJ36" s="20">
        <f>EDATE(AI36,300)</f>
        <v>50692</v>
      </c>
      <c r="AK36" s="20">
        <f>EDATE(AI36,360)</f>
        <v>52518</v>
      </c>
      <c r="AL36" s="14">
        <v>59</v>
      </c>
      <c r="AM36" s="14" t="str">
        <f ca="1">DATEDIF(AI36,TODAY(),"Y")&amp;" ano(s)"</f>
        <v>11 ano(s)</v>
      </c>
      <c r="AN36" s="14" t="str">
        <f ca="1">DATEDIF(AI36,TODAY(),"YM")&amp;"  mês(es)"</f>
        <v>10  mês(es)</v>
      </c>
      <c r="AO36" s="14" t="str">
        <f ca="1">DATEDIF(AI36,TODAY(),"MD")&amp;" dias"</f>
        <v>2 dias</v>
      </c>
      <c r="AP36" s="14">
        <f ca="1">TODAY()-AI36</f>
        <v>4324</v>
      </c>
      <c r="AQ36" s="21" t="s">
        <v>99</v>
      </c>
      <c r="AR36" s="14"/>
      <c r="AS36" s="14"/>
      <c r="AT36" s="14"/>
      <c r="AU36" s="14"/>
      <c r="AV36" s="14"/>
      <c r="AW36" s="14" t="s">
        <v>336</v>
      </c>
      <c r="AX36" s="14"/>
      <c r="AY36" s="14" t="s">
        <v>99</v>
      </c>
      <c r="AZ36" s="14" t="s">
        <v>99</v>
      </c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 t="s">
        <v>755</v>
      </c>
      <c r="BM36" s="14">
        <v>0</v>
      </c>
      <c r="BN36" s="14" t="s">
        <v>756</v>
      </c>
      <c r="BO36" s="14" t="s">
        <v>106</v>
      </c>
      <c r="BP36" s="14">
        <v>69084540</v>
      </c>
      <c r="BQ36" s="14">
        <v>92091177879</v>
      </c>
      <c r="BR36" s="22" t="s">
        <v>757</v>
      </c>
      <c r="BS36" s="14" t="s">
        <v>290</v>
      </c>
      <c r="BT36" s="14" t="s">
        <v>110</v>
      </c>
      <c r="BU36" s="14" t="s">
        <v>291</v>
      </c>
      <c r="BV36" s="14" t="s">
        <v>110</v>
      </c>
      <c r="BW36" s="20" t="s">
        <v>292</v>
      </c>
      <c r="BX36" s="14" t="s">
        <v>758</v>
      </c>
      <c r="BY36" s="14" t="s">
        <v>110</v>
      </c>
      <c r="BZ36" s="14" t="s">
        <v>110</v>
      </c>
      <c r="CA36" s="14" t="s">
        <v>110</v>
      </c>
      <c r="CB36" s="14" t="s">
        <v>110</v>
      </c>
      <c r="CC36" s="14" t="s">
        <v>110</v>
      </c>
      <c r="CD36" s="14" t="s">
        <v>110</v>
      </c>
      <c r="CE36" s="14" t="s">
        <v>110</v>
      </c>
      <c r="CF36" s="14" t="s">
        <v>110</v>
      </c>
      <c r="CG36" s="14" t="s">
        <v>110</v>
      </c>
      <c r="CH36" s="14" t="s">
        <v>110</v>
      </c>
      <c r="CI36" s="14" t="s">
        <v>110</v>
      </c>
      <c r="CJ36" s="14" t="s">
        <v>110</v>
      </c>
      <c r="CK36" s="14" t="s">
        <v>110</v>
      </c>
      <c r="CL36" s="14" t="s">
        <v>110</v>
      </c>
      <c r="CM36" s="14" t="s">
        <v>110</v>
      </c>
      <c r="CN36" s="14"/>
      <c r="CO36" s="40"/>
    </row>
    <row r="37" spans="1:93" ht="13.5" customHeight="1">
      <c r="A37" s="24" t="s">
        <v>759</v>
      </c>
      <c r="B37" s="25">
        <v>497</v>
      </c>
      <c r="C37" s="34" t="s">
        <v>82</v>
      </c>
      <c r="D37" s="600" t="s">
        <v>278</v>
      </c>
      <c r="E37" s="599">
        <v>1</v>
      </c>
      <c r="F37" s="600"/>
      <c r="G37" s="600"/>
      <c r="H37" s="27" t="s">
        <v>84</v>
      </c>
      <c r="I37" s="25"/>
      <c r="J37" s="27" t="s">
        <v>85</v>
      </c>
      <c r="K37" s="25" t="s">
        <v>544</v>
      </c>
      <c r="L37" s="25" t="s">
        <v>69</v>
      </c>
      <c r="M37" s="25" t="s">
        <v>196</v>
      </c>
      <c r="N37" s="28" t="s">
        <v>88</v>
      </c>
      <c r="O37" s="29" t="s">
        <v>760</v>
      </c>
      <c r="P37" s="25" t="s">
        <v>761</v>
      </c>
      <c r="Q37" s="25">
        <v>1106</v>
      </c>
      <c r="R37" s="25" t="s">
        <v>762</v>
      </c>
      <c r="S37" s="25" t="s">
        <v>763</v>
      </c>
      <c r="T37" s="25">
        <v>228749422</v>
      </c>
      <c r="U37" s="25">
        <v>16</v>
      </c>
      <c r="V37" s="25">
        <v>59</v>
      </c>
      <c r="W37" s="25">
        <v>277</v>
      </c>
      <c r="X37" s="24" t="s">
        <v>764</v>
      </c>
      <c r="Y37" s="24" t="s">
        <v>765</v>
      </c>
      <c r="Z37" s="25">
        <v>2</v>
      </c>
      <c r="AA37" s="25" t="s">
        <v>96</v>
      </c>
      <c r="AB37" s="25" t="s">
        <v>23</v>
      </c>
      <c r="AC37" s="25" t="s">
        <v>97</v>
      </c>
      <c r="AD37" s="30"/>
      <c r="AE37" s="24"/>
      <c r="AF37" s="31">
        <v>31134</v>
      </c>
      <c r="AG37" s="25" t="str">
        <f t="shared" ca="1" si="7"/>
        <v>40 anos</v>
      </c>
      <c r="AH37" s="31">
        <v>41561</v>
      </c>
      <c r="AI37" s="31">
        <v>41561</v>
      </c>
      <c r="AJ37" s="31">
        <f>EDATE(AI37,300)</f>
        <v>50692</v>
      </c>
      <c r="AK37" s="31">
        <f>EDATE(AI37,360)</f>
        <v>52518</v>
      </c>
      <c r="AL37" s="25">
        <v>59</v>
      </c>
      <c r="AM37" s="25" t="str">
        <f ca="1">DATEDIF(AI37,TODAY(),"Y")&amp;" ano(s)"</f>
        <v>11 ano(s)</v>
      </c>
      <c r="AN37" s="25" t="str">
        <f ca="1">DATEDIF(AI37,TODAY(),"YM")&amp;"  mês(es)"</f>
        <v>10  mês(es)</v>
      </c>
      <c r="AO37" s="25" t="str">
        <f ca="1">DATEDIF(AI37,TODAY(),"MD")&amp;" dias"</f>
        <v>2 dias</v>
      </c>
      <c r="AP37" s="25">
        <f ca="1">TODAY()-AI37</f>
        <v>4324</v>
      </c>
      <c r="AQ37" s="32" t="s">
        <v>99</v>
      </c>
      <c r="AR37" s="25"/>
      <c r="AS37" s="25"/>
      <c r="AT37" s="25"/>
      <c r="AU37" s="25"/>
      <c r="AV37" s="25"/>
      <c r="AW37" s="25" t="s">
        <v>336</v>
      </c>
      <c r="AX37" s="25"/>
      <c r="AY37" s="25" t="s">
        <v>99</v>
      </c>
      <c r="AZ37" s="25" t="s">
        <v>99</v>
      </c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 t="s">
        <v>766</v>
      </c>
      <c r="BM37" s="25">
        <v>0</v>
      </c>
      <c r="BN37" s="25" t="s">
        <v>767</v>
      </c>
      <c r="BO37" s="25" t="s">
        <v>106</v>
      </c>
      <c r="BP37" s="25">
        <v>69089190</v>
      </c>
      <c r="BQ37" s="25">
        <v>999855255</v>
      </c>
      <c r="BR37" s="33" t="s">
        <v>768</v>
      </c>
      <c r="BS37" s="25" t="s">
        <v>290</v>
      </c>
      <c r="BT37" s="25" t="s">
        <v>110</v>
      </c>
      <c r="BU37" s="25" t="s">
        <v>291</v>
      </c>
      <c r="BV37" s="25" t="s">
        <v>110</v>
      </c>
      <c r="BW37" s="31" t="s">
        <v>292</v>
      </c>
      <c r="BX37" s="25" t="s">
        <v>769</v>
      </c>
      <c r="BY37" s="25" t="s">
        <v>110</v>
      </c>
      <c r="BZ37" s="25" t="s">
        <v>110</v>
      </c>
      <c r="CA37" s="25" t="s">
        <v>110</v>
      </c>
      <c r="CB37" s="25" t="s">
        <v>110</v>
      </c>
      <c r="CC37" s="25" t="s">
        <v>110</v>
      </c>
      <c r="CD37" s="25" t="s">
        <v>110</v>
      </c>
      <c r="CE37" s="25" t="s">
        <v>110</v>
      </c>
      <c r="CF37" s="25" t="s">
        <v>110</v>
      </c>
      <c r="CG37" s="25" t="s">
        <v>110</v>
      </c>
      <c r="CH37" s="25" t="s">
        <v>110</v>
      </c>
      <c r="CI37" s="25" t="s">
        <v>110</v>
      </c>
      <c r="CJ37" s="25" t="s">
        <v>110</v>
      </c>
      <c r="CK37" s="25" t="s">
        <v>110</v>
      </c>
      <c r="CL37" s="25" t="s">
        <v>110</v>
      </c>
      <c r="CM37" s="25" t="s">
        <v>110</v>
      </c>
      <c r="CN37" s="25"/>
      <c r="CO37" s="34"/>
    </row>
    <row r="38" spans="1:93" ht="13.5" customHeight="1">
      <c r="A38" s="39" t="s">
        <v>770</v>
      </c>
      <c r="B38" s="14">
        <v>161</v>
      </c>
      <c r="C38" s="40" t="s">
        <v>82</v>
      </c>
      <c r="D38" s="599" t="s">
        <v>278</v>
      </c>
      <c r="E38" s="599">
        <v>1</v>
      </c>
      <c r="F38" s="599"/>
      <c r="G38" s="599"/>
      <c r="H38" s="591" t="s">
        <v>84</v>
      </c>
      <c r="I38" s="14" t="s">
        <v>771</v>
      </c>
      <c r="J38" s="36" t="s">
        <v>85</v>
      </c>
      <c r="K38" s="14"/>
      <c r="L38" s="21" t="s">
        <v>257</v>
      </c>
      <c r="M38" s="17" t="s">
        <v>196</v>
      </c>
      <c r="N38" s="17" t="s">
        <v>88</v>
      </c>
      <c r="O38" s="18" t="s">
        <v>772</v>
      </c>
      <c r="P38" s="59" t="s">
        <v>773</v>
      </c>
      <c r="Q38" s="60">
        <v>2061</v>
      </c>
      <c r="R38" s="59" t="s">
        <v>774</v>
      </c>
      <c r="S38" s="59" t="s">
        <v>775</v>
      </c>
      <c r="T38" s="39">
        <v>42064402267</v>
      </c>
      <c r="U38" s="14">
        <v>67</v>
      </c>
      <c r="V38" s="14">
        <v>6</v>
      </c>
      <c r="W38" s="14">
        <v>243</v>
      </c>
      <c r="X38" s="90" t="s">
        <v>776</v>
      </c>
      <c r="Y38" s="91" t="s">
        <v>777</v>
      </c>
      <c r="Z38" s="14">
        <v>1</v>
      </c>
      <c r="AA38" s="14" t="s">
        <v>96</v>
      </c>
      <c r="AB38" s="14" t="s">
        <v>23</v>
      </c>
      <c r="AC38" s="14" t="s">
        <v>97</v>
      </c>
      <c r="AD38" s="19"/>
      <c r="AE38" s="13" t="s">
        <v>271</v>
      </c>
      <c r="AF38" s="62">
        <v>37090</v>
      </c>
      <c r="AG38" s="14" t="str">
        <f t="shared" ca="1" si="7"/>
        <v>24 anos</v>
      </c>
      <c r="AH38" s="62">
        <v>45261</v>
      </c>
      <c r="AI38" s="20"/>
      <c r="AJ38" s="20"/>
      <c r="AK38" s="20"/>
      <c r="AL38" s="14"/>
      <c r="AM38" s="14"/>
      <c r="AN38" s="14"/>
      <c r="AO38" s="14"/>
      <c r="AP38" s="14"/>
      <c r="AQ38" s="21"/>
      <c r="AR38" s="14"/>
      <c r="AS38" s="14"/>
      <c r="AT38" s="14"/>
      <c r="AU38" s="14"/>
      <c r="AV38" s="14"/>
      <c r="AW38" s="52" t="s">
        <v>457</v>
      </c>
      <c r="AX38" s="52" t="s">
        <v>778</v>
      </c>
      <c r="AY38" s="52"/>
      <c r="AZ38" s="52" t="s">
        <v>744</v>
      </c>
      <c r="BA38" s="52" t="s">
        <v>744</v>
      </c>
      <c r="BB38" s="14" t="s">
        <v>271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3" t="s">
        <v>779</v>
      </c>
      <c r="BM38" s="14">
        <v>471</v>
      </c>
      <c r="BN38" s="14"/>
      <c r="BO38" s="14" t="s">
        <v>106</v>
      </c>
      <c r="BP38" s="76">
        <v>69078727</v>
      </c>
      <c r="BQ38" s="53">
        <v>92993065059</v>
      </c>
      <c r="BR38" s="54" t="s">
        <v>780</v>
      </c>
      <c r="BS38" s="14"/>
      <c r="BT38" s="14"/>
      <c r="BU38" s="14"/>
      <c r="BV38" s="14" t="s">
        <v>276</v>
      </c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40"/>
    </row>
    <row r="39" spans="1:93" ht="13.5" customHeight="1">
      <c r="A39" s="24" t="s">
        <v>781</v>
      </c>
      <c r="B39" s="25">
        <v>82</v>
      </c>
      <c r="C39" s="34" t="s">
        <v>82</v>
      </c>
      <c r="D39" s="600" t="s">
        <v>278</v>
      </c>
      <c r="E39" s="599">
        <v>1</v>
      </c>
      <c r="F39" s="600"/>
      <c r="G39" s="600"/>
      <c r="H39" s="590" t="s">
        <v>84</v>
      </c>
      <c r="I39" s="25" t="s">
        <v>782</v>
      </c>
      <c r="J39" s="27" t="s">
        <v>85</v>
      </c>
      <c r="K39" s="25"/>
      <c r="L39" s="25" t="s">
        <v>257</v>
      </c>
      <c r="M39" s="28" t="s">
        <v>196</v>
      </c>
      <c r="N39" s="32" t="s">
        <v>88</v>
      </c>
      <c r="O39" s="29" t="s">
        <v>783</v>
      </c>
      <c r="P39" s="44" t="s">
        <v>784</v>
      </c>
      <c r="Q39" s="25">
        <v>1982</v>
      </c>
      <c r="R39" s="44" t="s">
        <v>785</v>
      </c>
      <c r="S39" s="44" t="s">
        <v>786</v>
      </c>
      <c r="T39" s="92" t="s">
        <v>787</v>
      </c>
      <c r="U39" s="25">
        <v>67</v>
      </c>
      <c r="V39" s="25" t="s">
        <v>788</v>
      </c>
      <c r="W39" s="25" t="s">
        <v>789</v>
      </c>
      <c r="X39" s="24" t="s">
        <v>790</v>
      </c>
      <c r="Y39" s="24" t="s">
        <v>791</v>
      </c>
      <c r="Z39" s="25">
        <v>1</v>
      </c>
      <c r="AA39" s="25" t="s">
        <v>96</v>
      </c>
      <c r="AB39" s="25" t="s">
        <v>23</v>
      </c>
      <c r="AC39" s="25" t="s">
        <v>97</v>
      </c>
      <c r="AD39" s="30"/>
      <c r="AE39" s="24"/>
      <c r="AF39" s="45">
        <v>34309</v>
      </c>
      <c r="AG39" s="25" t="str">
        <f t="shared" ca="1" si="7"/>
        <v>31 anos</v>
      </c>
      <c r="AH39" s="45">
        <v>45267</v>
      </c>
      <c r="AI39" s="31"/>
      <c r="AJ39" s="31"/>
      <c r="AK39" s="31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 t="s">
        <v>100</v>
      </c>
      <c r="AX39" s="63" t="s">
        <v>792</v>
      </c>
      <c r="AY39" s="52" t="s">
        <v>306</v>
      </c>
      <c r="AZ39" s="52" t="s">
        <v>99</v>
      </c>
      <c r="BA39" s="52" t="s">
        <v>99</v>
      </c>
      <c r="BB39" s="25" t="s">
        <v>271</v>
      </c>
      <c r="BC39" s="25"/>
      <c r="BD39" s="25"/>
      <c r="BE39" s="25"/>
      <c r="BF39" s="25"/>
      <c r="BG39" s="25"/>
      <c r="BH39" s="25"/>
      <c r="BI39" s="25"/>
      <c r="BJ39" s="25"/>
      <c r="BK39" s="25"/>
      <c r="BL39" s="24" t="s">
        <v>793</v>
      </c>
      <c r="BM39" s="25">
        <v>14</v>
      </c>
      <c r="BN39" s="25"/>
      <c r="BO39" s="25" t="s">
        <v>106</v>
      </c>
      <c r="BP39" s="25" t="s">
        <v>794</v>
      </c>
      <c r="BQ39" s="64">
        <v>92992982661</v>
      </c>
      <c r="BR39" s="51" t="s">
        <v>795</v>
      </c>
      <c r="BS39" s="25"/>
      <c r="BT39" s="25"/>
      <c r="BU39" s="25"/>
      <c r="BV39" s="25" t="s">
        <v>276</v>
      </c>
      <c r="BW39" s="25"/>
      <c r="BX39" s="25"/>
      <c r="BY39" s="25"/>
      <c r="BZ39" s="25"/>
      <c r="CA39" s="25"/>
      <c r="CB39" s="31"/>
      <c r="CC39" s="25"/>
      <c r="CD39" s="31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34"/>
    </row>
    <row r="40" spans="1:93" ht="13.5" customHeight="1">
      <c r="A40" s="13" t="s">
        <v>796</v>
      </c>
      <c r="B40" s="14">
        <v>590</v>
      </c>
      <c r="C40" s="40" t="s">
        <v>82</v>
      </c>
      <c r="D40" s="599" t="s">
        <v>278</v>
      </c>
      <c r="E40" s="599">
        <v>1</v>
      </c>
      <c r="F40" s="599"/>
      <c r="G40" s="599"/>
      <c r="H40" s="36" t="s">
        <v>84</v>
      </c>
      <c r="I40" s="14" t="s">
        <v>797</v>
      </c>
      <c r="J40" s="36" t="s">
        <v>85</v>
      </c>
      <c r="K40" s="14" t="s">
        <v>86</v>
      </c>
      <c r="L40" s="14" t="s">
        <v>69</v>
      </c>
      <c r="M40" s="14" t="s">
        <v>196</v>
      </c>
      <c r="N40" s="17" t="s">
        <v>88</v>
      </c>
      <c r="O40" s="18" t="s">
        <v>798</v>
      </c>
      <c r="P40" s="14" t="s">
        <v>799</v>
      </c>
      <c r="Q40" s="17" t="s">
        <v>800</v>
      </c>
      <c r="R40" s="14" t="s">
        <v>801</v>
      </c>
      <c r="S40" s="14" t="s">
        <v>802</v>
      </c>
      <c r="T40" s="14">
        <v>173308622</v>
      </c>
      <c r="U40" s="14">
        <v>67</v>
      </c>
      <c r="V40" s="14">
        <v>31</v>
      </c>
      <c r="W40" s="14">
        <v>439</v>
      </c>
      <c r="X40" s="13" t="s">
        <v>803</v>
      </c>
      <c r="Y40" s="13" t="s">
        <v>804</v>
      </c>
      <c r="Z40" s="14">
        <v>2</v>
      </c>
      <c r="AA40" s="14" t="s">
        <v>96</v>
      </c>
      <c r="AB40" s="14" t="s">
        <v>23</v>
      </c>
      <c r="AC40" s="14" t="s">
        <v>97</v>
      </c>
      <c r="AD40" s="19"/>
      <c r="AE40" s="13" t="s">
        <v>805</v>
      </c>
      <c r="AF40" s="20">
        <v>28397</v>
      </c>
      <c r="AG40" s="14" t="str">
        <f t="shared" ca="1" si="7"/>
        <v>47 anos</v>
      </c>
      <c r="AH40" s="20">
        <v>41561</v>
      </c>
      <c r="AI40" s="20">
        <v>41561</v>
      </c>
      <c r="AJ40" s="20">
        <f>EDATE(AI40,300)</f>
        <v>50692</v>
      </c>
      <c r="AK40" s="20">
        <f>EDATE(AI40,360)</f>
        <v>52518</v>
      </c>
      <c r="AL40" s="14">
        <v>59</v>
      </c>
      <c r="AM40" s="14" t="str">
        <f ca="1">DATEDIF(AI40,TODAY(),"Y")&amp;" ano(s)"</f>
        <v>11 ano(s)</v>
      </c>
      <c r="AN40" s="14" t="str">
        <f ca="1">DATEDIF(AI40,TODAY(),"YM")&amp;"  mês(es)"</f>
        <v>10  mês(es)</v>
      </c>
      <c r="AO40" s="14" t="str">
        <f ca="1">DATEDIF(AI40,TODAY(),"MD")&amp;" dias"</f>
        <v>2 dias</v>
      </c>
      <c r="AP40" s="14">
        <f ca="1">TODAY()-AI40</f>
        <v>4324</v>
      </c>
      <c r="AQ40" s="21" t="s">
        <v>99</v>
      </c>
      <c r="AR40" s="14"/>
      <c r="AS40" s="14"/>
      <c r="AT40" s="14"/>
      <c r="AU40" s="14"/>
      <c r="AV40" s="14"/>
      <c r="AW40" s="14" t="s">
        <v>336</v>
      </c>
      <c r="AX40" s="14"/>
      <c r="AY40" s="14" t="s">
        <v>99</v>
      </c>
      <c r="AZ40" s="14" t="s">
        <v>99</v>
      </c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 t="s">
        <v>806</v>
      </c>
      <c r="BM40" s="14">
        <v>0</v>
      </c>
      <c r="BN40" s="14"/>
      <c r="BO40" s="14" t="s">
        <v>106</v>
      </c>
      <c r="BP40" s="14">
        <v>69073140</v>
      </c>
      <c r="BQ40" s="14">
        <v>9293813009</v>
      </c>
      <c r="BR40" s="22" t="s">
        <v>807</v>
      </c>
      <c r="BS40" s="14" t="s">
        <v>290</v>
      </c>
      <c r="BT40" s="14" t="s">
        <v>110</v>
      </c>
      <c r="BU40" s="14" t="s">
        <v>291</v>
      </c>
      <c r="BV40" s="14" t="s">
        <v>110</v>
      </c>
      <c r="BW40" s="20" t="s">
        <v>292</v>
      </c>
      <c r="BX40" s="14" t="s">
        <v>808</v>
      </c>
      <c r="BY40" s="14" t="s">
        <v>110</v>
      </c>
      <c r="BZ40" s="14" t="s">
        <v>110</v>
      </c>
      <c r="CA40" s="14" t="s">
        <v>110</v>
      </c>
      <c r="CB40" s="14" t="s">
        <v>110</v>
      </c>
      <c r="CC40" s="14" t="s">
        <v>110</v>
      </c>
      <c r="CD40" s="14" t="s">
        <v>110</v>
      </c>
      <c r="CE40" s="14" t="s">
        <v>110</v>
      </c>
      <c r="CF40" s="14" t="s">
        <v>110</v>
      </c>
      <c r="CG40" s="14" t="s">
        <v>110</v>
      </c>
      <c r="CH40" s="14" t="s">
        <v>110</v>
      </c>
      <c r="CI40" s="14" t="s">
        <v>110</v>
      </c>
      <c r="CJ40" s="14" t="s">
        <v>110</v>
      </c>
      <c r="CK40" s="14" t="s">
        <v>110</v>
      </c>
      <c r="CL40" s="14" t="s">
        <v>110</v>
      </c>
      <c r="CM40" s="14" t="s">
        <v>110</v>
      </c>
      <c r="CN40" s="14"/>
      <c r="CO40" s="40"/>
    </row>
    <row r="41" spans="1:93" ht="13.5" customHeight="1">
      <c r="A41" s="24" t="s">
        <v>809</v>
      </c>
      <c r="B41" s="25">
        <v>612</v>
      </c>
      <c r="C41" s="34" t="s">
        <v>82</v>
      </c>
      <c r="D41" s="600" t="s">
        <v>278</v>
      </c>
      <c r="E41" s="599">
        <v>1</v>
      </c>
      <c r="F41" s="600"/>
      <c r="G41" s="600"/>
      <c r="H41" s="27" t="s">
        <v>84</v>
      </c>
      <c r="I41" s="25"/>
      <c r="J41" s="27" t="s">
        <v>85</v>
      </c>
      <c r="K41" s="25" t="s">
        <v>86</v>
      </c>
      <c r="L41" s="25" t="s">
        <v>69</v>
      </c>
      <c r="M41" s="25" t="s">
        <v>196</v>
      </c>
      <c r="N41" s="28" t="s">
        <v>88</v>
      </c>
      <c r="O41" s="29" t="s">
        <v>810</v>
      </c>
      <c r="P41" s="25" t="s">
        <v>811</v>
      </c>
      <c r="Q41" s="28" t="s">
        <v>812</v>
      </c>
      <c r="R41" s="25" t="s">
        <v>813</v>
      </c>
      <c r="S41" s="25" t="s">
        <v>814</v>
      </c>
      <c r="T41" s="25">
        <v>1532087102</v>
      </c>
      <c r="U41" s="25">
        <v>64</v>
      </c>
      <c r="V41" s="25">
        <v>31</v>
      </c>
      <c r="W41" s="25">
        <v>455</v>
      </c>
      <c r="X41" s="24" t="s">
        <v>815</v>
      </c>
      <c r="Y41" s="24" t="s">
        <v>816</v>
      </c>
      <c r="Z41" s="25">
        <v>5</v>
      </c>
      <c r="AA41" s="25" t="s">
        <v>99</v>
      </c>
      <c r="AB41" s="25" t="s">
        <v>817</v>
      </c>
      <c r="AC41" s="25" t="s">
        <v>97</v>
      </c>
      <c r="AD41" s="30" t="s">
        <v>818</v>
      </c>
      <c r="AE41" s="24" t="s">
        <v>627</v>
      </c>
      <c r="AF41" s="31">
        <v>31355</v>
      </c>
      <c r="AG41" s="25" t="str">
        <f t="shared" ca="1" si="7"/>
        <v>39 anos</v>
      </c>
      <c r="AH41" s="31">
        <v>41561</v>
      </c>
      <c r="AI41" s="31">
        <v>41561</v>
      </c>
      <c r="AJ41" s="31">
        <f>EDATE(AI41,300)</f>
        <v>50692</v>
      </c>
      <c r="AK41" s="31">
        <f>EDATE(AI41,360)</f>
        <v>52518</v>
      </c>
      <c r="AL41" s="25">
        <v>59</v>
      </c>
      <c r="AM41" s="25" t="str">
        <f ca="1">DATEDIF(AI41,TODAY(),"Y")&amp;" ano(s)"</f>
        <v>11 ano(s)</v>
      </c>
      <c r="AN41" s="25" t="str">
        <f ca="1">DATEDIF(AI41,TODAY(),"YM")&amp;"  mês(es)"</f>
        <v>10  mês(es)</v>
      </c>
      <c r="AO41" s="25" t="str">
        <f ca="1">DATEDIF(AI41,TODAY(),"MD")&amp;" dias"</f>
        <v>2 dias</v>
      </c>
      <c r="AP41" s="25">
        <f ca="1">TODAY()-AI41</f>
        <v>4324</v>
      </c>
      <c r="AQ41" s="32" t="s">
        <v>99</v>
      </c>
      <c r="AR41" s="25"/>
      <c r="AS41" s="25"/>
      <c r="AT41" s="25"/>
      <c r="AU41" s="25"/>
      <c r="AV41" s="25"/>
      <c r="AW41" s="25" t="s">
        <v>100</v>
      </c>
      <c r="AX41" s="33" t="s">
        <v>819</v>
      </c>
      <c r="AY41" s="25" t="s">
        <v>820</v>
      </c>
      <c r="AZ41" s="25" t="s">
        <v>99</v>
      </c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 t="s">
        <v>821</v>
      </c>
      <c r="BM41" s="25">
        <v>0</v>
      </c>
      <c r="BN41" s="25" t="s">
        <v>822</v>
      </c>
      <c r="BO41" s="25" t="s">
        <v>106</v>
      </c>
      <c r="BP41" s="25">
        <v>69073280</v>
      </c>
      <c r="BQ41" s="25">
        <v>9988481758</v>
      </c>
      <c r="BR41" s="33" t="s">
        <v>823</v>
      </c>
      <c r="BS41" s="25" t="s">
        <v>290</v>
      </c>
      <c r="BT41" s="25" t="s">
        <v>110</v>
      </c>
      <c r="BU41" s="25" t="s">
        <v>291</v>
      </c>
      <c r="BV41" s="25" t="s">
        <v>110</v>
      </c>
      <c r="BW41" s="31" t="s">
        <v>292</v>
      </c>
      <c r="BX41" s="25" t="s">
        <v>824</v>
      </c>
      <c r="BY41" s="25" t="s">
        <v>110</v>
      </c>
      <c r="BZ41" s="25" t="s">
        <v>110</v>
      </c>
      <c r="CA41" s="25" t="s">
        <v>110</v>
      </c>
      <c r="CB41" s="25" t="s">
        <v>110</v>
      </c>
      <c r="CC41" s="25" t="s">
        <v>110</v>
      </c>
      <c r="CD41" s="25" t="s">
        <v>110</v>
      </c>
      <c r="CE41" s="25" t="s">
        <v>110</v>
      </c>
      <c r="CF41" s="25" t="s">
        <v>110</v>
      </c>
      <c r="CG41" s="25" t="s">
        <v>110</v>
      </c>
      <c r="CH41" s="25" t="s">
        <v>110</v>
      </c>
      <c r="CI41" s="25" t="s">
        <v>110</v>
      </c>
      <c r="CJ41" s="25" t="s">
        <v>110</v>
      </c>
      <c r="CK41" s="25" t="s">
        <v>110</v>
      </c>
      <c r="CL41" s="25" t="s">
        <v>110</v>
      </c>
      <c r="CM41" s="25" t="s">
        <v>110</v>
      </c>
      <c r="CN41" s="25"/>
      <c r="CO41" s="34"/>
    </row>
    <row r="42" spans="1:93" ht="13.5" customHeight="1">
      <c r="A42" s="13" t="s">
        <v>825</v>
      </c>
      <c r="B42" s="14">
        <v>152</v>
      </c>
      <c r="C42" s="40" t="s">
        <v>82</v>
      </c>
      <c r="D42" s="599" t="s">
        <v>278</v>
      </c>
      <c r="E42" s="599">
        <v>1</v>
      </c>
      <c r="F42" s="599"/>
      <c r="G42" s="599"/>
      <c r="H42" s="591" t="s">
        <v>84</v>
      </c>
      <c r="I42" s="14" t="s">
        <v>295</v>
      </c>
      <c r="J42" s="36" t="s">
        <v>85</v>
      </c>
      <c r="K42" s="14"/>
      <c r="L42" s="14" t="s">
        <v>257</v>
      </c>
      <c r="M42" s="17" t="s">
        <v>196</v>
      </c>
      <c r="N42" s="21" t="s">
        <v>88</v>
      </c>
      <c r="O42" s="18" t="s">
        <v>826</v>
      </c>
      <c r="P42" s="59" t="s">
        <v>827</v>
      </c>
      <c r="Q42" s="14">
        <v>2052</v>
      </c>
      <c r="R42" s="59" t="s">
        <v>828</v>
      </c>
      <c r="S42" s="59" t="s">
        <v>829</v>
      </c>
      <c r="T42" s="14" t="s">
        <v>830</v>
      </c>
      <c r="U42" s="14" t="s">
        <v>831</v>
      </c>
      <c r="V42" s="14" t="s">
        <v>832</v>
      </c>
      <c r="W42" s="14" t="s">
        <v>833</v>
      </c>
      <c r="X42" s="13" t="s">
        <v>834</v>
      </c>
      <c r="Y42" s="13" t="s">
        <v>835</v>
      </c>
      <c r="Z42" s="14">
        <v>1</v>
      </c>
      <c r="AA42" s="14" t="s">
        <v>96</v>
      </c>
      <c r="AB42" s="14" t="s">
        <v>23</v>
      </c>
      <c r="AC42" s="14" t="s">
        <v>97</v>
      </c>
      <c r="AD42" s="19"/>
      <c r="AE42" s="13"/>
      <c r="AF42" s="62">
        <v>32376</v>
      </c>
      <c r="AG42" s="14" t="str">
        <f t="shared" ca="1" si="7"/>
        <v>36 anos</v>
      </c>
      <c r="AH42" s="62">
        <v>45267</v>
      </c>
      <c r="AI42" s="20"/>
      <c r="AJ42" s="20"/>
      <c r="AK42" s="20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63" t="s">
        <v>457</v>
      </c>
      <c r="AX42" s="63" t="s">
        <v>836</v>
      </c>
      <c r="AY42" s="63" t="s">
        <v>836</v>
      </c>
      <c r="AZ42" s="63" t="s">
        <v>744</v>
      </c>
      <c r="BA42" s="63" t="s">
        <v>744</v>
      </c>
      <c r="BB42" s="14" t="s">
        <v>271</v>
      </c>
      <c r="BC42" s="14"/>
      <c r="BD42" s="14"/>
      <c r="BE42" s="14"/>
      <c r="BF42" s="14"/>
      <c r="BG42" s="14"/>
      <c r="BH42" s="14"/>
      <c r="BI42" s="14"/>
      <c r="BJ42" s="14"/>
      <c r="BK42" s="14"/>
      <c r="BL42" s="13" t="s">
        <v>837</v>
      </c>
      <c r="BM42" s="14">
        <v>46</v>
      </c>
      <c r="BN42" s="14"/>
      <c r="BO42" s="14" t="s">
        <v>106</v>
      </c>
      <c r="BP42" s="14">
        <v>69090347</v>
      </c>
      <c r="BQ42" s="64" t="s">
        <v>838</v>
      </c>
      <c r="BR42" s="51" t="s">
        <v>839</v>
      </c>
      <c r="BS42" s="14"/>
      <c r="BT42" s="14"/>
      <c r="BU42" s="14"/>
      <c r="BV42" s="14" t="s">
        <v>276</v>
      </c>
      <c r="BW42" s="14"/>
      <c r="BX42" s="14"/>
      <c r="BY42" s="14"/>
      <c r="BZ42" s="14"/>
      <c r="CA42" s="14"/>
      <c r="CB42" s="20"/>
      <c r="CC42" s="14"/>
      <c r="CD42" s="20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40"/>
    </row>
    <row r="43" spans="1:93" ht="13.5" customHeight="1">
      <c r="A43" s="24" t="s">
        <v>840</v>
      </c>
      <c r="B43" s="25">
        <v>595</v>
      </c>
      <c r="C43" s="34" t="s">
        <v>82</v>
      </c>
      <c r="D43" s="600" t="s">
        <v>278</v>
      </c>
      <c r="E43" s="599">
        <v>1</v>
      </c>
      <c r="F43" s="600"/>
      <c r="G43" s="600"/>
      <c r="H43" s="27" t="s">
        <v>84</v>
      </c>
      <c r="I43" s="25" t="s">
        <v>841</v>
      </c>
      <c r="J43" s="27" t="s">
        <v>85</v>
      </c>
      <c r="K43" s="25" t="s">
        <v>86</v>
      </c>
      <c r="L43" s="25" t="s">
        <v>69</v>
      </c>
      <c r="M43" s="25" t="s">
        <v>196</v>
      </c>
      <c r="N43" s="28" t="s">
        <v>88</v>
      </c>
      <c r="O43" s="29" t="s">
        <v>842</v>
      </c>
      <c r="P43" s="25" t="s">
        <v>843</v>
      </c>
      <c r="Q43" s="28" t="s">
        <v>844</v>
      </c>
      <c r="R43" s="25" t="s">
        <v>845</v>
      </c>
      <c r="S43" s="25" t="s">
        <v>846</v>
      </c>
      <c r="T43" s="25">
        <v>217097322</v>
      </c>
      <c r="U43" s="25">
        <v>40</v>
      </c>
      <c r="V43" s="25">
        <v>1</v>
      </c>
      <c r="W43" s="25">
        <v>354</v>
      </c>
      <c r="X43" s="24" t="s">
        <v>847</v>
      </c>
      <c r="Y43" s="24" t="s">
        <v>848</v>
      </c>
      <c r="Z43" s="25">
        <v>1</v>
      </c>
      <c r="AA43" s="25" t="s">
        <v>96</v>
      </c>
      <c r="AB43" s="25" t="s">
        <v>23</v>
      </c>
      <c r="AC43" s="25" t="s">
        <v>97</v>
      </c>
      <c r="AD43" s="30" t="s">
        <v>849</v>
      </c>
      <c r="AE43" s="24" t="s">
        <v>850</v>
      </c>
      <c r="AF43" s="31">
        <v>30555</v>
      </c>
      <c r="AG43" s="25" t="str">
        <f t="shared" ca="1" si="7"/>
        <v>41 anos</v>
      </c>
      <c r="AH43" s="31">
        <v>41561</v>
      </c>
      <c r="AI43" s="31">
        <v>41561</v>
      </c>
      <c r="AJ43" s="31">
        <f>EDATE(AI43,300)</f>
        <v>50692</v>
      </c>
      <c r="AK43" s="31">
        <f>EDATE(AI43,360)</f>
        <v>52518</v>
      </c>
      <c r="AL43" s="25">
        <v>59</v>
      </c>
      <c r="AM43" s="25" t="str">
        <f ca="1">DATEDIF(AI43,TODAY(),"Y")&amp;" ano(s)"</f>
        <v>11 ano(s)</v>
      </c>
      <c r="AN43" s="25" t="str">
        <f ca="1">DATEDIF(AI43,TODAY(),"YM")&amp;"  mês(es)"</f>
        <v>10  mês(es)</v>
      </c>
      <c r="AO43" s="25" t="str">
        <f ca="1">DATEDIF(AI43,TODAY(),"MD")&amp;" dias"</f>
        <v>2 dias</v>
      </c>
      <c r="AP43" s="25">
        <f ca="1">TODAY()-AI43</f>
        <v>4324</v>
      </c>
      <c r="AQ43" s="32" t="s">
        <v>99</v>
      </c>
      <c r="AR43" s="25"/>
      <c r="AS43" s="25"/>
      <c r="AT43" s="25"/>
      <c r="AU43" s="25"/>
      <c r="AV43" s="25"/>
      <c r="AW43" s="25" t="s">
        <v>336</v>
      </c>
      <c r="AX43" s="25"/>
      <c r="AY43" s="25" t="s">
        <v>99</v>
      </c>
      <c r="AZ43" s="25" t="s">
        <v>99</v>
      </c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 t="s">
        <v>851</v>
      </c>
      <c r="BM43" s="25">
        <v>0</v>
      </c>
      <c r="BN43" s="25" t="s">
        <v>852</v>
      </c>
      <c r="BO43" s="25" t="s">
        <v>106</v>
      </c>
      <c r="BP43" s="25">
        <v>69020000</v>
      </c>
      <c r="BQ43" s="25" t="s">
        <v>853</v>
      </c>
      <c r="BR43" s="33" t="s">
        <v>854</v>
      </c>
      <c r="BS43" s="25" t="s">
        <v>290</v>
      </c>
      <c r="BT43" s="25" t="s">
        <v>110</v>
      </c>
      <c r="BU43" s="25" t="s">
        <v>291</v>
      </c>
      <c r="BV43" s="25" t="s">
        <v>110</v>
      </c>
      <c r="BW43" s="31" t="s">
        <v>292</v>
      </c>
      <c r="BX43" s="25" t="s">
        <v>855</v>
      </c>
      <c r="BY43" s="25" t="s">
        <v>110</v>
      </c>
      <c r="BZ43" s="25" t="s">
        <v>110</v>
      </c>
      <c r="CA43" s="25" t="s">
        <v>110</v>
      </c>
      <c r="CB43" s="25" t="s">
        <v>110</v>
      </c>
      <c r="CC43" s="25" t="s">
        <v>110</v>
      </c>
      <c r="CD43" s="25" t="s">
        <v>110</v>
      </c>
      <c r="CE43" s="25" t="s">
        <v>110</v>
      </c>
      <c r="CF43" s="25" t="s">
        <v>110</v>
      </c>
      <c r="CG43" s="25" t="s">
        <v>110</v>
      </c>
      <c r="CH43" s="25" t="s">
        <v>110</v>
      </c>
      <c r="CI43" s="25" t="s">
        <v>110</v>
      </c>
      <c r="CJ43" s="25" t="s">
        <v>110</v>
      </c>
      <c r="CK43" s="25" t="s">
        <v>110</v>
      </c>
      <c r="CL43" s="25" t="s">
        <v>110</v>
      </c>
      <c r="CM43" s="25" t="s">
        <v>110</v>
      </c>
      <c r="CN43" s="25"/>
      <c r="CO43" s="34"/>
    </row>
    <row r="44" spans="1:93" ht="13.5" customHeight="1">
      <c r="A44" s="13" t="s">
        <v>856</v>
      </c>
      <c r="B44" s="14">
        <v>589</v>
      </c>
      <c r="C44" s="40" t="s">
        <v>82</v>
      </c>
      <c r="D44" s="599" t="s">
        <v>278</v>
      </c>
      <c r="E44" s="599">
        <v>1</v>
      </c>
      <c r="F44" s="599"/>
      <c r="G44" s="599"/>
      <c r="H44" s="36" t="s">
        <v>84</v>
      </c>
      <c r="I44" s="14" t="s">
        <v>857</v>
      </c>
      <c r="J44" s="36" t="s">
        <v>85</v>
      </c>
      <c r="K44" s="14" t="s">
        <v>279</v>
      </c>
      <c r="L44" s="14" t="s">
        <v>69</v>
      </c>
      <c r="M44" s="14" t="s">
        <v>196</v>
      </c>
      <c r="N44" s="17" t="s">
        <v>88</v>
      </c>
      <c r="O44" s="18" t="s">
        <v>858</v>
      </c>
      <c r="P44" s="14" t="s">
        <v>859</v>
      </c>
      <c r="Q44" s="17" t="s">
        <v>860</v>
      </c>
      <c r="R44" s="14" t="s">
        <v>861</v>
      </c>
      <c r="S44" s="14" t="s">
        <v>862</v>
      </c>
      <c r="T44" s="14">
        <v>224722322</v>
      </c>
      <c r="U44" s="14">
        <v>16</v>
      </c>
      <c r="V44" s="14">
        <v>59</v>
      </c>
      <c r="W44" s="14">
        <v>11</v>
      </c>
      <c r="X44" s="13" t="s">
        <v>753</v>
      </c>
      <c r="Y44" s="13" t="s">
        <v>863</v>
      </c>
      <c r="Z44" s="14">
        <v>2</v>
      </c>
      <c r="AA44" s="14" t="s">
        <v>96</v>
      </c>
      <c r="AB44" s="14" t="s">
        <v>23</v>
      </c>
      <c r="AC44" s="14" t="s">
        <v>97</v>
      </c>
      <c r="AD44" s="19"/>
      <c r="AE44" s="13" t="s">
        <v>864</v>
      </c>
      <c r="AF44" s="20">
        <v>30808</v>
      </c>
      <c r="AG44" s="14" t="str">
        <f t="shared" ca="1" si="7"/>
        <v>41 anos</v>
      </c>
      <c r="AH44" s="20">
        <v>41561</v>
      </c>
      <c r="AI44" s="20">
        <v>41561</v>
      </c>
      <c r="AJ44" s="20">
        <f>EDATE(AI44,300)</f>
        <v>50692</v>
      </c>
      <c r="AK44" s="20">
        <f>EDATE(AI44,360)</f>
        <v>52518</v>
      </c>
      <c r="AL44" s="14">
        <v>59</v>
      </c>
      <c r="AM44" s="14" t="str">
        <f ca="1">DATEDIF(AI44,TODAY(),"Y")&amp;" ano(s)"</f>
        <v>11 ano(s)</v>
      </c>
      <c r="AN44" s="14" t="str">
        <f ca="1">DATEDIF(AI44,TODAY(),"YM")&amp;"  mês(es)"</f>
        <v>10  mês(es)</v>
      </c>
      <c r="AO44" s="14" t="str">
        <f ca="1">DATEDIF(AI44,TODAY(),"MD")&amp;" dias"</f>
        <v>2 dias</v>
      </c>
      <c r="AP44" s="14">
        <f ca="1">TODAY()-AI44</f>
        <v>4324</v>
      </c>
      <c r="AQ44" s="21" t="s">
        <v>99</v>
      </c>
      <c r="AR44" s="14"/>
      <c r="AS44" s="14"/>
      <c r="AT44" s="14"/>
      <c r="AU44" s="14"/>
      <c r="AV44" s="14"/>
      <c r="AW44" s="14" t="s">
        <v>100</v>
      </c>
      <c r="AX44" s="14" t="s">
        <v>865</v>
      </c>
      <c r="AY44" s="93" t="s">
        <v>866</v>
      </c>
      <c r="AZ44" s="14" t="s">
        <v>99</v>
      </c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 t="s">
        <v>867</v>
      </c>
      <c r="BM44" s="14">
        <v>0</v>
      </c>
      <c r="BN44" s="14"/>
      <c r="BO44" s="14" t="s">
        <v>106</v>
      </c>
      <c r="BP44" s="14">
        <v>69082641</v>
      </c>
      <c r="BQ44" s="14">
        <v>92094817684</v>
      </c>
      <c r="BR44" s="22" t="s">
        <v>868</v>
      </c>
      <c r="BS44" s="14" t="s">
        <v>290</v>
      </c>
      <c r="BT44" s="14" t="s">
        <v>110</v>
      </c>
      <c r="BU44" s="14" t="s">
        <v>291</v>
      </c>
      <c r="BV44" s="14" t="s">
        <v>110</v>
      </c>
      <c r="BW44" s="20" t="s">
        <v>292</v>
      </c>
      <c r="BX44" s="14" t="s">
        <v>869</v>
      </c>
      <c r="BY44" s="14" t="s">
        <v>110</v>
      </c>
      <c r="BZ44" s="14" t="s">
        <v>110</v>
      </c>
      <c r="CA44" s="14" t="s">
        <v>110</v>
      </c>
      <c r="CB44" s="14" t="s">
        <v>110</v>
      </c>
      <c r="CC44" s="14" t="s">
        <v>110</v>
      </c>
      <c r="CD44" s="14" t="s">
        <v>110</v>
      </c>
      <c r="CE44" s="14" t="s">
        <v>110</v>
      </c>
      <c r="CF44" s="14" t="s">
        <v>110</v>
      </c>
      <c r="CG44" s="14" t="s">
        <v>110</v>
      </c>
      <c r="CH44" s="14" t="s">
        <v>110</v>
      </c>
      <c r="CI44" s="14" t="s">
        <v>110</v>
      </c>
      <c r="CJ44" s="14" t="s">
        <v>110</v>
      </c>
      <c r="CK44" s="14" t="s">
        <v>110</v>
      </c>
      <c r="CL44" s="14" t="s">
        <v>110</v>
      </c>
      <c r="CM44" s="14" t="s">
        <v>110</v>
      </c>
      <c r="CN44" s="14"/>
      <c r="CO44" s="40"/>
    </row>
    <row r="45" spans="1:93" ht="13.5" customHeight="1">
      <c r="A45" s="24" t="s">
        <v>870</v>
      </c>
      <c r="B45" s="25">
        <v>59</v>
      </c>
      <c r="C45" s="34" t="s">
        <v>82</v>
      </c>
      <c r="D45" s="600" t="s">
        <v>278</v>
      </c>
      <c r="E45" s="599">
        <v>1</v>
      </c>
      <c r="F45" s="600"/>
      <c r="G45" s="600"/>
      <c r="H45" s="590" t="s">
        <v>84</v>
      </c>
      <c r="I45" s="25" t="s">
        <v>401</v>
      </c>
      <c r="J45" s="27" t="s">
        <v>85</v>
      </c>
      <c r="K45" s="25"/>
      <c r="L45" s="25" t="s">
        <v>257</v>
      </c>
      <c r="M45" s="28" t="s">
        <v>196</v>
      </c>
      <c r="N45" s="32" t="s">
        <v>88</v>
      </c>
      <c r="O45" s="29" t="s">
        <v>871</v>
      </c>
      <c r="P45" s="44" t="s">
        <v>872</v>
      </c>
      <c r="Q45" s="25">
        <v>1958</v>
      </c>
      <c r="R45" s="44" t="s">
        <v>873</v>
      </c>
      <c r="S45" s="44" t="s">
        <v>874</v>
      </c>
      <c r="T45" s="25" t="s">
        <v>875</v>
      </c>
      <c r="U45" s="25" t="s">
        <v>876</v>
      </c>
      <c r="V45" s="25" t="s">
        <v>877</v>
      </c>
      <c r="W45" s="25" t="s">
        <v>878</v>
      </c>
      <c r="X45" s="24" t="s">
        <v>879</v>
      </c>
      <c r="Y45" s="24" t="s">
        <v>880</v>
      </c>
      <c r="Z45" s="25">
        <v>1</v>
      </c>
      <c r="AA45" s="25" t="s">
        <v>96</v>
      </c>
      <c r="AB45" s="25" t="s">
        <v>23</v>
      </c>
      <c r="AC45" s="25" t="s">
        <v>97</v>
      </c>
      <c r="AD45" s="30"/>
      <c r="AE45" s="24"/>
      <c r="AF45" s="45">
        <v>32989</v>
      </c>
      <c r="AG45" s="25" t="str">
        <f t="shared" ca="1" si="7"/>
        <v>35 anos</v>
      </c>
      <c r="AH45" s="45">
        <v>45261</v>
      </c>
      <c r="AI45" s="31"/>
      <c r="AJ45" s="31"/>
      <c r="AK45" s="31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 t="s">
        <v>100</v>
      </c>
      <c r="AX45" s="52" t="s">
        <v>881</v>
      </c>
      <c r="AY45" s="52" t="s">
        <v>306</v>
      </c>
      <c r="AZ45" s="63" t="s">
        <v>99</v>
      </c>
      <c r="BA45" s="52" t="s">
        <v>99</v>
      </c>
      <c r="BB45" s="25" t="s">
        <v>271</v>
      </c>
      <c r="BC45" s="25"/>
      <c r="BD45" s="25"/>
      <c r="BE45" s="25"/>
      <c r="BF45" s="25"/>
      <c r="BG45" s="25"/>
      <c r="BH45" s="25"/>
      <c r="BI45" s="25"/>
      <c r="BJ45" s="25"/>
      <c r="BK45" s="25"/>
      <c r="BL45" s="24" t="s">
        <v>882</v>
      </c>
      <c r="BM45" s="25">
        <v>8</v>
      </c>
      <c r="BN45" s="25"/>
      <c r="BO45" s="25" t="s">
        <v>106</v>
      </c>
      <c r="BP45" s="25" t="s">
        <v>883</v>
      </c>
      <c r="BQ45" s="53">
        <v>92984676561</v>
      </c>
      <c r="BR45" s="54" t="s">
        <v>884</v>
      </c>
      <c r="BS45" s="25"/>
      <c r="BT45" s="25"/>
      <c r="BU45" s="25"/>
      <c r="BV45" s="25" t="s">
        <v>276</v>
      </c>
      <c r="BW45" s="25"/>
      <c r="BX45" s="25"/>
      <c r="BY45" s="25"/>
      <c r="BZ45" s="25"/>
      <c r="CA45" s="25"/>
      <c r="CB45" s="31"/>
      <c r="CC45" s="25"/>
      <c r="CD45" s="31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34"/>
    </row>
    <row r="46" spans="1:93" ht="13.5" customHeight="1">
      <c r="A46" s="13" t="s">
        <v>885</v>
      </c>
      <c r="B46" s="14">
        <v>106</v>
      </c>
      <c r="C46" s="40" t="s">
        <v>82</v>
      </c>
      <c r="D46" s="599" t="s">
        <v>278</v>
      </c>
      <c r="E46" s="599">
        <v>1</v>
      </c>
      <c r="F46" s="599"/>
      <c r="G46" s="599"/>
      <c r="H46" s="591" t="s">
        <v>84</v>
      </c>
      <c r="I46" s="14" t="s">
        <v>295</v>
      </c>
      <c r="J46" s="36" t="s">
        <v>85</v>
      </c>
      <c r="K46" s="14"/>
      <c r="L46" s="14" t="s">
        <v>257</v>
      </c>
      <c r="M46" s="14" t="s">
        <v>196</v>
      </c>
      <c r="N46" s="14" t="s">
        <v>88</v>
      </c>
      <c r="O46" s="18" t="s">
        <v>886</v>
      </c>
      <c r="P46" s="59" t="s">
        <v>887</v>
      </c>
      <c r="Q46" s="17" t="s">
        <v>888</v>
      </c>
      <c r="R46" s="59" t="s">
        <v>889</v>
      </c>
      <c r="S46" s="59" t="s">
        <v>890</v>
      </c>
      <c r="T46" s="61" t="s">
        <v>891</v>
      </c>
      <c r="U46" s="14">
        <v>40</v>
      </c>
      <c r="V46" s="14">
        <v>1</v>
      </c>
      <c r="W46" s="14">
        <v>964</v>
      </c>
      <c r="X46" s="13" t="s">
        <v>892</v>
      </c>
      <c r="Y46" s="13" t="s">
        <v>893</v>
      </c>
      <c r="Z46" s="14"/>
      <c r="AA46" s="14" t="s">
        <v>96</v>
      </c>
      <c r="AB46" s="14" t="s">
        <v>23</v>
      </c>
      <c r="AC46" s="14" t="s">
        <v>97</v>
      </c>
      <c r="AD46" s="19"/>
      <c r="AE46" s="13"/>
      <c r="AF46" s="62">
        <v>35245</v>
      </c>
      <c r="AG46" s="14" t="str">
        <f t="shared" ca="1" si="7"/>
        <v>29 anos</v>
      </c>
      <c r="AH46" s="62">
        <v>45267</v>
      </c>
      <c r="AI46" s="20"/>
      <c r="AJ46" s="20"/>
      <c r="AK46" s="20"/>
      <c r="AL46" s="14"/>
      <c r="AM46" s="14"/>
      <c r="AN46" s="14"/>
      <c r="AO46" s="14"/>
      <c r="AP46" s="14"/>
      <c r="AQ46" s="21"/>
      <c r="AR46" s="14"/>
      <c r="AS46" s="14"/>
      <c r="AT46" s="14"/>
      <c r="AU46" s="14"/>
      <c r="AV46" s="14"/>
      <c r="AW46" s="14" t="s">
        <v>100</v>
      </c>
      <c r="AX46" s="63" t="s">
        <v>894</v>
      </c>
      <c r="AY46" s="52" t="s">
        <v>306</v>
      </c>
      <c r="AZ46" s="63" t="s">
        <v>99</v>
      </c>
      <c r="BA46" s="52" t="s">
        <v>99</v>
      </c>
      <c r="BB46" s="14" t="s">
        <v>271</v>
      </c>
      <c r="BC46" s="14"/>
      <c r="BD46" s="14"/>
      <c r="BE46" s="14"/>
      <c r="BF46" s="14"/>
      <c r="BG46" s="14"/>
      <c r="BH46" s="14"/>
      <c r="BI46" s="14"/>
      <c r="BJ46" s="14"/>
      <c r="BK46" s="14"/>
      <c r="BL46" s="13" t="s">
        <v>895</v>
      </c>
      <c r="BM46" s="14">
        <v>91</v>
      </c>
      <c r="BN46" s="14"/>
      <c r="BO46" s="14" t="s">
        <v>106</v>
      </c>
      <c r="BP46" s="14">
        <v>69010430</v>
      </c>
      <c r="BQ46" s="64">
        <v>92982111659</v>
      </c>
      <c r="BR46" s="51" t="s">
        <v>896</v>
      </c>
      <c r="BS46" s="14"/>
      <c r="BT46" s="14"/>
      <c r="BU46" s="14"/>
      <c r="BV46" s="14" t="s">
        <v>276</v>
      </c>
      <c r="BW46" s="14"/>
      <c r="BX46" s="14"/>
      <c r="BY46" s="14"/>
      <c r="BZ46" s="14"/>
      <c r="CA46" s="14"/>
      <c r="CB46" s="20"/>
      <c r="CC46" s="14"/>
      <c r="CD46" s="20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40"/>
    </row>
    <row r="47" spans="1:93" ht="13.5" customHeight="1">
      <c r="A47" s="65" t="s">
        <v>897</v>
      </c>
      <c r="B47" s="25">
        <v>169</v>
      </c>
      <c r="C47" s="34" t="s">
        <v>82</v>
      </c>
      <c r="D47" s="600" t="s">
        <v>278</v>
      </c>
      <c r="E47" s="599">
        <v>1</v>
      </c>
      <c r="F47" s="600"/>
      <c r="G47" s="600"/>
      <c r="H47" s="590" t="s">
        <v>84</v>
      </c>
      <c r="I47" s="25" t="s">
        <v>295</v>
      </c>
      <c r="J47" s="27" t="s">
        <v>85</v>
      </c>
      <c r="K47" s="25"/>
      <c r="L47" s="25" t="s">
        <v>257</v>
      </c>
      <c r="M47" s="28" t="s">
        <v>196</v>
      </c>
      <c r="N47" s="28" t="s">
        <v>88</v>
      </c>
      <c r="O47" s="29" t="s">
        <v>898</v>
      </c>
      <c r="P47" s="44" t="s">
        <v>899</v>
      </c>
      <c r="Q47" s="28" t="s">
        <v>900</v>
      </c>
      <c r="R47" s="44" t="s">
        <v>901</v>
      </c>
      <c r="S47" s="44" t="s">
        <v>902</v>
      </c>
      <c r="T47" s="67" t="s">
        <v>903</v>
      </c>
      <c r="U47" s="25">
        <v>24</v>
      </c>
      <c r="V47" s="25">
        <v>58</v>
      </c>
      <c r="W47" s="71">
        <v>761</v>
      </c>
      <c r="X47" s="65" t="s">
        <v>904</v>
      </c>
      <c r="Y47" s="65" t="s">
        <v>905</v>
      </c>
      <c r="Z47" s="25">
        <v>2</v>
      </c>
      <c r="AA47" s="25" t="s">
        <v>96</v>
      </c>
      <c r="AB47" s="25" t="s">
        <v>23</v>
      </c>
      <c r="AC47" s="25" t="s">
        <v>97</v>
      </c>
      <c r="AD47" s="30"/>
      <c r="AE47" s="24"/>
      <c r="AF47" s="45">
        <v>32702</v>
      </c>
      <c r="AG47" s="25" t="str">
        <f t="shared" ca="1" si="7"/>
        <v>36 anos</v>
      </c>
      <c r="AH47" s="45">
        <v>45261</v>
      </c>
      <c r="AI47" s="31"/>
      <c r="AJ47" s="31"/>
      <c r="AK47" s="31"/>
      <c r="AL47" s="25"/>
      <c r="AM47" s="25"/>
      <c r="AN47" s="25"/>
      <c r="AO47" s="25"/>
      <c r="AP47" s="25"/>
      <c r="AQ47" s="32"/>
      <c r="AR47" s="25"/>
      <c r="AS47" s="25"/>
      <c r="AT47" s="25"/>
      <c r="AU47" s="25"/>
      <c r="AV47" s="25"/>
      <c r="AW47" s="25" t="s">
        <v>100</v>
      </c>
      <c r="AX47" s="52"/>
      <c r="AY47" s="52"/>
      <c r="AZ47" s="63" t="s">
        <v>99</v>
      </c>
      <c r="BA47" s="52" t="s">
        <v>99</v>
      </c>
      <c r="BB47" s="25" t="s">
        <v>271</v>
      </c>
      <c r="BC47" s="25"/>
      <c r="BD47" s="25"/>
      <c r="BE47" s="25"/>
      <c r="BF47" s="25"/>
      <c r="BG47" s="25"/>
      <c r="BH47" s="25"/>
      <c r="BI47" s="25"/>
      <c r="BJ47" s="25"/>
      <c r="BK47" s="25"/>
      <c r="BL47" s="24" t="s">
        <v>906</v>
      </c>
      <c r="BM47" s="25">
        <v>28</v>
      </c>
      <c r="BN47" s="25"/>
      <c r="BO47" s="25" t="s">
        <v>106</v>
      </c>
      <c r="BP47" s="71">
        <v>69095650</v>
      </c>
      <c r="BQ47" s="53">
        <v>92992260854</v>
      </c>
      <c r="BR47" s="54" t="s">
        <v>907</v>
      </c>
      <c r="BS47" s="25"/>
      <c r="BT47" s="25"/>
      <c r="BU47" s="25"/>
      <c r="BV47" s="25" t="s">
        <v>276</v>
      </c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34"/>
    </row>
    <row r="48" spans="1:93" ht="13.5" customHeight="1">
      <c r="A48" s="13" t="s">
        <v>908</v>
      </c>
      <c r="B48" s="14">
        <v>463</v>
      </c>
      <c r="C48" s="40" t="s">
        <v>82</v>
      </c>
      <c r="D48" s="599" t="s">
        <v>278</v>
      </c>
      <c r="E48" s="599">
        <v>1</v>
      </c>
      <c r="F48" s="599"/>
      <c r="G48" s="599"/>
      <c r="H48" s="36" t="s">
        <v>84</v>
      </c>
      <c r="I48" s="14"/>
      <c r="J48" s="36" t="s">
        <v>85</v>
      </c>
      <c r="K48" s="14" t="s">
        <v>86</v>
      </c>
      <c r="L48" s="14" t="s">
        <v>69</v>
      </c>
      <c r="M48" s="14" t="s">
        <v>196</v>
      </c>
      <c r="N48" s="17" t="s">
        <v>88</v>
      </c>
      <c r="O48" s="18" t="s">
        <v>909</v>
      </c>
      <c r="P48" s="14" t="s">
        <v>910</v>
      </c>
      <c r="Q48" s="14">
        <v>1071</v>
      </c>
      <c r="R48" s="14" t="s">
        <v>911</v>
      </c>
      <c r="S48" s="14" t="s">
        <v>912</v>
      </c>
      <c r="T48" s="14">
        <v>235658922</v>
      </c>
      <c r="U48" s="14">
        <v>67</v>
      </c>
      <c r="V48" s="14">
        <v>31</v>
      </c>
      <c r="W48" s="14">
        <v>428</v>
      </c>
      <c r="X48" s="13" t="s">
        <v>913</v>
      </c>
      <c r="Y48" s="13" t="s">
        <v>914</v>
      </c>
      <c r="Z48" s="14">
        <v>2</v>
      </c>
      <c r="AA48" s="14" t="s">
        <v>96</v>
      </c>
      <c r="AB48" s="14" t="s">
        <v>23</v>
      </c>
      <c r="AC48" s="14" t="s">
        <v>97</v>
      </c>
      <c r="AD48" s="19"/>
      <c r="AE48" s="13" t="s">
        <v>915</v>
      </c>
      <c r="AF48" s="20">
        <v>32112</v>
      </c>
      <c r="AG48" s="14" t="str">
        <f t="shared" ca="1" si="7"/>
        <v>37 anos</v>
      </c>
      <c r="AH48" s="20">
        <v>41561</v>
      </c>
      <c r="AI48" s="20">
        <v>41561</v>
      </c>
      <c r="AJ48" s="20">
        <f>EDATE(AI48,300)</f>
        <v>50692</v>
      </c>
      <c r="AK48" s="20">
        <f>EDATE(AI48,360)</f>
        <v>52518</v>
      </c>
      <c r="AL48" s="14">
        <v>59</v>
      </c>
      <c r="AM48" s="14" t="str">
        <f ca="1">DATEDIF(AI48,TODAY(),"Y")&amp;" ano(s)"</f>
        <v>11 ano(s)</v>
      </c>
      <c r="AN48" s="14" t="str">
        <f ca="1">DATEDIF(AI48,TODAY(),"YM")&amp;"  mês(es)"</f>
        <v>10  mês(es)</v>
      </c>
      <c r="AO48" s="14" t="str">
        <f ca="1">DATEDIF(AI48,TODAY(),"MD")&amp;" dias"</f>
        <v>2 dias</v>
      </c>
      <c r="AP48" s="14">
        <f ca="1">TODAY()-AI48</f>
        <v>4324</v>
      </c>
      <c r="AQ48" s="21" t="s">
        <v>99</v>
      </c>
      <c r="AR48" s="14"/>
      <c r="AS48" s="14"/>
      <c r="AT48" s="14"/>
      <c r="AU48" s="14"/>
      <c r="AV48" s="14"/>
      <c r="AW48" s="14" t="s">
        <v>100</v>
      </c>
      <c r="AX48" s="22" t="s">
        <v>916</v>
      </c>
      <c r="AY48" s="14" t="s">
        <v>917</v>
      </c>
      <c r="AZ48" s="14" t="s">
        <v>99</v>
      </c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 t="s">
        <v>918</v>
      </c>
      <c r="BM48" s="14">
        <v>0</v>
      </c>
      <c r="BN48" s="14" t="s">
        <v>919</v>
      </c>
      <c r="BO48" s="14" t="s">
        <v>106</v>
      </c>
      <c r="BP48" s="14">
        <v>69073040</v>
      </c>
      <c r="BQ48" s="14">
        <v>9291946799</v>
      </c>
      <c r="BR48" s="22" t="s">
        <v>920</v>
      </c>
      <c r="BS48" s="14" t="s">
        <v>290</v>
      </c>
      <c r="BT48" s="14" t="s">
        <v>110</v>
      </c>
      <c r="BU48" s="14" t="s">
        <v>291</v>
      </c>
      <c r="BV48" s="14" t="s">
        <v>110</v>
      </c>
      <c r="BW48" s="20" t="s">
        <v>292</v>
      </c>
      <c r="BX48" s="14" t="s">
        <v>921</v>
      </c>
      <c r="BY48" s="14" t="s">
        <v>110</v>
      </c>
      <c r="BZ48" s="14" t="s">
        <v>110</v>
      </c>
      <c r="CA48" s="14" t="s">
        <v>110</v>
      </c>
      <c r="CB48" s="14" t="s">
        <v>110</v>
      </c>
      <c r="CC48" s="14" t="s">
        <v>110</v>
      </c>
      <c r="CD48" s="14" t="s">
        <v>110</v>
      </c>
      <c r="CE48" s="14" t="s">
        <v>110</v>
      </c>
      <c r="CF48" s="14" t="s">
        <v>110</v>
      </c>
      <c r="CG48" s="14" t="s">
        <v>110</v>
      </c>
      <c r="CH48" s="14" t="s">
        <v>110</v>
      </c>
      <c r="CI48" s="14" t="s">
        <v>110</v>
      </c>
      <c r="CJ48" s="14" t="s">
        <v>110</v>
      </c>
      <c r="CK48" s="14" t="s">
        <v>110</v>
      </c>
      <c r="CL48" s="14" t="s">
        <v>110</v>
      </c>
      <c r="CM48" s="14" t="s">
        <v>110</v>
      </c>
      <c r="CN48" s="14"/>
      <c r="CO48" s="40"/>
    </row>
    <row r="49" spans="1:93" ht="13.5" customHeight="1">
      <c r="A49" s="24" t="s">
        <v>922</v>
      </c>
      <c r="B49" s="25">
        <v>28</v>
      </c>
      <c r="C49" s="34" t="s">
        <v>82</v>
      </c>
      <c r="D49" s="600" t="s">
        <v>278</v>
      </c>
      <c r="E49" s="599">
        <v>1</v>
      </c>
      <c r="F49" s="600"/>
      <c r="G49" s="600"/>
      <c r="H49" s="27" t="s">
        <v>84</v>
      </c>
      <c r="I49" s="25"/>
      <c r="J49" s="27" t="s">
        <v>85</v>
      </c>
      <c r="K49" s="25" t="s">
        <v>544</v>
      </c>
      <c r="L49" s="25" t="s">
        <v>73</v>
      </c>
      <c r="M49" s="28" t="s">
        <v>87</v>
      </c>
      <c r="N49" s="28" t="s">
        <v>88</v>
      </c>
      <c r="O49" s="29" t="s">
        <v>923</v>
      </c>
      <c r="P49" s="25" t="s">
        <v>924</v>
      </c>
      <c r="Q49" s="28" t="s">
        <v>925</v>
      </c>
      <c r="R49" s="25" t="s">
        <v>926</v>
      </c>
      <c r="S49" s="25" t="s">
        <v>927</v>
      </c>
      <c r="T49" s="25">
        <v>204937122</v>
      </c>
      <c r="U49" s="25">
        <v>16</v>
      </c>
      <c r="V49" s="25">
        <v>59</v>
      </c>
      <c r="W49" s="25">
        <v>199</v>
      </c>
      <c r="X49" s="24" t="s">
        <v>928</v>
      </c>
      <c r="Y49" s="24" t="s">
        <v>929</v>
      </c>
      <c r="Z49" s="25">
        <v>2</v>
      </c>
      <c r="AA49" s="25" t="s">
        <v>96</v>
      </c>
      <c r="AB49" s="25" t="s">
        <v>23</v>
      </c>
      <c r="AC49" s="25" t="s">
        <v>97</v>
      </c>
      <c r="AD49" s="30"/>
      <c r="AE49" s="24" t="s">
        <v>930</v>
      </c>
      <c r="AF49" s="31">
        <v>29494</v>
      </c>
      <c r="AG49" s="25" t="str">
        <f t="shared" ca="1" si="7"/>
        <v>44 anos</v>
      </c>
      <c r="AH49" s="31">
        <v>38058</v>
      </c>
      <c r="AI49" s="31">
        <v>38058</v>
      </c>
      <c r="AJ49" s="31">
        <f>EDATE(AI49,300)</f>
        <v>47189</v>
      </c>
      <c r="AK49" s="31">
        <f>EDATE(AI49,360)</f>
        <v>49015</v>
      </c>
      <c r="AL49" s="25">
        <v>59</v>
      </c>
      <c r="AM49" s="25" t="str">
        <f ca="1">DATEDIF(AI49,TODAY(),"Y")&amp;" ano(s)"</f>
        <v>21 ano(s)</v>
      </c>
      <c r="AN49" s="25" t="str">
        <f ca="1">DATEDIF(AI49,TODAY(),"YM")&amp;"  mês(es)"</f>
        <v>5  mês(es)</v>
      </c>
      <c r="AO49" s="25" t="str">
        <f ca="1">DATEDIF(AI49,TODAY(),"MD")&amp;" dias"</f>
        <v>4 dias</v>
      </c>
      <c r="AP49" s="25">
        <f ca="1">TODAY()-AI49</f>
        <v>7827</v>
      </c>
      <c r="AQ49" s="32" t="s">
        <v>99</v>
      </c>
      <c r="AR49" s="25"/>
      <c r="AS49" s="25"/>
      <c r="AT49" s="25"/>
      <c r="AU49" s="25"/>
      <c r="AV49" s="25"/>
      <c r="AW49" s="25" t="s">
        <v>100</v>
      </c>
      <c r="AX49" s="25" t="s">
        <v>916</v>
      </c>
      <c r="AY49" s="25" t="s">
        <v>931</v>
      </c>
      <c r="AZ49" s="25" t="s">
        <v>99</v>
      </c>
      <c r="BA49" s="25" t="s">
        <v>99</v>
      </c>
      <c r="BB49" s="31" t="s">
        <v>101</v>
      </c>
      <c r="BC49" s="25"/>
      <c r="BD49" s="25" t="s">
        <v>102</v>
      </c>
      <c r="BE49" s="25" t="s">
        <v>103</v>
      </c>
      <c r="BF49" s="25"/>
      <c r="BG49" s="25"/>
      <c r="BH49" s="25"/>
      <c r="BI49" s="25"/>
      <c r="BJ49" s="25"/>
      <c r="BK49" s="25"/>
      <c r="BL49" s="25" t="s">
        <v>932</v>
      </c>
      <c r="BM49" s="25">
        <v>0</v>
      </c>
      <c r="BN49" s="25" t="s">
        <v>933</v>
      </c>
      <c r="BO49" s="25" t="s">
        <v>106</v>
      </c>
      <c r="BP49" s="25">
        <v>69000000</v>
      </c>
      <c r="BQ49" s="25">
        <v>992779371</v>
      </c>
      <c r="BR49" s="33" t="s">
        <v>934</v>
      </c>
      <c r="BS49" s="25" t="s">
        <v>108</v>
      </c>
      <c r="BT49" s="25" t="s">
        <v>109</v>
      </c>
      <c r="BU49" s="25" t="s">
        <v>110</v>
      </c>
      <c r="BV49" s="25" t="s">
        <v>110</v>
      </c>
      <c r="BW49" s="25" t="s">
        <v>110</v>
      </c>
      <c r="BX49" s="31" t="s">
        <v>111</v>
      </c>
      <c r="BY49" s="25" t="s">
        <v>112</v>
      </c>
      <c r="BZ49" s="31" t="s">
        <v>113</v>
      </c>
      <c r="CA49" s="25" t="s">
        <v>110</v>
      </c>
      <c r="CB49" s="25" t="s">
        <v>110</v>
      </c>
      <c r="CC49" s="25" t="s">
        <v>110</v>
      </c>
      <c r="CD49" s="25" t="s">
        <v>110</v>
      </c>
      <c r="CE49" s="25" t="s">
        <v>110</v>
      </c>
      <c r="CF49" s="25" t="s">
        <v>110</v>
      </c>
      <c r="CG49" s="630" t="s">
        <v>110</v>
      </c>
      <c r="CH49" s="25" t="s">
        <v>110</v>
      </c>
      <c r="CI49" s="25" t="s">
        <v>110</v>
      </c>
      <c r="CJ49" s="25" t="s">
        <v>110</v>
      </c>
      <c r="CK49" s="25" t="s">
        <v>110</v>
      </c>
      <c r="CL49" s="25" t="s">
        <v>110</v>
      </c>
      <c r="CM49" s="25" t="s">
        <v>110</v>
      </c>
      <c r="CN49" s="25"/>
      <c r="CO49" s="34"/>
    </row>
    <row r="50" spans="1:93" ht="13.5" customHeight="1">
      <c r="A50" s="13" t="s">
        <v>935</v>
      </c>
      <c r="B50" s="14">
        <v>522</v>
      </c>
      <c r="C50" s="40" t="s">
        <v>82</v>
      </c>
      <c r="D50" s="599" t="s">
        <v>278</v>
      </c>
      <c r="E50" s="599">
        <v>1</v>
      </c>
      <c r="F50" s="599"/>
      <c r="G50" s="599"/>
      <c r="H50" s="36" t="s">
        <v>84</v>
      </c>
      <c r="I50" s="14"/>
      <c r="J50" s="36" t="s">
        <v>85</v>
      </c>
      <c r="K50" s="14" t="s">
        <v>279</v>
      </c>
      <c r="L50" s="14" t="s">
        <v>936</v>
      </c>
      <c r="M50" s="14" t="s">
        <v>196</v>
      </c>
      <c r="N50" s="17" t="s">
        <v>88</v>
      </c>
      <c r="O50" s="18" t="s">
        <v>937</v>
      </c>
      <c r="P50" s="14" t="s">
        <v>938</v>
      </c>
      <c r="Q50" s="14">
        <v>1131</v>
      </c>
      <c r="R50" s="14" t="s">
        <v>939</v>
      </c>
      <c r="S50" s="14" t="s">
        <v>940</v>
      </c>
      <c r="T50" s="14">
        <v>171674422</v>
      </c>
      <c r="U50" s="14">
        <v>24</v>
      </c>
      <c r="V50" s="14">
        <v>63</v>
      </c>
      <c r="W50" s="14">
        <v>20</v>
      </c>
      <c r="X50" s="13" t="s">
        <v>941</v>
      </c>
      <c r="Y50" s="13" t="s">
        <v>942</v>
      </c>
      <c r="Z50" s="14">
        <v>2</v>
      </c>
      <c r="AA50" s="14" t="s">
        <v>96</v>
      </c>
      <c r="AB50" s="14" t="s">
        <v>23</v>
      </c>
      <c r="AC50" s="14" t="s">
        <v>97</v>
      </c>
      <c r="AD50" s="19"/>
      <c r="AE50" s="13"/>
      <c r="AF50" s="20">
        <v>28564</v>
      </c>
      <c r="AG50" s="14" t="str">
        <f t="shared" ca="1" si="7"/>
        <v>47 anos</v>
      </c>
      <c r="AH50" s="20">
        <v>41561</v>
      </c>
      <c r="AI50" s="20">
        <v>41561</v>
      </c>
      <c r="AJ50" s="20">
        <f>EDATE(AI50,300)</f>
        <v>50692</v>
      </c>
      <c r="AK50" s="20">
        <f>EDATE(AI50,360)</f>
        <v>52518</v>
      </c>
      <c r="AL50" s="14">
        <v>59</v>
      </c>
      <c r="AM50" s="14" t="str">
        <f ca="1">DATEDIF(AI50,TODAY(),"Y")&amp;" ano(s)"</f>
        <v>11 ano(s)</v>
      </c>
      <c r="AN50" s="14" t="str">
        <f ca="1">DATEDIF(AI50,TODAY(),"YM")&amp;"  mês(es)"</f>
        <v>10  mês(es)</v>
      </c>
      <c r="AO50" s="14" t="str">
        <f ca="1">DATEDIF(AI50,TODAY(),"MD")&amp;" dias"</f>
        <v>2 dias</v>
      </c>
      <c r="AP50" s="14">
        <f ca="1">TODAY()-AI50</f>
        <v>4324</v>
      </c>
      <c r="AQ50" s="21" t="s">
        <v>99</v>
      </c>
      <c r="AR50" s="14"/>
      <c r="AS50" s="14"/>
      <c r="AT50" s="14"/>
      <c r="AU50" s="14"/>
      <c r="AV50" s="14"/>
      <c r="AW50" s="14" t="s">
        <v>336</v>
      </c>
      <c r="AX50" s="14"/>
      <c r="AY50" s="14" t="s">
        <v>99</v>
      </c>
      <c r="AZ50" s="14" t="s">
        <v>99</v>
      </c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 t="s">
        <v>943</v>
      </c>
      <c r="BM50" s="14">
        <v>0</v>
      </c>
      <c r="BN50" s="14" t="s">
        <v>944</v>
      </c>
      <c r="BO50" s="14" t="s">
        <v>106</v>
      </c>
      <c r="BP50" s="14">
        <v>69077270</v>
      </c>
      <c r="BQ50" s="14">
        <v>993549858</v>
      </c>
      <c r="BR50" s="22" t="s">
        <v>945</v>
      </c>
      <c r="BS50" s="14" t="s">
        <v>290</v>
      </c>
      <c r="BT50" s="14" t="s">
        <v>110</v>
      </c>
      <c r="BU50" s="14" t="s">
        <v>291</v>
      </c>
      <c r="BV50" s="14" t="s">
        <v>110</v>
      </c>
      <c r="BW50" s="20" t="s">
        <v>292</v>
      </c>
      <c r="BX50" s="14" t="s">
        <v>946</v>
      </c>
      <c r="BY50" s="14" t="s">
        <v>110</v>
      </c>
      <c r="BZ50" s="14" t="s">
        <v>110</v>
      </c>
      <c r="CA50" s="14" t="s">
        <v>110</v>
      </c>
      <c r="CB50" s="14" t="s">
        <v>110</v>
      </c>
      <c r="CC50" s="14" t="s">
        <v>110</v>
      </c>
      <c r="CD50" s="14" t="s">
        <v>110</v>
      </c>
      <c r="CE50" s="14" t="s">
        <v>110</v>
      </c>
      <c r="CF50" s="14" t="s">
        <v>110</v>
      </c>
      <c r="CG50" s="14" t="s">
        <v>110</v>
      </c>
      <c r="CH50" s="14" t="s">
        <v>110</v>
      </c>
      <c r="CI50" s="14" t="s">
        <v>110</v>
      </c>
      <c r="CJ50" s="14" t="s">
        <v>110</v>
      </c>
      <c r="CK50" s="14" t="s">
        <v>110</v>
      </c>
      <c r="CL50" s="14" t="s">
        <v>110</v>
      </c>
      <c r="CM50" s="14" t="s">
        <v>110</v>
      </c>
      <c r="CN50" s="14"/>
      <c r="CO50" s="40"/>
    </row>
    <row r="51" spans="1:93" ht="13.5" customHeight="1">
      <c r="A51" s="65" t="s">
        <v>947</v>
      </c>
      <c r="B51" s="25">
        <v>16</v>
      </c>
      <c r="C51" s="34" t="s">
        <v>82</v>
      </c>
      <c r="D51" s="600" t="s">
        <v>278</v>
      </c>
      <c r="E51" s="599">
        <v>1</v>
      </c>
      <c r="F51" s="600"/>
      <c r="G51" s="600"/>
      <c r="H51" s="590" t="s">
        <v>84</v>
      </c>
      <c r="I51" s="25" t="s">
        <v>295</v>
      </c>
      <c r="J51" s="27" t="s">
        <v>85</v>
      </c>
      <c r="K51" s="25"/>
      <c r="L51" s="25" t="s">
        <v>257</v>
      </c>
      <c r="M51" s="28" t="s">
        <v>196</v>
      </c>
      <c r="N51" s="28" t="s">
        <v>88</v>
      </c>
      <c r="O51" s="29" t="s">
        <v>948</v>
      </c>
      <c r="P51" s="44" t="s">
        <v>949</v>
      </c>
      <c r="Q51" s="25">
        <v>1915</v>
      </c>
      <c r="R51" s="44" t="s">
        <v>950</v>
      </c>
      <c r="S51" s="44" t="s">
        <v>951</v>
      </c>
      <c r="T51" s="65">
        <v>23780442240</v>
      </c>
      <c r="U51" s="25">
        <v>40</v>
      </c>
      <c r="V51" s="68" t="s">
        <v>264</v>
      </c>
      <c r="W51" s="68" t="s">
        <v>952</v>
      </c>
      <c r="X51" s="65" t="s">
        <v>953</v>
      </c>
      <c r="Y51" s="65" t="s">
        <v>954</v>
      </c>
      <c r="Z51" s="25"/>
      <c r="AA51" s="25" t="s">
        <v>96</v>
      </c>
      <c r="AB51" s="25" t="s">
        <v>23</v>
      </c>
      <c r="AC51" s="25" t="s">
        <v>97</v>
      </c>
      <c r="AD51" s="30"/>
      <c r="AE51" s="619"/>
      <c r="AF51" s="45">
        <v>32107</v>
      </c>
      <c r="AG51" s="25" t="str">
        <f t="shared" ca="1" si="7"/>
        <v>37 anos</v>
      </c>
      <c r="AH51" s="45">
        <v>45261</v>
      </c>
      <c r="AI51" s="31"/>
      <c r="AJ51" s="31"/>
      <c r="AK51" s="31"/>
      <c r="AL51" s="25"/>
      <c r="AM51" s="25"/>
      <c r="AN51" s="25"/>
      <c r="AO51" s="25"/>
      <c r="AP51" s="25"/>
      <c r="AQ51" s="32"/>
      <c r="AR51" s="25"/>
      <c r="AS51" s="25"/>
      <c r="AT51" s="25"/>
      <c r="AU51" s="25"/>
      <c r="AV51" s="25"/>
      <c r="AW51" s="25" t="s">
        <v>100</v>
      </c>
      <c r="AX51" s="52" t="s">
        <v>955</v>
      </c>
      <c r="AY51" s="52" t="s">
        <v>306</v>
      </c>
      <c r="AZ51" s="63" t="s">
        <v>99</v>
      </c>
      <c r="BA51" s="52" t="s">
        <v>99</v>
      </c>
      <c r="BB51" s="25" t="s">
        <v>271</v>
      </c>
      <c r="BC51" s="25"/>
      <c r="BD51" s="25"/>
      <c r="BE51" s="25"/>
      <c r="BF51" s="25"/>
      <c r="BG51" s="25"/>
      <c r="BH51" s="25"/>
      <c r="BI51" s="25"/>
      <c r="BJ51" s="25"/>
      <c r="BK51" s="25"/>
      <c r="BL51" s="70" t="s">
        <v>956</v>
      </c>
      <c r="BM51" s="25">
        <v>7</v>
      </c>
      <c r="BN51" s="25"/>
      <c r="BO51" s="25" t="s">
        <v>106</v>
      </c>
      <c r="BP51" s="71">
        <v>69097365</v>
      </c>
      <c r="BQ51" s="53" t="s">
        <v>957</v>
      </c>
      <c r="BR51" s="54" t="s">
        <v>958</v>
      </c>
      <c r="BS51" s="25"/>
      <c r="BT51" s="25"/>
      <c r="BU51" s="25"/>
      <c r="BV51" s="25" t="s">
        <v>276</v>
      </c>
      <c r="BW51" s="25"/>
      <c r="BX51" s="25"/>
      <c r="BY51" s="25"/>
      <c r="BZ51" s="25"/>
      <c r="CA51" s="25"/>
      <c r="CB51" s="31"/>
      <c r="CC51" s="25"/>
      <c r="CD51" s="31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34"/>
    </row>
    <row r="52" spans="1:93" ht="13.5" customHeight="1">
      <c r="A52" s="13" t="s">
        <v>959</v>
      </c>
      <c r="B52" s="14">
        <v>578</v>
      </c>
      <c r="C52" s="40" t="s">
        <v>82</v>
      </c>
      <c r="D52" s="599" t="s">
        <v>278</v>
      </c>
      <c r="E52" s="599">
        <v>1</v>
      </c>
      <c r="F52" s="599"/>
      <c r="G52" s="599"/>
      <c r="H52" s="36" t="s">
        <v>84</v>
      </c>
      <c r="I52" s="14" t="s">
        <v>575</v>
      </c>
      <c r="J52" s="36" t="s">
        <v>85</v>
      </c>
      <c r="K52" s="14" t="s">
        <v>86</v>
      </c>
      <c r="L52" s="14" t="s">
        <v>69</v>
      </c>
      <c r="M52" s="14" t="s">
        <v>196</v>
      </c>
      <c r="N52" s="17" t="s">
        <v>88</v>
      </c>
      <c r="O52" s="18" t="s">
        <v>960</v>
      </c>
      <c r="P52" s="14" t="s">
        <v>961</v>
      </c>
      <c r="Q52" s="17" t="s">
        <v>962</v>
      </c>
      <c r="R52" s="14" t="s">
        <v>963</v>
      </c>
      <c r="S52" s="14" t="s">
        <v>964</v>
      </c>
      <c r="T52" s="14">
        <v>158489122</v>
      </c>
      <c r="U52" s="14">
        <v>40</v>
      </c>
      <c r="V52" s="14">
        <v>1</v>
      </c>
      <c r="W52" s="14">
        <v>164</v>
      </c>
      <c r="X52" s="13" t="s">
        <v>753</v>
      </c>
      <c r="Y52" s="13" t="s">
        <v>965</v>
      </c>
      <c r="Z52" s="14">
        <v>2</v>
      </c>
      <c r="AA52" s="14" t="s">
        <v>96</v>
      </c>
      <c r="AB52" s="14" t="s">
        <v>23</v>
      </c>
      <c r="AC52" s="14" t="s">
        <v>97</v>
      </c>
      <c r="AD52" s="19"/>
      <c r="AE52" s="13" t="s">
        <v>966</v>
      </c>
      <c r="AF52" s="20">
        <v>27932</v>
      </c>
      <c r="AG52" s="14" t="str">
        <f t="shared" ca="1" si="7"/>
        <v>49 anos</v>
      </c>
      <c r="AH52" s="20">
        <v>41561</v>
      </c>
      <c r="AI52" s="20">
        <v>41561</v>
      </c>
      <c r="AJ52" s="20">
        <f>EDATE(AI52,300)</f>
        <v>50692</v>
      </c>
      <c r="AK52" s="20">
        <f>EDATE(AI52,360)</f>
        <v>52518</v>
      </c>
      <c r="AL52" s="14">
        <v>59</v>
      </c>
      <c r="AM52" s="14" t="str">
        <f ca="1">DATEDIF(AI52,TODAY(),"Y")&amp;" ano(s)"</f>
        <v>11 ano(s)</v>
      </c>
      <c r="AN52" s="14" t="str">
        <f ca="1">DATEDIF(AI52,TODAY(),"YM")&amp;"  mês(es)"</f>
        <v>10  mês(es)</v>
      </c>
      <c r="AO52" s="14" t="str">
        <f ca="1">DATEDIF(AI52,TODAY(),"MD")&amp;" dias"</f>
        <v>2 dias</v>
      </c>
      <c r="AP52" s="14">
        <f ca="1">TODAY()-AI52</f>
        <v>4324</v>
      </c>
      <c r="AQ52" s="21" t="s">
        <v>99</v>
      </c>
      <c r="AR52" s="14"/>
      <c r="AS52" s="14"/>
      <c r="AT52" s="14"/>
      <c r="AU52" s="14"/>
      <c r="AV52" s="14"/>
      <c r="AW52" s="14" t="s">
        <v>336</v>
      </c>
      <c r="AX52" s="14"/>
      <c r="AY52" s="14" t="s">
        <v>99</v>
      </c>
      <c r="AZ52" s="14" t="s">
        <v>99</v>
      </c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 t="s">
        <v>967</v>
      </c>
      <c r="BM52" s="14">
        <v>0</v>
      </c>
      <c r="BN52" s="14" t="s">
        <v>968</v>
      </c>
      <c r="BO52" s="14" t="s">
        <v>106</v>
      </c>
      <c r="BP52" s="14">
        <v>69095000</v>
      </c>
      <c r="BQ52" s="14">
        <v>9292437557</v>
      </c>
      <c r="BR52" s="22" t="s">
        <v>969</v>
      </c>
      <c r="BS52" s="14" t="s">
        <v>290</v>
      </c>
      <c r="BT52" s="14" t="s">
        <v>110</v>
      </c>
      <c r="BU52" s="14" t="s">
        <v>291</v>
      </c>
      <c r="BV52" s="14" t="s">
        <v>110</v>
      </c>
      <c r="BW52" s="20" t="s">
        <v>292</v>
      </c>
      <c r="BX52" s="53" t="s">
        <v>970</v>
      </c>
      <c r="BY52" s="14" t="s">
        <v>110</v>
      </c>
      <c r="BZ52" s="14" t="s">
        <v>110</v>
      </c>
      <c r="CA52" s="14" t="s">
        <v>110</v>
      </c>
      <c r="CB52" s="14" t="s">
        <v>110</v>
      </c>
      <c r="CC52" s="14" t="s">
        <v>110</v>
      </c>
      <c r="CD52" s="14" t="s">
        <v>110</v>
      </c>
      <c r="CE52" s="14" t="s">
        <v>110</v>
      </c>
      <c r="CF52" s="14" t="s">
        <v>110</v>
      </c>
      <c r="CG52" s="14" t="s">
        <v>110</v>
      </c>
      <c r="CH52" s="14" t="s">
        <v>110</v>
      </c>
      <c r="CI52" s="14" t="s">
        <v>110</v>
      </c>
      <c r="CJ52" s="14" t="s">
        <v>110</v>
      </c>
      <c r="CK52" s="14" t="s">
        <v>110</v>
      </c>
      <c r="CL52" s="14" t="s">
        <v>110</v>
      </c>
      <c r="CM52" s="14" t="s">
        <v>110</v>
      </c>
      <c r="CN52" s="14"/>
      <c r="CO52" s="40"/>
    </row>
    <row r="53" spans="1:93" ht="13.5" customHeight="1">
      <c r="A53" s="24" t="s">
        <v>971</v>
      </c>
      <c r="B53" s="25">
        <v>417</v>
      </c>
      <c r="C53" s="34" t="s">
        <v>82</v>
      </c>
      <c r="D53" s="600" t="s">
        <v>278</v>
      </c>
      <c r="E53" s="599">
        <v>1</v>
      </c>
      <c r="F53" s="600"/>
      <c r="G53" s="600"/>
      <c r="H53" s="27" t="s">
        <v>84</v>
      </c>
      <c r="I53" s="25" t="s">
        <v>695</v>
      </c>
      <c r="J53" s="27" t="s">
        <v>85</v>
      </c>
      <c r="K53" s="25" t="s">
        <v>86</v>
      </c>
      <c r="L53" s="25" t="s">
        <v>69</v>
      </c>
      <c r="M53" s="25" t="s">
        <v>196</v>
      </c>
      <c r="N53" s="28" t="s">
        <v>88</v>
      </c>
      <c r="O53" s="29" t="s">
        <v>972</v>
      </c>
      <c r="P53" s="25" t="s">
        <v>973</v>
      </c>
      <c r="Q53" s="28" t="s">
        <v>974</v>
      </c>
      <c r="R53" s="25" t="s">
        <v>975</v>
      </c>
      <c r="S53" s="25" t="s">
        <v>976</v>
      </c>
      <c r="T53" s="25">
        <v>323588922</v>
      </c>
      <c r="U53" s="25">
        <v>8</v>
      </c>
      <c r="V53" s="25">
        <v>58</v>
      </c>
      <c r="W53" s="25">
        <v>360</v>
      </c>
      <c r="X53" s="24" t="s">
        <v>977</v>
      </c>
      <c r="Y53" s="24" t="s">
        <v>978</v>
      </c>
      <c r="Z53" s="25">
        <v>5</v>
      </c>
      <c r="AA53" s="25" t="s">
        <v>96</v>
      </c>
      <c r="AB53" s="25" t="s">
        <v>23</v>
      </c>
      <c r="AC53" s="25" t="s">
        <v>97</v>
      </c>
      <c r="AD53" s="30"/>
      <c r="AE53" s="24" t="s">
        <v>857</v>
      </c>
      <c r="AF53" s="31">
        <v>32594</v>
      </c>
      <c r="AG53" s="25" t="str">
        <f t="shared" ca="1" si="7"/>
        <v>36 anos</v>
      </c>
      <c r="AH53" s="31">
        <v>41561</v>
      </c>
      <c r="AI53" s="31">
        <v>41561</v>
      </c>
      <c r="AJ53" s="31">
        <f>EDATE(AI53,300)</f>
        <v>50692</v>
      </c>
      <c r="AK53" s="31">
        <f>EDATE(AI53,360)</f>
        <v>52518</v>
      </c>
      <c r="AL53" s="25">
        <v>59</v>
      </c>
      <c r="AM53" s="25" t="str">
        <f ca="1">DATEDIF(AI53,TODAY(),"Y")&amp;" ano(s)"</f>
        <v>11 ano(s)</v>
      </c>
      <c r="AN53" s="25" t="str">
        <f ca="1">DATEDIF(AI53,TODAY(),"YM")&amp;"  mês(es)"</f>
        <v>10  mês(es)</v>
      </c>
      <c r="AO53" s="25" t="str">
        <f ca="1">DATEDIF(AI53,TODAY(),"MD")&amp;" dias"</f>
        <v>2 dias</v>
      </c>
      <c r="AP53" s="25">
        <f ca="1">TODAY()-AI53</f>
        <v>4324</v>
      </c>
      <c r="AQ53" s="32" t="s">
        <v>99</v>
      </c>
      <c r="AR53" s="25"/>
      <c r="AS53" s="25"/>
      <c r="AT53" s="25"/>
      <c r="AU53" s="25"/>
      <c r="AV53" s="25"/>
      <c r="AW53" s="25" t="s">
        <v>336</v>
      </c>
      <c r="AX53" s="25"/>
      <c r="AY53" s="25" t="s">
        <v>99</v>
      </c>
      <c r="AZ53" s="25" t="s">
        <v>99</v>
      </c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 t="s">
        <v>979</v>
      </c>
      <c r="BM53" s="25">
        <v>0</v>
      </c>
      <c r="BN53" s="25" t="s">
        <v>980</v>
      </c>
      <c r="BO53" s="25" t="s">
        <v>106</v>
      </c>
      <c r="BP53" s="25">
        <v>69097350</v>
      </c>
      <c r="BQ53" s="25">
        <v>9291757509</v>
      </c>
      <c r="BR53" s="33" t="s">
        <v>981</v>
      </c>
      <c r="BS53" s="25" t="s">
        <v>290</v>
      </c>
      <c r="BT53" s="25" t="s">
        <v>110</v>
      </c>
      <c r="BU53" s="25" t="s">
        <v>291</v>
      </c>
      <c r="BV53" s="25" t="s">
        <v>110</v>
      </c>
      <c r="BW53" s="31" t="s">
        <v>292</v>
      </c>
      <c r="BX53" s="25" t="s">
        <v>982</v>
      </c>
      <c r="BY53" s="25" t="s">
        <v>110</v>
      </c>
      <c r="BZ53" s="25" t="s">
        <v>110</v>
      </c>
      <c r="CA53" s="25" t="s">
        <v>110</v>
      </c>
      <c r="CB53" s="25" t="s">
        <v>110</v>
      </c>
      <c r="CC53" s="25" t="s">
        <v>110</v>
      </c>
      <c r="CD53" s="25" t="s">
        <v>110</v>
      </c>
      <c r="CE53" s="25" t="s">
        <v>110</v>
      </c>
      <c r="CF53" s="25" t="s">
        <v>110</v>
      </c>
      <c r="CG53" s="25" t="s">
        <v>110</v>
      </c>
      <c r="CH53" s="25" t="s">
        <v>110</v>
      </c>
      <c r="CI53" s="25" t="s">
        <v>110</v>
      </c>
      <c r="CJ53" s="25" t="s">
        <v>110</v>
      </c>
      <c r="CK53" s="25" t="s">
        <v>110</v>
      </c>
      <c r="CL53" s="25" t="s">
        <v>110</v>
      </c>
      <c r="CM53" s="25" t="s">
        <v>110</v>
      </c>
      <c r="CN53" s="25"/>
      <c r="CO53" s="34"/>
    </row>
    <row r="54" spans="1:93" ht="13.5" customHeight="1">
      <c r="A54" s="39" t="s">
        <v>983</v>
      </c>
      <c r="B54" s="14">
        <v>75</v>
      </c>
      <c r="C54" s="40" t="s">
        <v>82</v>
      </c>
      <c r="D54" s="599" t="s">
        <v>278</v>
      </c>
      <c r="E54" s="599">
        <v>1</v>
      </c>
      <c r="F54" s="599"/>
      <c r="G54" s="599"/>
      <c r="H54" s="591" t="s">
        <v>84</v>
      </c>
      <c r="I54" s="14" t="s">
        <v>374</v>
      </c>
      <c r="J54" s="36" t="s">
        <v>135</v>
      </c>
      <c r="K54" s="14"/>
      <c r="L54" s="14" t="s">
        <v>257</v>
      </c>
      <c r="M54" s="17" t="s">
        <v>196</v>
      </c>
      <c r="N54" s="17" t="s">
        <v>88</v>
      </c>
      <c r="O54" s="18" t="s">
        <v>984</v>
      </c>
      <c r="P54" s="59" t="s">
        <v>985</v>
      </c>
      <c r="Q54" s="14">
        <v>1975</v>
      </c>
      <c r="R54" s="59" t="s">
        <v>986</v>
      </c>
      <c r="S54" s="59" t="s">
        <v>987</v>
      </c>
      <c r="T54" s="85" t="s">
        <v>988</v>
      </c>
      <c r="U54" s="14">
        <v>32</v>
      </c>
      <c r="V54" s="75" t="s">
        <v>989</v>
      </c>
      <c r="W54" s="75" t="s">
        <v>990</v>
      </c>
      <c r="X54" s="13" t="s">
        <v>991</v>
      </c>
      <c r="Y54" s="13" t="s">
        <v>992</v>
      </c>
      <c r="Z54" s="14">
        <v>2</v>
      </c>
      <c r="AA54" s="14" t="s">
        <v>96</v>
      </c>
      <c r="AB54" s="14" t="s">
        <v>23</v>
      </c>
      <c r="AC54" s="14" t="s">
        <v>97</v>
      </c>
      <c r="AD54" s="19"/>
      <c r="AE54" s="13"/>
      <c r="AF54" s="62">
        <v>35710</v>
      </c>
      <c r="AG54" s="14" t="str">
        <f t="shared" ca="1" si="7"/>
        <v>27 anos</v>
      </c>
      <c r="AH54" s="62">
        <v>45261</v>
      </c>
      <c r="AI54" s="20"/>
      <c r="AJ54" s="20"/>
      <c r="AK54" s="20"/>
      <c r="AL54" s="14"/>
      <c r="AM54" s="14"/>
      <c r="AN54" s="14"/>
      <c r="AO54" s="14"/>
      <c r="AP54" s="14"/>
      <c r="AQ54" s="21"/>
      <c r="AR54" s="14"/>
      <c r="AS54" s="14"/>
      <c r="AT54" s="14"/>
      <c r="AU54" s="14"/>
      <c r="AV54" s="14"/>
      <c r="AW54" s="63" t="s">
        <v>457</v>
      </c>
      <c r="AX54" s="63" t="s">
        <v>993</v>
      </c>
      <c r="AY54" s="63" t="s">
        <v>744</v>
      </c>
      <c r="AZ54" s="63" t="s">
        <v>744</v>
      </c>
      <c r="BA54" s="63" t="s">
        <v>836</v>
      </c>
      <c r="BB54" s="14" t="s">
        <v>271</v>
      </c>
      <c r="BC54" s="14"/>
      <c r="BD54" s="14"/>
      <c r="BE54" s="14"/>
      <c r="BF54" s="14"/>
      <c r="BG54" s="14"/>
      <c r="BH54" s="14"/>
      <c r="BI54" s="14"/>
      <c r="BJ54" s="14"/>
      <c r="BK54" s="14"/>
      <c r="BL54" s="13" t="s">
        <v>994</v>
      </c>
      <c r="BM54" s="14">
        <v>7</v>
      </c>
      <c r="BN54" s="14"/>
      <c r="BO54" s="14" t="s">
        <v>106</v>
      </c>
      <c r="BP54" s="76">
        <v>69082471</v>
      </c>
      <c r="BQ54" s="64">
        <v>92984965181</v>
      </c>
      <c r="BR54" s="51" t="s">
        <v>995</v>
      </c>
      <c r="BS54" s="14"/>
      <c r="BT54" s="14"/>
      <c r="BU54" s="14"/>
      <c r="BV54" s="14" t="s">
        <v>276</v>
      </c>
      <c r="BW54" s="14"/>
      <c r="BX54" s="14"/>
      <c r="BY54" s="14"/>
      <c r="BZ54" s="14"/>
      <c r="CA54" s="14"/>
      <c r="CB54" s="20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40"/>
    </row>
    <row r="55" spans="1:93" ht="13.5" customHeight="1">
      <c r="A55" s="24" t="s">
        <v>996</v>
      </c>
      <c r="B55" s="25">
        <v>433</v>
      </c>
      <c r="C55" s="34" t="s">
        <v>82</v>
      </c>
      <c r="D55" s="600" t="s">
        <v>278</v>
      </c>
      <c r="E55" s="599">
        <v>1</v>
      </c>
      <c r="F55" s="600"/>
      <c r="G55" s="600"/>
      <c r="H55" s="27" t="s">
        <v>84</v>
      </c>
      <c r="I55" s="25"/>
      <c r="J55" s="27" t="s">
        <v>85</v>
      </c>
      <c r="K55" s="25" t="s">
        <v>279</v>
      </c>
      <c r="L55" s="25" t="s">
        <v>69</v>
      </c>
      <c r="M55" s="25" t="s">
        <v>196</v>
      </c>
      <c r="N55" s="28" t="s">
        <v>88</v>
      </c>
      <c r="O55" s="29" t="s">
        <v>997</v>
      </c>
      <c r="P55" s="25" t="s">
        <v>998</v>
      </c>
      <c r="Q55" s="28" t="s">
        <v>999</v>
      </c>
      <c r="R55" s="25" t="s">
        <v>1000</v>
      </c>
      <c r="S55" s="25" t="s">
        <v>1001</v>
      </c>
      <c r="T55" s="25">
        <v>222659522</v>
      </c>
      <c r="U55" s="25">
        <v>32</v>
      </c>
      <c r="V55" s="25">
        <v>37</v>
      </c>
      <c r="W55" s="25">
        <v>47</v>
      </c>
      <c r="X55" s="24" t="s">
        <v>1002</v>
      </c>
      <c r="Y55" s="24" t="s">
        <v>1003</v>
      </c>
      <c r="Z55" s="25">
        <v>2</v>
      </c>
      <c r="AA55" s="25" t="s">
        <v>99</v>
      </c>
      <c r="AB55" s="25" t="s">
        <v>817</v>
      </c>
      <c r="AC55" s="25" t="s">
        <v>97</v>
      </c>
      <c r="AD55" s="30" t="s">
        <v>1004</v>
      </c>
      <c r="AE55" s="24" t="s">
        <v>1005</v>
      </c>
      <c r="AF55" s="31">
        <v>30448</v>
      </c>
      <c r="AG55" s="25" t="str">
        <f t="shared" ca="1" si="7"/>
        <v>42 anos</v>
      </c>
      <c r="AH55" s="31">
        <v>41561</v>
      </c>
      <c r="AI55" s="31">
        <v>41561</v>
      </c>
      <c r="AJ55" s="31">
        <f>EDATE(AI55,300)</f>
        <v>50692</v>
      </c>
      <c r="AK55" s="31">
        <f>EDATE(AI55,360)</f>
        <v>52518</v>
      </c>
      <c r="AL55" s="25">
        <v>59</v>
      </c>
      <c r="AM55" s="25" t="str">
        <f ca="1">DATEDIF(AI55,TODAY(),"Y")&amp;" ano(s)"</f>
        <v>11 ano(s)</v>
      </c>
      <c r="AN55" s="25" t="str">
        <f ca="1">DATEDIF(AI55,TODAY(),"YM")&amp;"  mês(es)"</f>
        <v>10  mês(es)</v>
      </c>
      <c r="AO55" s="25" t="str">
        <f ca="1">DATEDIF(AI55,TODAY(),"MD")&amp;" dias"</f>
        <v>2 dias</v>
      </c>
      <c r="AP55" s="25">
        <f ca="1">TODAY()-AI55</f>
        <v>4324</v>
      </c>
      <c r="AQ55" s="32" t="s">
        <v>99</v>
      </c>
      <c r="AR55" s="25"/>
      <c r="AS55" s="25"/>
      <c r="AT55" s="25"/>
      <c r="AU55" s="25"/>
      <c r="AV55" s="25"/>
      <c r="AW55" s="25" t="s">
        <v>336</v>
      </c>
      <c r="AX55" s="25"/>
      <c r="AY55" s="25" t="s">
        <v>99</v>
      </c>
      <c r="AZ55" s="25" t="s">
        <v>99</v>
      </c>
      <c r="BA55" s="73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 t="s">
        <v>1006</v>
      </c>
      <c r="BM55" s="25">
        <v>0</v>
      </c>
      <c r="BN55" s="25" t="s">
        <v>1007</v>
      </c>
      <c r="BO55" s="25" t="s">
        <v>106</v>
      </c>
      <c r="BP55" s="25">
        <v>69033540</v>
      </c>
      <c r="BQ55" s="122">
        <v>9295111215</v>
      </c>
      <c r="BR55" s="33" t="s">
        <v>1008</v>
      </c>
      <c r="BS55" s="25" t="s">
        <v>290</v>
      </c>
      <c r="BT55" s="25" t="s">
        <v>110</v>
      </c>
      <c r="BU55" s="25" t="s">
        <v>291</v>
      </c>
      <c r="BV55" s="25" t="s">
        <v>110</v>
      </c>
      <c r="BW55" s="31" t="s">
        <v>292</v>
      </c>
      <c r="BX55" s="25" t="s">
        <v>1009</v>
      </c>
      <c r="BY55" s="25" t="s">
        <v>110</v>
      </c>
      <c r="BZ55" s="25" t="s">
        <v>110</v>
      </c>
      <c r="CA55" s="25" t="s">
        <v>110</v>
      </c>
      <c r="CB55" s="25" t="s">
        <v>110</v>
      </c>
      <c r="CC55" s="25" t="s">
        <v>110</v>
      </c>
      <c r="CD55" s="25" t="s">
        <v>110</v>
      </c>
      <c r="CE55" s="25" t="s">
        <v>110</v>
      </c>
      <c r="CF55" s="25" t="s">
        <v>110</v>
      </c>
      <c r="CG55" s="25" t="s">
        <v>110</v>
      </c>
      <c r="CH55" s="25" t="s">
        <v>110</v>
      </c>
      <c r="CI55" s="25" t="s">
        <v>110</v>
      </c>
      <c r="CJ55" s="25" t="s">
        <v>110</v>
      </c>
      <c r="CK55" s="25" t="s">
        <v>110</v>
      </c>
      <c r="CL55" s="25" t="s">
        <v>110</v>
      </c>
      <c r="CM55" s="25" t="s">
        <v>110</v>
      </c>
      <c r="CN55" s="25"/>
      <c r="CO55" s="34"/>
    </row>
    <row r="56" spans="1:93" ht="13.5" customHeight="1">
      <c r="A56" s="13" t="s">
        <v>1010</v>
      </c>
      <c r="B56" s="14">
        <v>60</v>
      </c>
      <c r="C56" s="40" t="s">
        <v>82</v>
      </c>
      <c r="D56" s="599" t="s">
        <v>278</v>
      </c>
      <c r="E56" s="599">
        <v>1</v>
      </c>
      <c r="F56" s="599"/>
      <c r="G56" s="599"/>
      <c r="H56" s="591" t="s">
        <v>84</v>
      </c>
      <c r="I56" s="14" t="s">
        <v>295</v>
      </c>
      <c r="J56" s="36" t="s">
        <v>85</v>
      </c>
      <c r="K56" s="14"/>
      <c r="L56" s="14" t="s">
        <v>257</v>
      </c>
      <c r="M56" s="17" t="s">
        <v>196</v>
      </c>
      <c r="N56" s="21" t="s">
        <v>88</v>
      </c>
      <c r="O56" s="18" t="s">
        <v>1011</v>
      </c>
      <c r="P56" s="59" t="s">
        <v>1012</v>
      </c>
      <c r="Q56" s="14">
        <v>1959</v>
      </c>
      <c r="R56" s="59" t="s">
        <v>1013</v>
      </c>
      <c r="S56" s="59" t="s">
        <v>1014</v>
      </c>
      <c r="T56" s="61" t="s">
        <v>1015</v>
      </c>
      <c r="U56" s="14" t="s">
        <v>650</v>
      </c>
      <c r="V56" s="14" t="s">
        <v>717</v>
      </c>
      <c r="W56" s="14" t="s">
        <v>1016</v>
      </c>
      <c r="X56" s="13" t="s">
        <v>1017</v>
      </c>
      <c r="Y56" s="13" t="s">
        <v>1018</v>
      </c>
      <c r="Z56" s="14">
        <v>1</v>
      </c>
      <c r="AA56" s="14" t="s">
        <v>96</v>
      </c>
      <c r="AB56" s="14" t="s">
        <v>23</v>
      </c>
      <c r="AC56" s="14" t="s">
        <v>97</v>
      </c>
      <c r="AD56" s="19"/>
      <c r="AE56" s="13"/>
      <c r="AF56" s="62">
        <v>35436</v>
      </c>
      <c r="AG56" s="14" t="str">
        <f t="shared" ca="1" si="7"/>
        <v>28 anos</v>
      </c>
      <c r="AH56" s="62">
        <v>45261</v>
      </c>
      <c r="AI56" s="20"/>
      <c r="AJ56" s="20"/>
      <c r="AK56" s="20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52" t="s">
        <v>457</v>
      </c>
      <c r="AX56" s="52" t="s">
        <v>1019</v>
      </c>
      <c r="AY56" s="52" t="s">
        <v>460</v>
      </c>
      <c r="AZ56" s="52" t="s">
        <v>460</v>
      </c>
      <c r="BA56" s="52" t="s">
        <v>460</v>
      </c>
      <c r="BB56" s="14" t="s">
        <v>271</v>
      </c>
      <c r="BC56" s="14"/>
      <c r="BD56" s="14"/>
      <c r="BE56" s="14"/>
      <c r="BF56" s="14"/>
      <c r="BG56" s="14"/>
      <c r="BH56" s="14"/>
      <c r="BI56" s="14"/>
      <c r="BJ56" s="14"/>
      <c r="BK56" s="14"/>
      <c r="BL56" s="13" t="s">
        <v>1020</v>
      </c>
      <c r="BM56" s="14">
        <v>57</v>
      </c>
      <c r="BN56" s="14"/>
      <c r="BO56" s="14" t="s">
        <v>106</v>
      </c>
      <c r="BP56" s="14" t="s">
        <v>1021</v>
      </c>
      <c r="BQ56" s="53" t="s">
        <v>1022</v>
      </c>
      <c r="BR56" s="54" t="s">
        <v>1023</v>
      </c>
      <c r="BS56" s="14"/>
      <c r="BT56" s="14"/>
      <c r="BU56" s="14"/>
      <c r="BV56" s="14" t="s">
        <v>276</v>
      </c>
      <c r="BW56" s="14"/>
      <c r="BX56" s="14"/>
      <c r="BY56" s="14"/>
      <c r="BZ56" s="14"/>
      <c r="CA56" s="14"/>
      <c r="CB56" s="20"/>
      <c r="CC56" s="14"/>
      <c r="CD56" s="20"/>
      <c r="CE56" s="627"/>
      <c r="CF56" s="14"/>
      <c r="CG56" s="14"/>
      <c r="CH56" s="14"/>
      <c r="CI56" s="14"/>
      <c r="CJ56" s="14"/>
      <c r="CK56" s="14"/>
      <c r="CL56" s="14"/>
      <c r="CM56" s="14"/>
      <c r="CN56" s="14"/>
      <c r="CO56" s="40"/>
    </row>
    <row r="57" spans="1:93" ht="13.5" customHeight="1">
      <c r="A57" s="24" t="s">
        <v>1024</v>
      </c>
      <c r="B57" s="25">
        <v>39</v>
      </c>
      <c r="C57" s="34" t="s">
        <v>82</v>
      </c>
      <c r="D57" s="600" t="s">
        <v>278</v>
      </c>
      <c r="E57" s="599">
        <v>1</v>
      </c>
      <c r="F57" s="600"/>
      <c r="G57" s="600"/>
      <c r="H57" s="590" t="s">
        <v>84</v>
      </c>
      <c r="I57" s="25" t="s">
        <v>295</v>
      </c>
      <c r="J57" s="27" t="s">
        <v>85</v>
      </c>
      <c r="K57" s="25"/>
      <c r="L57" s="25" t="s">
        <v>257</v>
      </c>
      <c r="M57" s="28" t="s">
        <v>196</v>
      </c>
      <c r="N57" s="32" t="s">
        <v>88</v>
      </c>
      <c r="O57" s="29" t="s">
        <v>1025</v>
      </c>
      <c r="P57" s="44" t="s">
        <v>1026</v>
      </c>
      <c r="Q57" s="25">
        <v>1938</v>
      </c>
      <c r="R57" s="44" t="s">
        <v>1027</v>
      </c>
      <c r="S57" s="44" t="s">
        <v>1028</v>
      </c>
      <c r="T57" s="92" t="s">
        <v>1029</v>
      </c>
      <c r="U57" s="25" t="s">
        <v>1030</v>
      </c>
      <c r="V57" s="25" t="s">
        <v>1031</v>
      </c>
      <c r="W57" s="25" t="s">
        <v>1032</v>
      </c>
      <c r="X57" s="24" t="s">
        <v>1033</v>
      </c>
      <c r="Y57" s="24" t="s">
        <v>1034</v>
      </c>
      <c r="Z57" s="25">
        <v>1</v>
      </c>
      <c r="AA57" s="25" t="s">
        <v>96</v>
      </c>
      <c r="AB57" s="25" t="s">
        <v>23</v>
      </c>
      <c r="AC57" s="25" t="s">
        <v>97</v>
      </c>
      <c r="AD57" s="30"/>
      <c r="AE57" s="24"/>
      <c r="AF57" s="45">
        <v>36907</v>
      </c>
      <c r="AG57" s="25" t="str">
        <f t="shared" ca="1" si="7"/>
        <v>24 anos</v>
      </c>
      <c r="AH57" s="45">
        <v>45261</v>
      </c>
      <c r="AI57" s="31"/>
      <c r="AJ57" s="31"/>
      <c r="AK57" s="3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 t="s">
        <v>336</v>
      </c>
      <c r="AX57" s="52" t="s">
        <v>99</v>
      </c>
      <c r="AY57" s="52" t="s">
        <v>99</v>
      </c>
      <c r="AZ57" s="52" t="s">
        <v>99</v>
      </c>
      <c r="BA57" s="52" t="s">
        <v>99</v>
      </c>
      <c r="BB57" s="25" t="s">
        <v>271</v>
      </c>
      <c r="BC57" s="25"/>
      <c r="BD57" s="25"/>
      <c r="BE57" s="25"/>
      <c r="BF57" s="25"/>
      <c r="BG57" s="25"/>
      <c r="BH57" s="25"/>
      <c r="BI57" s="25"/>
      <c r="BJ57" s="25"/>
      <c r="BK57" s="25"/>
      <c r="BL57" s="24" t="s">
        <v>1035</v>
      </c>
      <c r="BM57" s="25">
        <v>72</v>
      </c>
      <c r="BN57" s="25"/>
      <c r="BO57" s="25" t="s">
        <v>106</v>
      </c>
      <c r="BP57" s="25" t="s">
        <v>1036</v>
      </c>
      <c r="BQ57" s="53" t="s">
        <v>1037</v>
      </c>
      <c r="BR57" s="54" t="s">
        <v>1038</v>
      </c>
      <c r="BS57" s="25"/>
      <c r="BT57" s="25"/>
      <c r="BU57" s="25"/>
      <c r="BV57" s="25" t="s">
        <v>276</v>
      </c>
      <c r="BW57" s="25"/>
      <c r="BX57" s="25"/>
      <c r="BY57" s="25"/>
      <c r="BZ57" s="25"/>
      <c r="CA57" s="25"/>
      <c r="CB57" s="31"/>
      <c r="CC57" s="25"/>
      <c r="CD57" s="31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34"/>
    </row>
    <row r="58" spans="1:93" ht="13.5" customHeight="1">
      <c r="A58" s="13" t="s">
        <v>1039</v>
      </c>
      <c r="B58" s="14">
        <v>44</v>
      </c>
      <c r="C58" s="40" t="s">
        <v>82</v>
      </c>
      <c r="D58" s="599" t="s">
        <v>278</v>
      </c>
      <c r="E58" s="599">
        <v>1</v>
      </c>
      <c r="F58" s="599"/>
      <c r="G58" s="599"/>
      <c r="H58" s="591" t="s">
        <v>84</v>
      </c>
      <c r="I58" s="14" t="s">
        <v>295</v>
      </c>
      <c r="J58" s="36" t="s">
        <v>85</v>
      </c>
      <c r="K58" s="14"/>
      <c r="L58" s="14" t="s">
        <v>257</v>
      </c>
      <c r="M58" s="17" t="s">
        <v>196</v>
      </c>
      <c r="N58" s="21" t="s">
        <v>88</v>
      </c>
      <c r="O58" s="18" t="s">
        <v>1040</v>
      </c>
      <c r="P58" s="59" t="s">
        <v>1041</v>
      </c>
      <c r="Q58" s="14">
        <v>1943</v>
      </c>
      <c r="R58" s="59" t="s">
        <v>1042</v>
      </c>
      <c r="S58" s="59" t="s">
        <v>1043</v>
      </c>
      <c r="T58" s="61" t="s">
        <v>1044</v>
      </c>
      <c r="U58" s="14" t="s">
        <v>1045</v>
      </c>
      <c r="V58" s="14" t="s">
        <v>1046</v>
      </c>
      <c r="W58" s="14" t="s">
        <v>1047</v>
      </c>
      <c r="X58" s="13" t="s">
        <v>1048</v>
      </c>
      <c r="Y58" s="13" t="s">
        <v>1049</v>
      </c>
      <c r="Z58" s="14">
        <v>1</v>
      </c>
      <c r="AA58" s="14" t="s">
        <v>96</v>
      </c>
      <c r="AB58" s="14" t="s">
        <v>23</v>
      </c>
      <c r="AC58" s="14" t="s">
        <v>97</v>
      </c>
      <c r="AD58" s="19"/>
      <c r="AE58" s="13"/>
      <c r="AF58" s="62">
        <v>35550</v>
      </c>
      <c r="AG58" s="14" t="str">
        <f t="shared" ca="1" si="7"/>
        <v>28 anos</v>
      </c>
      <c r="AH58" s="62">
        <v>45261</v>
      </c>
      <c r="AI58" s="20"/>
      <c r="AJ58" s="20"/>
      <c r="AK58" s="20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 t="s">
        <v>100</v>
      </c>
      <c r="AX58" s="63" t="s">
        <v>1050</v>
      </c>
      <c r="AY58" s="52" t="s">
        <v>306</v>
      </c>
      <c r="AZ58" s="63" t="s">
        <v>99</v>
      </c>
      <c r="BA58" s="52" t="s">
        <v>99</v>
      </c>
      <c r="BB58" s="14" t="s">
        <v>271</v>
      </c>
      <c r="BC58" s="14"/>
      <c r="BD58" s="14"/>
      <c r="BE58" s="14"/>
      <c r="BF58" s="14"/>
      <c r="BG58" s="14"/>
      <c r="BH58" s="14"/>
      <c r="BI58" s="14"/>
      <c r="BJ58" s="14"/>
      <c r="BK58" s="14"/>
      <c r="BL58" s="13" t="s">
        <v>1051</v>
      </c>
      <c r="BM58" s="14" t="s">
        <v>1052</v>
      </c>
      <c r="BN58" s="14"/>
      <c r="BO58" s="14" t="s">
        <v>106</v>
      </c>
      <c r="BP58" s="14" t="s">
        <v>1053</v>
      </c>
      <c r="BQ58" s="64">
        <v>92985370200</v>
      </c>
      <c r="BR58" s="51" t="s">
        <v>1054</v>
      </c>
      <c r="BS58" s="14"/>
      <c r="BT58" s="14"/>
      <c r="BU58" s="14"/>
      <c r="BV58" s="14" t="s">
        <v>276</v>
      </c>
      <c r="BW58" s="14"/>
      <c r="BX58" s="14"/>
      <c r="BY58" s="14"/>
      <c r="BZ58" s="14"/>
      <c r="CA58" s="14"/>
      <c r="CB58" s="20"/>
      <c r="CC58" s="14"/>
      <c r="CD58" s="20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40"/>
    </row>
    <row r="59" spans="1:93" ht="13.5" customHeight="1">
      <c r="A59" s="65" t="s">
        <v>1055</v>
      </c>
      <c r="B59" s="25">
        <v>133</v>
      </c>
      <c r="C59" s="34" t="s">
        <v>82</v>
      </c>
      <c r="D59" s="600" t="s">
        <v>278</v>
      </c>
      <c r="E59" s="599">
        <v>1</v>
      </c>
      <c r="F59" s="600"/>
      <c r="G59" s="600"/>
      <c r="H59" s="590" t="s">
        <v>84</v>
      </c>
      <c r="I59" s="25" t="s">
        <v>295</v>
      </c>
      <c r="J59" s="27" t="s">
        <v>85</v>
      </c>
      <c r="K59" s="25"/>
      <c r="L59" s="25" t="s">
        <v>257</v>
      </c>
      <c r="M59" s="28" t="s">
        <v>196</v>
      </c>
      <c r="N59" s="28" t="s">
        <v>88</v>
      </c>
      <c r="O59" s="29" t="s">
        <v>1056</v>
      </c>
      <c r="P59" s="44" t="s">
        <v>1057</v>
      </c>
      <c r="Q59" s="28" t="s">
        <v>1058</v>
      </c>
      <c r="R59" s="44" t="s">
        <v>1059</v>
      </c>
      <c r="S59" s="44" t="s">
        <v>1060</v>
      </c>
      <c r="T59" s="65" t="s">
        <v>1061</v>
      </c>
      <c r="U59" s="25">
        <v>8</v>
      </c>
      <c r="V59" s="25">
        <v>59</v>
      </c>
      <c r="W59" s="25">
        <v>552</v>
      </c>
      <c r="X59" s="96" t="s">
        <v>1062</v>
      </c>
      <c r="Y59" s="96" t="s">
        <v>1063</v>
      </c>
      <c r="Z59" s="25">
        <v>1</v>
      </c>
      <c r="AA59" s="25" t="s">
        <v>96</v>
      </c>
      <c r="AB59" s="25" t="s">
        <v>23</v>
      </c>
      <c r="AC59" s="25" t="s">
        <v>97</v>
      </c>
      <c r="AD59" s="30"/>
      <c r="AE59" s="24"/>
      <c r="AF59" s="45">
        <v>33613</v>
      </c>
      <c r="AG59" s="25" t="str">
        <f t="shared" ca="1" si="7"/>
        <v>33 anos</v>
      </c>
      <c r="AH59" s="45">
        <v>45261</v>
      </c>
      <c r="AI59" s="31"/>
      <c r="AJ59" s="31"/>
      <c r="AK59" s="31"/>
      <c r="AL59" s="25"/>
      <c r="AM59" s="25"/>
      <c r="AN59" s="25"/>
      <c r="AO59" s="25"/>
      <c r="AP59" s="25"/>
      <c r="AQ59" s="32"/>
      <c r="AR59" s="25"/>
      <c r="AS59" s="25"/>
      <c r="AT59" s="25"/>
      <c r="AU59" s="25"/>
      <c r="AV59" s="25"/>
      <c r="AW59" s="25" t="s">
        <v>100</v>
      </c>
      <c r="AX59" s="52" t="s">
        <v>1064</v>
      </c>
      <c r="AY59" s="52" t="s">
        <v>1065</v>
      </c>
      <c r="AZ59" s="63" t="s">
        <v>99</v>
      </c>
      <c r="BA59" s="52" t="s">
        <v>99</v>
      </c>
      <c r="BB59" s="25" t="s">
        <v>271</v>
      </c>
      <c r="BC59" s="25"/>
      <c r="BD59" s="25"/>
      <c r="BE59" s="25"/>
      <c r="BF59" s="25"/>
      <c r="BG59" s="25"/>
      <c r="BH59" s="25"/>
      <c r="BI59" s="25"/>
      <c r="BJ59" s="25"/>
      <c r="BK59" s="25"/>
      <c r="BL59" s="24" t="s">
        <v>1066</v>
      </c>
      <c r="BM59" s="25">
        <v>43</v>
      </c>
      <c r="BN59" s="25"/>
      <c r="BO59" s="25" t="s">
        <v>106</v>
      </c>
      <c r="BP59" s="71">
        <v>69082590</v>
      </c>
      <c r="BQ59" s="53">
        <v>92991234019</v>
      </c>
      <c r="BR59" s="54" t="s">
        <v>1067</v>
      </c>
      <c r="BS59" s="65"/>
      <c r="BT59" s="25"/>
      <c r="BU59" s="25"/>
      <c r="BV59" s="25" t="s">
        <v>276</v>
      </c>
      <c r="BW59" s="25"/>
      <c r="BX59" s="25"/>
      <c r="BY59" s="25"/>
      <c r="BZ59" s="25"/>
      <c r="CA59" s="25"/>
      <c r="CB59" s="25"/>
      <c r="CC59" s="25"/>
      <c r="CD59" s="31"/>
      <c r="CE59" s="97"/>
      <c r="CF59" s="31"/>
      <c r="CG59" s="25"/>
      <c r="CH59" s="25"/>
      <c r="CI59" s="25"/>
      <c r="CJ59" s="25"/>
      <c r="CK59" s="25"/>
      <c r="CL59" s="25"/>
      <c r="CM59" s="25"/>
      <c r="CN59" s="25"/>
      <c r="CO59" s="34"/>
    </row>
    <row r="60" spans="1:93" ht="13.5" customHeight="1">
      <c r="A60" s="98" t="s">
        <v>1068</v>
      </c>
      <c r="B60" s="14"/>
      <c r="C60" s="225" t="s">
        <v>82</v>
      </c>
      <c r="D60" s="599" t="s">
        <v>278</v>
      </c>
      <c r="E60" s="599">
        <v>1</v>
      </c>
      <c r="F60" s="599"/>
      <c r="G60" s="599"/>
      <c r="H60" s="591" t="s">
        <v>84</v>
      </c>
      <c r="I60" s="14" t="s">
        <v>295</v>
      </c>
      <c r="J60" s="36" t="s">
        <v>85</v>
      </c>
      <c r="K60" s="14"/>
      <c r="L60" s="14" t="s">
        <v>257</v>
      </c>
      <c r="M60" s="17" t="s">
        <v>196</v>
      </c>
      <c r="N60" s="21" t="s">
        <v>88</v>
      </c>
      <c r="O60" s="37" t="s">
        <v>1069</v>
      </c>
      <c r="P60" s="59" t="s">
        <v>1070</v>
      </c>
      <c r="Q60" s="14">
        <v>2021</v>
      </c>
      <c r="R60" s="59" t="s">
        <v>1071</v>
      </c>
      <c r="S60" s="59" t="s">
        <v>1072</v>
      </c>
      <c r="T60" s="14">
        <v>35353692240</v>
      </c>
      <c r="U60" s="14">
        <v>0</v>
      </c>
      <c r="V60" s="14">
        <v>3</v>
      </c>
      <c r="W60" s="14">
        <v>28</v>
      </c>
      <c r="X60" s="13" t="s">
        <v>1073</v>
      </c>
      <c r="Y60" s="13" t="s">
        <v>1074</v>
      </c>
      <c r="Z60" s="14" t="s">
        <v>1075</v>
      </c>
      <c r="AA60" s="14" t="s">
        <v>96</v>
      </c>
      <c r="AB60" s="14" t="s">
        <v>23</v>
      </c>
      <c r="AC60" s="14" t="s">
        <v>97</v>
      </c>
      <c r="AD60" s="19"/>
      <c r="AE60" s="13"/>
      <c r="AF60" s="62">
        <v>34440</v>
      </c>
      <c r="AG60" s="14" t="str">
        <f t="shared" ca="1" si="7"/>
        <v>31 anos</v>
      </c>
      <c r="AH60" s="99">
        <v>45275</v>
      </c>
      <c r="AI60" s="20"/>
      <c r="AJ60" s="20"/>
      <c r="AK60" s="20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 t="s">
        <v>100</v>
      </c>
      <c r="AX60" s="13" t="s">
        <v>1076</v>
      </c>
      <c r="AY60" s="14" t="s">
        <v>99</v>
      </c>
      <c r="AZ60" s="14" t="s">
        <v>99</v>
      </c>
      <c r="BA60" s="14" t="s">
        <v>99</v>
      </c>
      <c r="BB60" s="14" t="s">
        <v>271</v>
      </c>
      <c r="BC60" s="14"/>
      <c r="BD60" s="14"/>
      <c r="BE60" s="14"/>
      <c r="BF60" s="14"/>
      <c r="BG60" s="14"/>
      <c r="BH60" s="14"/>
      <c r="BI60" s="14"/>
      <c r="BJ60" s="14"/>
      <c r="BK60" s="14"/>
      <c r="BL60" s="13" t="s">
        <v>1077</v>
      </c>
      <c r="BM60" s="14">
        <v>1248</v>
      </c>
      <c r="BN60" s="14"/>
      <c r="BO60" s="14" t="s">
        <v>106</v>
      </c>
      <c r="BP60" s="14" t="s">
        <v>1078</v>
      </c>
      <c r="BQ60" s="76" t="s">
        <v>1079</v>
      </c>
      <c r="BR60" s="51" t="s">
        <v>1080</v>
      </c>
      <c r="BS60" s="14"/>
      <c r="BT60" s="14"/>
      <c r="BU60" s="14"/>
      <c r="BV60" s="14" t="s">
        <v>276</v>
      </c>
      <c r="BW60" s="14"/>
      <c r="BX60" s="627"/>
      <c r="BY60" s="14"/>
      <c r="BZ60" s="14"/>
      <c r="CA60" s="14"/>
      <c r="CB60" s="20"/>
      <c r="CC60" s="14"/>
      <c r="CD60" s="20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40"/>
    </row>
    <row r="61" spans="1:93" ht="13.5" customHeight="1">
      <c r="A61" s="24" t="s">
        <v>1081</v>
      </c>
      <c r="B61" s="25">
        <v>283</v>
      </c>
      <c r="C61" s="34" t="s">
        <v>82</v>
      </c>
      <c r="D61" s="600" t="s">
        <v>278</v>
      </c>
      <c r="E61" s="599">
        <v>1</v>
      </c>
      <c r="F61" s="600"/>
      <c r="G61" s="600"/>
      <c r="H61" s="27" t="s">
        <v>84</v>
      </c>
      <c r="I61" s="25" t="s">
        <v>1082</v>
      </c>
      <c r="J61" s="27" t="s">
        <v>85</v>
      </c>
      <c r="K61" s="25" t="s">
        <v>86</v>
      </c>
      <c r="L61" s="25" t="s">
        <v>73</v>
      </c>
      <c r="M61" s="28" t="s">
        <v>87</v>
      </c>
      <c r="N61" s="28" t="s">
        <v>88</v>
      </c>
      <c r="O61" s="29" t="s">
        <v>1083</v>
      </c>
      <c r="P61" s="25" t="s">
        <v>1084</v>
      </c>
      <c r="Q61" s="28" t="s">
        <v>1085</v>
      </c>
      <c r="R61" s="25" t="s">
        <v>1086</v>
      </c>
      <c r="S61" s="25" t="s">
        <v>1087</v>
      </c>
      <c r="T61" s="25">
        <v>166575222</v>
      </c>
      <c r="U61" s="25">
        <v>75</v>
      </c>
      <c r="V61" s="25">
        <v>58</v>
      </c>
      <c r="W61" s="25">
        <v>69</v>
      </c>
      <c r="X61" s="24" t="s">
        <v>1088</v>
      </c>
      <c r="Y61" s="24" t="s">
        <v>1089</v>
      </c>
      <c r="Z61" s="25">
        <v>1</v>
      </c>
      <c r="AA61" s="25" t="s">
        <v>96</v>
      </c>
      <c r="AB61" s="25" t="s">
        <v>23</v>
      </c>
      <c r="AC61" s="25" t="s">
        <v>97</v>
      </c>
      <c r="AD61" s="30"/>
      <c r="AE61" s="24" t="s">
        <v>1090</v>
      </c>
      <c r="AF61" s="31">
        <v>27793</v>
      </c>
      <c r="AG61" s="25" t="str">
        <f t="shared" ca="1" si="7"/>
        <v>49 anos</v>
      </c>
      <c r="AH61" s="31">
        <v>38384</v>
      </c>
      <c r="AI61" s="31">
        <v>38384</v>
      </c>
      <c r="AJ61" s="31">
        <f>EDATE(AI61,300)</f>
        <v>47515</v>
      </c>
      <c r="AK61" s="31">
        <f>EDATE(AI61,360)</f>
        <v>49341</v>
      </c>
      <c r="AL61" s="25">
        <v>59</v>
      </c>
      <c r="AM61" s="25" t="str">
        <f ca="1">DATEDIF(AI61,TODAY(),"Y")&amp;" ano(s)"</f>
        <v>20 ano(s)</v>
      </c>
      <c r="AN61" s="25" t="str">
        <f ca="1">DATEDIF(AI61,TODAY(),"YM")&amp;"  mês(es)"</f>
        <v>6  mês(es)</v>
      </c>
      <c r="AO61" s="25" t="str">
        <f ca="1">DATEDIF(AI61,TODAY(),"MD")&amp;" dias"</f>
        <v>15 dias</v>
      </c>
      <c r="AP61" s="25">
        <f ca="1">TODAY()-AI61</f>
        <v>7501</v>
      </c>
      <c r="AQ61" s="32" t="s">
        <v>99</v>
      </c>
      <c r="AR61" s="25"/>
      <c r="AS61" s="25"/>
      <c r="AT61" s="25"/>
      <c r="AU61" s="25"/>
      <c r="AV61" s="25"/>
      <c r="AW61" s="25"/>
      <c r="AX61" s="25"/>
      <c r="AY61" s="25" t="s">
        <v>99</v>
      </c>
      <c r="AZ61" s="25" t="s">
        <v>99</v>
      </c>
      <c r="BA61" s="25" t="s">
        <v>99</v>
      </c>
      <c r="BB61" s="25"/>
      <c r="BC61" s="25"/>
      <c r="BD61" s="25"/>
      <c r="BE61" s="25" t="s">
        <v>223</v>
      </c>
      <c r="BF61" s="25"/>
      <c r="BG61" s="25"/>
      <c r="BH61" s="25"/>
      <c r="BI61" s="25"/>
      <c r="BJ61" s="25"/>
      <c r="BK61" s="25"/>
      <c r="BL61" s="25" t="s">
        <v>1091</v>
      </c>
      <c r="BM61" s="25">
        <v>0</v>
      </c>
      <c r="BN61" s="25"/>
      <c r="BO61" s="25" t="s">
        <v>106</v>
      </c>
      <c r="BP61" s="25">
        <v>69050089</v>
      </c>
      <c r="BQ61" s="25">
        <v>0</v>
      </c>
      <c r="BR61" s="33" t="s">
        <v>1092</v>
      </c>
      <c r="BS61" s="25" t="s">
        <v>205</v>
      </c>
      <c r="BT61" s="25" t="s">
        <v>206</v>
      </c>
      <c r="BU61" s="25" t="s">
        <v>207</v>
      </c>
      <c r="BV61" s="25"/>
      <c r="BW61" s="25"/>
      <c r="BX61" s="25"/>
      <c r="BY61" s="25" t="s">
        <v>208</v>
      </c>
      <c r="BZ61" s="25" t="s">
        <v>110</v>
      </c>
      <c r="CA61" s="31" t="s">
        <v>209</v>
      </c>
      <c r="CB61" s="31">
        <v>45037</v>
      </c>
      <c r="CC61" s="25" t="s">
        <v>1093</v>
      </c>
      <c r="CD61" s="25" t="s">
        <v>110</v>
      </c>
      <c r="CE61" s="25" t="s">
        <v>110</v>
      </c>
      <c r="CF61" s="25" t="s">
        <v>110</v>
      </c>
      <c r="CG61" s="25" t="s">
        <v>110</v>
      </c>
      <c r="CH61" s="25" t="s">
        <v>110</v>
      </c>
      <c r="CI61" s="25" t="s">
        <v>110</v>
      </c>
      <c r="CJ61" s="25" t="s">
        <v>110</v>
      </c>
      <c r="CK61" s="25" t="s">
        <v>110</v>
      </c>
      <c r="CL61" s="25" t="s">
        <v>110</v>
      </c>
      <c r="CM61" s="25" t="s">
        <v>110</v>
      </c>
      <c r="CN61" s="25"/>
      <c r="CO61" s="34"/>
    </row>
    <row r="62" spans="1:93" ht="13.5" customHeight="1">
      <c r="A62" s="13" t="s">
        <v>1094</v>
      </c>
      <c r="B62" s="14">
        <v>447</v>
      </c>
      <c r="C62" s="40" t="s">
        <v>82</v>
      </c>
      <c r="D62" s="599" t="s">
        <v>278</v>
      </c>
      <c r="E62" s="599">
        <v>1</v>
      </c>
      <c r="F62" s="599"/>
      <c r="G62" s="599"/>
      <c r="H62" s="36" t="s">
        <v>84</v>
      </c>
      <c r="I62" s="14" t="s">
        <v>401</v>
      </c>
      <c r="J62" s="36" t="s">
        <v>85</v>
      </c>
      <c r="K62" s="14" t="s">
        <v>86</v>
      </c>
      <c r="L62" s="14" t="s">
        <v>69</v>
      </c>
      <c r="M62" s="14" t="s">
        <v>196</v>
      </c>
      <c r="N62" s="17" t="s">
        <v>88</v>
      </c>
      <c r="O62" s="18" t="s">
        <v>1095</v>
      </c>
      <c r="P62" s="14" t="s">
        <v>1096</v>
      </c>
      <c r="Q62" s="14">
        <v>1051</v>
      </c>
      <c r="R62" s="14" t="s">
        <v>1097</v>
      </c>
      <c r="S62" s="14" t="s">
        <v>1098</v>
      </c>
      <c r="T62" s="14">
        <v>209371422</v>
      </c>
      <c r="U62" s="14">
        <v>83</v>
      </c>
      <c r="V62" s="14">
        <v>58</v>
      </c>
      <c r="W62" s="14">
        <v>32</v>
      </c>
      <c r="X62" s="13" t="s">
        <v>1099</v>
      </c>
      <c r="Y62" s="13" t="s">
        <v>1100</v>
      </c>
      <c r="Z62" s="14">
        <v>2</v>
      </c>
      <c r="AA62" s="14" t="s">
        <v>99</v>
      </c>
      <c r="AB62" s="14" t="s">
        <v>817</v>
      </c>
      <c r="AC62" s="14" t="s">
        <v>97</v>
      </c>
      <c r="AD62" s="19" t="s">
        <v>1101</v>
      </c>
      <c r="AE62" s="13" t="s">
        <v>1102</v>
      </c>
      <c r="AF62" s="20">
        <v>30239</v>
      </c>
      <c r="AG62" s="14" t="str">
        <f t="shared" ca="1" si="7"/>
        <v>42 anos</v>
      </c>
      <c r="AH62" s="20">
        <v>41561</v>
      </c>
      <c r="AI62" s="20">
        <v>41561</v>
      </c>
      <c r="AJ62" s="20">
        <f>EDATE(AI62,300)</f>
        <v>50692</v>
      </c>
      <c r="AK62" s="20">
        <f>EDATE(AI62,360)</f>
        <v>52518</v>
      </c>
      <c r="AL62" s="14">
        <v>59</v>
      </c>
      <c r="AM62" s="14" t="str">
        <f ca="1">DATEDIF(AI62,TODAY(),"Y")&amp;" ano(s)"</f>
        <v>11 ano(s)</v>
      </c>
      <c r="AN62" s="14" t="str">
        <f ca="1">DATEDIF(AI62,TODAY(),"YM")&amp;"  mês(es)"</f>
        <v>10  mês(es)</v>
      </c>
      <c r="AO62" s="14" t="str">
        <f ca="1">DATEDIF(AI62,TODAY(),"MD")&amp;" dias"</f>
        <v>2 dias</v>
      </c>
      <c r="AP62" s="14">
        <f ca="1">TODAY()-AI62</f>
        <v>4324</v>
      </c>
      <c r="AQ62" s="21" t="s">
        <v>99</v>
      </c>
      <c r="AR62" s="14"/>
      <c r="AS62" s="14"/>
      <c r="AT62" s="14"/>
      <c r="AU62" s="14"/>
      <c r="AV62" s="14"/>
      <c r="AW62" s="14" t="s">
        <v>100</v>
      </c>
      <c r="AX62" s="22" t="s">
        <v>1103</v>
      </c>
      <c r="AY62" s="14"/>
      <c r="AZ62" s="14" t="s">
        <v>99</v>
      </c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 t="s">
        <v>1104</v>
      </c>
      <c r="BM62" s="14">
        <v>0</v>
      </c>
      <c r="BN62" s="14" t="s">
        <v>1105</v>
      </c>
      <c r="BO62" s="14" t="s">
        <v>106</v>
      </c>
      <c r="BP62" s="14">
        <v>69086656</v>
      </c>
      <c r="BQ62" s="14">
        <v>9293679187</v>
      </c>
      <c r="BR62" s="22" t="s">
        <v>1106</v>
      </c>
      <c r="BS62" s="14" t="s">
        <v>290</v>
      </c>
      <c r="BT62" s="14" t="s">
        <v>110</v>
      </c>
      <c r="BU62" s="14" t="s">
        <v>291</v>
      </c>
      <c r="BV62" s="14" t="s">
        <v>110</v>
      </c>
      <c r="BW62" s="20" t="s">
        <v>292</v>
      </c>
      <c r="BX62" s="14" t="s">
        <v>293</v>
      </c>
      <c r="BY62" s="14" t="s">
        <v>110</v>
      </c>
      <c r="BZ62" s="14" t="s">
        <v>110</v>
      </c>
      <c r="CA62" s="14" t="s">
        <v>110</v>
      </c>
      <c r="CB62" s="14" t="s">
        <v>110</v>
      </c>
      <c r="CC62" s="14" t="s">
        <v>110</v>
      </c>
      <c r="CD62" s="14" t="s">
        <v>110</v>
      </c>
      <c r="CE62" s="14" t="s">
        <v>110</v>
      </c>
      <c r="CF62" s="14" t="s">
        <v>110</v>
      </c>
      <c r="CG62" s="14" t="s">
        <v>110</v>
      </c>
      <c r="CH62" s="14" t="s">
        <v>110</v>
      </c>
      <c r="CI62" s="14" t="s">
        <v>110</v>
      </c>
      <c r="CJ62" s="14" t="s">
        <v>110</v>
      </c>
      <c r="CK62" s="14" t="s">
        <v>110</v>
      </c>
      <c r="CL62" s="14" t="s">
        <v>110</v>
      </c>
      <c r="CM62" s="14" t="s">
        <v>110</v>
      </c>
      <c r="CN62" s="14"/>
      <c r="CO62" s="40"/>
    </row>
    <row r="63" spans="1:93" ht="13.5" customHeight="1">
      <c r="A63" s="24" t="s">
        <v>1107</v>
      </c>
      <c r="B63" s="25">
        <v>438</v>
      </c>
      <c r="C63" s="34" t="s">
        <v>82</v>
      </c>
      <c r="D63" s="600" t="s">
        <v>278</v>
      </c>
      <c r="E63" s="599">
        <v>1</v>
      </c>
      <c r="F63" s="600"/>
      <c r="G63" s="600"/>
      <c r="H63" s="27" t="s">
        <v>84</v>
      </c>
      <c r="I63" s="25"/>
      <c r="J63" s="27" t="s">
        <v>85</v>
      </c>
      <c r="K63" s="25" t="s">
        <v>86</v>
      </c>
      <c r="L63" s="25" t="s">
        <v>69</v>
      </c>
      <c r="M63" s="25" t="s">
        <v>196</v>
      </c>
      <c r="N63" s="28" t="s">
        <v>88</v>
      </c>
      <c r="O63" s="29" t="s">
        <v>1108</v>
      </c>
      <c r="P63" s="25" t="s">
        <v>1109</v>
      </c>
      <c r="Q63" s="28" t="s">
        <v>1110</v>
      </c>
      <c r="R63" s="25" t="s">
        <v>1111</v>
      </c>
      <c r="S63" s="25" t="s">
        <v>1112</v>
      </c>
      <c r="T63" s="25">
        <v>331855622</v>
      </c>
      <c r="U63" s="25">
        <v>59</v>
      </c>
      <c r="V63" s="25">
        <v>58</v>
      </c>
      <c r="W63" s="25">
        <v>446</v>
      </c>
      <c r="X63" s="24" t="s">
        <v>1113</v>
      </c>
      <c r="Y63" s="24" t="s">
        <v>1114</v>
      </c>
      <c r="Z63" s="25">
        <v>2</v>
      </c>
      <c r="AA63" s="25" t="s">
        <v>96</v>
      </c>
      <c r="AB63" s="25" t="s">
        <v>23</v>
      </c>
      <c r="AC63" s="25" t="s">
        <v>97</v>
      </c>
      <c r="AD63" s="30"/>
      <c r="AE63" s="24" t="s">
        <v>1115</v>
      </c>
      <c r="AF63" s="31">
        <v>32436</v>
      </c>
      <c r="AG63" s="25" t="str">
        <f t="shared" ca="1" si="7"/>
        <v>36 anos</v>
      </c>
      <c r="AH63" s="31">
        <v>41561</v>
      </c>
      <c r="AI63" s="31">
        <v>41561</v>
      </c>
      <c r="AJ63" s="31">
        <f>EDATE(AI63,300)</f>
        <v>50692</v>
      </c>
      <c r="AK63" s="31">
        <f>EDATE(AI63,360)</f>
        <v>52518</v>
      </c>
      <c r="AL63" s="25">
        <v>59</v>
      </c>
      <c r="AM63" s="25" t="str">
        <f ca="1">DATEDIF(AI63,TODAY(),"Y")&amp;" ano(s)"</f>
        <v>11 ano(s)</v>
      </c>
      <c r="AN63" s="25" t="str">
        <f ca="1">DATEDIF(AI63,TODAY(),"YM")&amp;"  mês(es)"</f>
        <v>10  mês(es)</v>
      </c>
      <c r="AO63" s="25" t="str">
        <f ca="1">DATEDIF(AI63,TODAY(),"MD")&amp;" dias"</f>
        <v>2 dias</v>
      </c>
      <c r="AP63" s="25">
        <f ca="1">TODAY()-AI63</f>
        <v>4324</v>
      </c>
      <c r="AQ63" s="32" t="s">
        <v>99</v>
      </c>
      <c r="AR63" s="25"/>
      <c r="AS63" s="25"/>
      <c r="AT63" s="25"/>
      <c r="AU63" s="25"/>
      <c r="AV63" s="25"/>
      <c r="AW63" s="25" t="s">
        <v>100</v>
      </c>
      <c r="AX63" s="33" t="s">
        <v>236</v>
      </c>
      <c r="AY63" s="25"/>
      <c r="AZ63" s="25" t="s">
        <v>99</v>
      </c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 t="s">
        <v>1116</v>
      </c>
      <c r="BM63" s="25">
        <v>0</v>
      </c>
      <c r="BN63" s="25" t="s">
        <v>1117</v>
      </c>
      <c r="BO63" s="25" t="s">
        <v>106</v>
      </c>
      <c r="BP63" s="25">
        <v>69099090</v>
      </c>
      <c r="BQ63" s="25">
        <v>994333744</v>
      </c>
      <c r="BR63" s="33" t="s">
        <v>1118</v>
      </c>
      <c r="BS63" s="25" t="s">
        <v>290</v>
      </c>
      <c r="BT63" s="25" t="s">
        <v>110</v>
      </c>
      <c r="BU63" s="25" t="s">
        <v>291</v>
      </c>
      <c r="BV63" s="25" t="s">
        <v>110</v>
      </c>
      <c r="BW63" s="31" t="s">
        <v>292</v>
      </c>
      <c r="BX63" s="25" t="s">
        <v>1119</v>
      </c>
      <c r="BY63" s="25" t="s">
        <v>110</v>
      </c>
      <c r="BZ63" s="25" t="s">
        <v>110</v>
      </c>
      <c r="CA63" s="25" t="s">
        <v>110</v>
      </c>
      <c r="CB63" s="25" t="s">
        <v>110</v>
      </c>
      <c r="CC63" s="25" t="s">
        <v>110</v>
      </c>
      <c r="CD63" s="25" t="s">
        <v>110</v>
      </c>
      <c r="CE63" s="25" t="s">
        <v>110</v>
      </c>
      <c r="CF63" s="25" t="s">
        <v>110</v>
      </c>
      <c r="CG63" s="25" t="s">
        <v>110</v>
      </c>
      <c r="CH63" s="25" t="s">
        <v>110</v>
      </c>
      <c r="CI63" s="25" t="s">
        <v>110</v>
      </c>
      <c r="CJ63" s="25" t="s">
        <v>110</v>
      </c>
      <c r="CK63" s="25" t="s">
        <v>110</v>
      </c>
      <c r="CL63" s="25" t="s">
        <v>110</v>
      </c>
      <c r="CM63" s="25" t="s">
        <v>110</v>
      </c>
      <c r="CN63" s="25"/>
      <c r="CO63" s="34"/>
    </row>
    <row r="64" spans="1:93" ht="13.5" customHeight="1">
      <c r="A64" s="13" t="s">
        <v>1120</v>
      </c>
      <c r="B64" s="14">
        <v>88</v>
      </c>
      <c r="C64" s="40" t="s">
        <v>82</v>
      </c>
      <c r="D64" s="599" t="s">
        <v>278</v>
      </c>
      <c r="E64" s="599">
        <v>1</v>
      </c>
      <c r="F64" s="599"/>
      <c r="G64" s="599"/>
      <c r="H64" s="591" t="s">
        <v>84</v>
      </c>
      <c r="I64" s="14" t="s">
        <v>295</v>
      </c>
      <c r="J64" s="36" t="s">
        <v>85</v>
      </c>
      <c r="K64" s="14"/>
      <c r="L64" s="14" t="s">
        <v>257</v>
      </c>
      <c r="M64" s="17" t="s">
        <v>196</v>
      </c>
      <c r="N64" s="21" t="s">
        <v>88</v>
      </c>
      <c r="O64" s="18" t="s">
        <v>1121</v>
      </c>
      <c r="P64" s="59" t="s">
        <v>1122</v>
      </c>
      <c r="Q64" s="14">
        <v>1988</v>
      </c>
      <c r="R64" s="59" t="s">
        <v>1123</v>
      </c>
      <c r="S64" s="59" t="s">
        <v>1124</v>
      </c>
      <c r="T64" s="14">
        <v>412127222</v>
      </c>
      <c r="U64" s="14">
        <v>8</v>
      </c>
      <c r="V64" s="14" t="s">
        <v>1046</v>
      </c>
      <c r="W64" s="14" t="s">
        <v>1125</v>
      </c>
      <c r="X64" s="13" t="s">
        <v>1126</v>
      </c>
      <c r="Y64" s="13" t="s">
        <v>1127</v>
      </c>
      <c r="Z64" s="14">
        <v>1</v>
      </c>
      <c r="AA64" s="14" t="s">
        <v>96</v>
      </c>
      <c r="AB64" s="14" t="s">
        <v>23</v>
      </c>
      <c r="AC64" s="14" t="s">
        <v>97</v>
      </c>
      <c r="AD64" s="19"/>
      <c r="AE64" s="13"/>
      <c r="AF64" s="62">
        <v>36608</v>
      </c>
      <c r="AG64" s="14" t="str">
        <f t="shared" ca="1" si="7"/>
        <v>25 anos</v>
      </c>
      <c r="AH64" s="62">
        <v>45261</v>
      </c>
      <c r="AI64" s="20"/>
      <c r="AJ64" s="20"/>
      <c r="AK64" s="20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 t="s">
        <v>100</v>
      </c>
      <c r="AX64" s="63" t="s">
        <v>1128</v>
      </c>
      <c r="AY64" s="52" t="s">
        <v>306</v>
      </c>
      <c r="AZ64" s="63" t="s">
        <v>99</v>
      </c>
      <c r="BA64" s="52" t="s">
        <v>99</v>
      </c>
      <c r="BB64" s="14" t="s">
        <v>271</v>
      </c>
      <c r="BC64" s="14"/>
      <c r="BD64" s="14"/>
      <c r="BE64" s="14"/>
      <c r="BF64" s="14"/>
      <c r="BG64" s="14"/>
      <c r="BH64" s="14"/>
      <c r="BI64" s="14"/>
      <c r="BJ64" s="14"/>
      <c r="BK64" s="14"/>
      <c r="BL64" s="13" t="s">
        <v>1129</v>
      </c>
      <c r="BM64" s="14">
        <v>253</v>
      </c>
      <c r="BN64" s="14" t="s">
        <v>1130</v>
      </c>
      <c r="BO64" s="14" t="s">
        <v>106</v>
      </c>
      <c r="BP64" s="14" t="s">
        <v>1131</v>
      </c>
      <c r="BQ64" s="64">
        <v>92996091957</v>
      </c>
      <c r="BR64" s="51" t="s">
        <v>1132</v>
      </c>
      <c r="BS64" s="14"/>
      <c r="BT64" s="14"/>
      <c r="BU64" s="14"/>
      <c r="BV64" s="14" t="s">
        <v>276</v>
      </c>
      <c r="BW64" s="14"/>
      <c r="BX64" s="14"/>
      <c r="BY64" s="14"/>
      <c r="BZ64" s="14"/>
      <c r="CA64" s="14"/>
      <c r="CB64" s="20"/>
      <c r="CC64" s="14"/>
      <c r="CD64" s="20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40"/>
    </row>
    <row r="65" spans="1:93" ht="13.5" customHeight="1">
      <c r="A65" s="24" t="s">
        <v>1133</v>
      </c>
      <c r="B65" s="25">
        <v>451</v>
      </c>
      <c r="C65" s="34" t="s">
        <v>82</v>
      </c>
      <c r="D65" s="600" t="s">
        <v>278</v>
      </c>
      <c r="E65" s="599">
        <v>1</v>
      </c>
      <c r="F65" s="600"/>
      <c r="G65" s="600"/>
      <c r="H65" s="27" t="s">
        <v>84</v>
      </c>
      <c r="I65" s="25" t="s">
        <v>1134</v>
      </c>
      <c r="J65" s="27" t="s">
        <v>85</v>
      </c>
      <c r="K65" s="25" t="s">
        <v>86</v>
      </c>
      <c r="L65" s="25" t="s">
        <v>69</v>
      </c>
      <c r="M65" s="25" t="s">
        <v>196</v>
      </c>
      <c r="N65" s="28" t="s">
        <v>88</v>
      </c>
      <c r="O65" s="29" t="s">
        <v>1135</v>
      </c>
      <c r="P65" s="25" t="s">
        <v>1136</v>
      </c>
      <c r="Q65" s="25">
        <v>1055</v>
      </c>
      <c r="R65" s="25" t="s">
        <v>1137</v>
      </c>
      <c r="S65" s="25" t="s">
        <v>1138</v>
      </c>
      <c r="T65" s="25">
        <v>188685022</v>
      </c>
      <c r="U65" s="25">
        <v>91</v>
      </c>
      <c r="V65" s="25">
        <v>37</v>
      </c>
      <c r="W65" s="25">
        <v>241</v>
      </c>
      <c r="X65" s="24" t="s">
        <v>1139</v>
      </c>
      <c r="Y65" s="24" t="s">
        <v>1140</v>
      </c>
      <c r="Z65" s="25">
        <v>1</v>
      </c>
      <c r="AA65" s="25" t="s">
        <v>99</v>
      </c>
      <c r="AB65" s="25" t="s">
        <v>817</v>
      </c>
      <c r="AC65" s="25" t="s">
        <v>97</v>
      </c>
      <c r="AD65" s="30" t="s">
        <v>1141</v>
      </c>
      <c r="AE65" s="24" t="s">
        <v>1142</v>
      </c>
      <c r="AF65" s="31">
        <v>26840</v>
      </c>
      <c r="AG65" s="25" t="str">
        <f t="shared" ca="1" si="7"/>
        <v>52 anos</v>
      </c>
      <c r="AH65" s="31">
        <v>41561</v>
      </c>
      <c r="AI65" s="31">
        <v>41561</v>
      </c>
      <c r="AJ65" s="31">
        <f>EDATE(AI65,300)</f>
        <v>50692</v>
      </c>
      <c r="AK65" s="31">
        <f>EDATE(AI65,360)</f>
        <v>52518</v>
      </c>
      <c r="AL65" s="25">
        <v>59</v>
      </c>
      <c r="AM65" s="25" t="str">
        <f ca="1">DATEDIF(AI65,TODAY(),"Y")&amp;" ano(s)"</f>
        <v>11 ano(s)</v>
      </c>
      <c r="AN65" s="25" t="str">
        <f ca="1">DATEDIF(AI65,TODAY(),"YM")&amp;"  mês(es)"</f>
        <v>10  mês(es)</v>
      </c>
      <c r="AO65" s="25" t="str">
        <f ca="1">DATEDIF(AI65,TODAY(),"MD")&amp;" dias"</f>
        <v>2 dias</v>
      </c>
      <c r="AP65" s="25">
        <f ca="1">TODAY()-AI65</f>
        <v>4324</v>
      </c>
      <c r="AQ65" s="32" t="s">
        <v>99</v>
      </c>
      <c r="AR65" s="25"/>
      <c r="AS65" s="25"/>
      <c r="AT65" s="25"/>
      <c r="AU65" s="25"/>
      <c r="AV65" s="25"/>
      <c r="AW65" s="25" t="s">
        <v>336</v>
      </c>
      <c r="AX65" s="25"/>
      <c r="AY65" s="25" t="s">
        <v>99</v>
      </c>
      <c r="AZ65" s="25" t="s">
        <v>99</v>
      </c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 t="s">
        <v>806</v>
      </c>
      <c r="BM65" s="25">
        <v>0</v>
      </c>
      <c r="BN65" s="25"/>
      <c r="BO65" s="25" t="s">
        <v>106</v>
      </c>
      <c r="BP65" s="25">
        <v>69067000</v>
      </c>
      <c r="BQ65" s="25">
        <v>91736076</v>
      </c>
      <c r="BR65" s="33" t="s">
        <v>1143</v>
      </c>
      <c r="BS65" s="25" t="s">
        <v>290</v>
      </c>
      <c r="BT65" s="25" t="s">
        <v>110</v>
      </c>
      <c r="BU65" s="25" t="s">
        <v>291</v>
      </c>
      <c r="BV65" s="25" t="s">
        <v>110</v>
      </c>
      <c r="BW65" s="31" t="s">
        <v>292</v>
      </c>
      <c r="BX65" s="25" t="s">
        <v>1144</v>
      </c>
      <c r="BY65" s="25" t="s">
        <v>110</v>
      </c>
      <c r="BZ65" s="25" t="s">
        <v>110</v>
      </c>
      <c r="CA65" s="25" t="s">
        <v>110</v>
      </c>
      <c r="CB65" s="25" t="s">
        <v>110</v>
      </c>
      <c r="CC65" s="25" t="s">
        <v>110</v>
      </c>
      <c r="CD65" s="25" t="s">
        <v>110</v>
      </c>
      <c r="CE65" s="25" t="s">
        <v>110</v>
      </c>
      <c r="CF65" s="25" t="s">
        <v>110</v>
      </c>
      <c r="CG65" s="630" t="s">
        <v>110</v>
      </c>
      <c r="CH65" s="25" t="s">
        <v>110</v>
      </c>
      <c r="CI65" s="25" t="s">
        <v>110</v>
      </c>
      <c r="CJ65" s="25" t="s">
        <v>110</v>
      </c>
      <c r="CK65" s="25" t="s">
        <v>110</v>
      </c>
      <c r="CL65" s="25" t="s">
        <v>110</v>
      </c>
      <c r="CM65" s="25" t="s">
        <v>110</v>
      </c>
      <c r="CN65" s="25"/>
      <c r="CO65" s="34"/>
    </row>
    <row r="66" spans="1:93" ht="13.5" customHeight="1">
      <c r="A66" s="13" t="s">
        <v>1145</v>
      </c>
      <c r="B66" s="14">
        <v>488</v>
      </c>
      <c r="C66" s="40" t="s">
        <v>82</v>
      </c>
      <c r="D66" s="599" t="s">
        <v>278</v>
      </c>
      <c r="E66" s="599">
        <v>1</v>
      </c>
      <c r="F66" s="599"/>
      <c r="G66" s="599"/>
      <c r="H66" s="36" t="s">
        <v>84</v>
      </c>
      <c r="I66" s="14" t="s">
        <v>1146</v>
      </c>
      <c r="J66" s="36" t="s">
        <v>85</v>
      </c>
      <c r="K66" s="14" t="s">
        <v>86</v>
      </c>
      <c r="L66" s="14" t="s">
        <v>69</v>
      </c>
      <c r="M66" s="14" t="s">
        <v>196</v>
      </c>
      <c r="N66" s="17" t="s">
        <v>88</v>
      </c>
      <c r="O66" s="18" t="s">
        <v>1147</v>
      </c>
      <c r="P66" s="14" t="s">
        <v>1148</v>
      </c>
      <c r="Q66" s="14">
        <v>1096</v>
      </c>
      <c r="R66" s="14" t="s">
        <v>1149</v>
      </c>
      <c r="S66" s="14" t="s">
        <v>1150</v>
      </c>
      <c r="T66" s="14">
        <v>578571011</v>
      </c>
      <c r="U66" s="14">
        <v>55</v>
      </c>
      <c r="V66" s="14">
        <v>89</v>
      </c>
      <c r="W66" s="14">
        <v>191</v>
      </c>
      <c r="X66" s="13" t="s">
        <v>1151</v>
      </c>
      <c r="Y66" s="13" t="s">
        <v>1152</v>
      </c>
      <c r="Z66" s="14">
        <v>2</v>
      </c>
      <c r="AA66" s="14" t="s">
        <v>96</v>
      </c>
      <c r="AB66" s="14" t="s">
        <v>23</v>
      </c>
      <c r="AC66" s="14" t="s">
        <v>97</v>
      </c>
      <c r="AD66" s="13" t="s">
        <v>1153</v>
      </c>
      <c r="AE66" s="13" t="s">
        <v>1154</v>
      </c>
      <c r="AF66" s="20">
        <v>32110</v>
      </c>
      <c r="AG66" s="14" t="str">
        <f t="shared" ref="AG66:AG97" ca="1" si="8">DATEDIF(AF66,TODAY(),"Y")&amp;" anos"</f>
        <v>37 anos</v>
      </c>
      <c r="AH66" s="20">
        <v>41561</v>
      </c>
      <c r="AI66" s="20">
        <v>41561</v>
      </c>
      <c r="AJ66" s="20">
        <f>EDATE(AI66,300)</f>
        <v>50692</v>
      </c>
      <c r="AK66" s="20">
        <f>EDATE(AI66,360)</f>
        <v>52518</v>
      </c>
      <c r="AL66" s="14">
        <v>59</v>
      </c>
      <c r="AM66" s="14" t="str">
        <f ca="1">DATEDIF(AI66,TODAY(),"Y")&amp;" ano(s)"</f>
        <v>11 ano(s)</v>
      </c>
      <c r="AN66" s="14" t="str">
        <f ca="1">DATEDIF(AI66,TODAY(),"YM")&amp;"  mês(es)"</f>
        <v>10  mês(es)</v>
      </c>
      <c r="AO66" s="14" t="str">
        <f ca="1">DATEDIF(AI66,TODAY(),"MD")&amp;" dias"</f>
        <v>2 dias</v>
      </c>
      <c r="AP66" s="14">
        <f ca="1">TODAY()-AI66</f>
        <v>4324</v>
      </c>
      <c r="AQ66" s="21" t="s">
        <v>99</v>
      </c>
      <c r="AR66" s="14"/>
      <c r="AS66" s="14"/>
      <c r="AT66" s="14"/>
      <c r="AU66" s="14"/>
      <c r="AV66" s="14"/>
      <c r="AW66" s="14" t="s">
        <v>100</v>
      </c>
      <c r="AX66" s="14"/>
      <c r="AY66" s="14" t="s">
        <v>1155</v>
      </c>
      <c r="AZ66" s="14" t="s">
        <v>99</v>
      </c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 t="s">
        <v>1156</v>
      </c>
      <c r="BM66" s="14">
        <v>0</v>
      </c>
      <c r="BN66" s="14" t="s">
        <v>1157</v>
      </c>
      <c r="BO66" s="14" t="s">
        <v>106</v>
      </c>
      <c r="BP66" s="14">
        <v>69082641</v>
      </c>
      <c r="BQ66" s="14">
        <v>982490557</v>
      </c>
      <c r="BR66" s="22" t="s">
        <v>1158</v>
      </c>
      <c r="BS66" s="14" t="s">
        <v>290</v>
      </c>
      <c r="BT66" s="14" t="s">
        <v>110</v>
      </c>
      <c r="BU66" s="14" t="s">
        <v>291</v>
      </c>
      <c r="BV66" s="14" t="s">
        <v>110</v>
      </c>
      <c r="BW66" s="20" t="s">
        <v>292</v>
      </c>
      <c r="BX66" s="14" t="s">
        <v>1159</v>
      </c>
      <c r="BY66" s="14" t="s">
        <v>110</v>
      </c>
      <c r="BZ66" s="14" t="s">
        <v>110</v>
      </c>
      <c r="CA66" s="14" t="s">
        <v>110</v>
      </c>
      <c r="CB66" s="14" t="s">
        <v>110</v>
      </c>
      <c r="CC66" s="14" t="s">
        <v>110</v>
      </c>
      <c r="CD66" s="14" t="s">
        <v>110</v>
      </c>
      <c r="CE66" s="14" t="s">
        <v>110</v>
      </c>
      <c r="CF66" s="14" t="s">
        <v>110</v>
      </c>
      <c r="CG66" s="14" t="s">
        <v>110</v>
      </c>
      <c r="CH66" s="14" t="s">
        <v>110</v>
      </c>
      <c r="CI66" s="14" t="s">
        <v>110</v>
      </c>
      <c r="CJ66" s="14" t="s">
        <v>110</v>
      </c>
      <c r="CK66" s="14" t="s">
        <v>110</v>
      </c>
      <c r="CL66" s="14" t="s">
        <v>110</v>
      </c>
      <c r="CM66" s="14" t="s">
        <v>110</v>
      </c>
      <c r="CN66" s="14"/>
      <c r="CO66" s="40"/>
    </row>
    <row r="67" spans="1:93" ht="13.5" customHeight="1">
      <c r="A67" s="24" t="s">
        <v>1160</v>
      </c>
      <c r="B67" s="25">
        <v>128</v>
      </c>
      <c r="C67" s="34" t="s">
        <v>82</v>
      </c>
      <c r="D67" s="600" t="s">
        <v>278</v>
      </c>
      <c r="E67" s="599">
        <v>1</v>
      </c>
      <c r="F67" s="600"/>
      <c r="G67" s="600"/>
      <c r="H67" s="590" t="s">
        <v>84</v>
      </c>
      <c r="I67" s="25" t="s">
        <v>782</v>
      </c>
      <c r="J67" s="27" t="s">
        <v>85</v>
      </c>
      <c r="K67" s="25"/>
      <c r="L67" s="25" t="s">
        <v>257</v>
      </c>
      <c r="M67" s="25" t="s">
        <v>196</v>
      </c>
      <c r="N67" s="28" t="s">
        <v>88</v>
      </c>
      <c r="O67" s="29" t="s">
        <v>1161</v>
      </c>
      <c r="P67" s="44" t="s">
        <v>1162</v>
      </c>
      <c r="Q67" s="28" t="s">
        <v>1163</v>
      </c>
      <c r="R67" s="44" t="s">
        <v>1164</v>
      </c>
      <c r="S67" s="44" t="s">
        <v>1165</v>
      </c>
      <c r="T67" s="67" t="s">
        <v>1166</v>
      </c>
      <c r="U67" s="25">
        <v>59</v>
      </c>
      <c r="V67" s="25">
        <v>68</v>
      </c>
      <c r="W67" s="25">
        <v>565</v>
      </c>
      <c r="X67" s="24" t="s">
        <v>1167</v>
      </c>
      <c r="Y67" s="24" t="s">
        <v>1168</v>
      </c>
      <c r="Z67" s="25">
        <v>1</v>
      </c>
      <c r="AA67" s="25" t="s">
        <v>96</v>
      </c>
      <c r="AB67" s="25" t="s">
        <v>23</v>
      </c>
      <c r="AC67" s="25" t="s">
        <v>97</v>
      </c>
      <c r="AD67" s="30"/>
      <c r="AE67" s="24"/>
      <c r="AF67" s="45">
        <v>34496</v>
      </c>
      <c r="AG67" s="25" t="str">
        <f t="shared" ca="1" si="8"/>
        <v>31 anos</v>
      </c>
      <c r="AH67" s="45">
        <v>45261</v>
      </c>
      <c r="AI67" s="31"/>
      <c r="AJ67" s="31"/>
      <c r="AK67" s="31"/>
      <c r="AL67" s="25"/>
      <c r="AM67" s="25"/>
      <c r="AN67" s="25"/>
      <c r="AO67" s="25"/>
      <c r="AP67" s="25"/>
      <c r="AQ67" s="32"/>
      <c r="AR67" s="25"/>
      <c r="AS67" s="25"/>
      <c r="AT67" s="25"/>
      <c r="AU67" s="25"/>
      <c r="AV67" s="25"/>
      <c r="AW67" s="52" t="s">
        <v>336</v>
      </c>
      <c r="AX67" s="52" t="s">
        <v>99</v>
      </c>
      <c r="AY67" s="52" t="s">
        <v>99</v>
      </c>
      <c r="AZ67" s="52" t="s">
        <v>99</v>
      </c>
      <c r="BA67" s="52" t="s">
        <v>99</v>
      </c>
      <c r="BB67" s="25" t="s">
        <v>271</v>
      </c>
      <c r="BC67" s="25"/>
      <c r="BD67" s="25"/>
      <c r="BE67" s="25"/>
      <c r="BF67" s="25"/>
      <c r="BG67" s="25"/>
      <c r="BH67" s="25"/>
      <c r="BI67" s="25"/>
      <c r="BJ67" s="25"/>
      <c r="BK67" s="25"/>
      <c r="BL67" s="24"/>
      <c r="BM67" s="25"/>
      <c r="BN67" s="25"/>
      <c r="BO67" s="25" t="s">
        <v>106</v>
      </c>
      <c r="BP67" s="25"/>
      <c r="BQ67" s="53">
        <v>92985845176</v>
      </c>
      <c r="BR67" s="54" t="s">
        <v>1169</v>
      </c>
      <c r="BS67" s="25"/>
      <c r="BT67" s="25"/>
      <c r="BU67" s="25"/>
      <c r="BV67" s="25" t="s">
        <v>276</v>
      </c>
      <c r="BW67" s="31"/>
      <c r="BX67" s="25"/>
      <c r="BY67" s="25"/>
      <c r="BZ67" s="25"/>
      <c r="CA67" s="25"/>
      <c r="CB67" s="25"/>
      <c r="CC67" s="25"/>
      <c r="CD67" s="25"/>
      <c r="CE67" s="25"/>
      <c r="CF67" s="25"/>
      <c r="CG67" s="630"/>
      <c r="CH67" s="25"/>
      <c r="CI67" s="25"/>
      <c r="CJ67" s="25"/>
      <c r="CK67" s="25"/>
      <c r="CL67" s="25"/>
      <c r="CM67" s="25"/>
      <c r="CN67" s="25"/>
      <c r="CO67" s="34"/>
    </row>
    <row r="68" spans="1:93" ht="13.5" customHeight="1">
      <c r="A68" s="13" t="s">
        <v>1170</v>
      </c>
      <c r="B68" s="14">
        <v>103</v>
      </c>
      <c r="C68" s="40" t="s">
        <v>82</v>
      </c>
      <c r="D68" s="599" t="s">
        <v>278</v>
      </c>
      <c r="E68" s="599">
        <v>1</v>
      </c>
      <c r="F68" s="599"/>
      <c r="G68" s="599"/>
      <c r="H68" s="591" t="s">
        <v>84</v>
      </c>
      <c r="I68" s="14" t="s">
        <v>295</v>
      </c>
      <c r="J68" s="36" t="s">
        <v>85</v>
      </c>
      <c r="K68" s="14"/>
      <c r="L68" s="21" t="s">
        <v>257</v>
      </c>
      <c r="M68" s="17" t="s">
        <v>196</v>
      </c>
      <c r="N68" s="17" t="s">
        <v>88</v>
      </c>
      <c r="O68" s="18" t="s">
        <v>1171</v>
      </c>
      <c r="P68" s="59" t="s">
        <v>1172</v>
      </c>
      <c r="Q68" s="60">
        <v>2003</v>
      </c>
      <c r="R68" s="59" t="s">
        <v>1173</v>
      </c>
      <c r="S68" s="59" t="s">
        <v>1174</v>
      </c>
      <c r="T68" s="61" t="s">
        <v>1175</v>
      </c>
      <c r="U68" s="14">
        <v>32</v>
      </c>
      <c r="V68" s="14">
        <v>58</v>
      </c>
      <c r="W68" s="61" t="s">
        <v>1176</v>
      </c>
      <c r="X68" s="13" t="s">
        <v>1177</v>
      </c>
      <c r="Y68" s="13" t="s">
        <v>1178</v>
      </c>
      <c r="Z68" s="14">
        <v>2</v>
      </c>
      <c r="AA68" s="14" t="s">
        <v>96</v>
      </c>
      <c r="AB68" s="14" t="s">
        <v>23</v>
      </c>
      <c r="AC68" s="14" t="s">
        <v>97</v>
      </c>
      <c r="AD68" s="19"/>
      <c r="AE68" s="13"/>
      <c r="AF68" s="62">
        <v>33928</v>
      </c>
      <c r="AG68" s="14" t="str">
        <f t="shared" ca="1" si="8"/>
        <v>32 anos</v>
      </c>
      <c r="AH68" s="62">
        <v>45261</v>
      </c>
      <c r="AI68" s="20"/>
      <c r="AJ68" s="20"/>
      <c r="AK68" s="20"/>
      <c r="AL68" s="14"/>
      <c r="AM68" s="14"/>
      <c r="AN68" s="14"/>
      <c r="AO68" s="14"/>
      <c r="AP68" s="14"/>
      <c r="AQ68" s="21"/>
      <c r="AR68" s="14"/>
      <c r="AS68" s="14"/>
      <c r="AT68" s="14"/>
      <c r="AU68" s="14"/>
      <c r="AV68" s="14"/>
      <c r="AW68" s="63" t="s">
        <v>457</v>
      </c>
      <c r="AX68" s="63"/>
      <c r="AY68" s="63"/>
      <c r="AZ68" s="63" t="s">
        <v>744</v>
      </c>
      <c r="BA68" s="63" t="s">
        <v>744</v>
      </c>
      <c r="BB68" s="14" t="s">
        <v>271</v>
      </c>
      <c r="BC68" s="14"/>
      <c r="BD68" s="14"/>
      <c r="BE68" s="14"/>
      <c r="BF68" s="14"/>
      <c r="BG68" s="14"/>
      <c r="BH68" s="14"/>
      <c r="BI68" s="14"/>
      <c r="BJ68" s="14"/>
      <c r="BK68" s="14"/>
      <c r="BL68" s="13" t="s">
        <v>1179</v>
      </c>
      <c r="BM68" s="14">
        <v>20</v>
      </c>
      <c r="BN68" s="14" t="s">
        <v>1180</v>
      </c>
      <c r="BO68" s="14" t="s">
        <v>106</v>
      </c>
      <c r="BP68" s="14">
        <v>69087340</v>
      </c>
      <c r="BQ68" s="64">
        <v>92996074998</v>
      </c>
      <c r="BR68" s="51" t="s">
        <v>1181</v>
      </c>
      <c r="BS68" s="14"/>
      <c r="BT68" s="14"/>
      <c r="BU68" s="14"/>
      <c r="BV68" s="14" t="s">
        <v>276</v>
      </c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40"/>
    </row>
    <row r="69" spans="1:93" ht="13.5" customHeight="1">
      <c r="A69" s="24" t="s">
        <v>1182</v>
      </c>
      <c r="B69" s="25">
        <v>118</v>
      </c>
      <c r="C69" s="34" t="s">
        <v>82</v>
      </c>
      <c r="D69" s="600" t="s">
        <v>278</v>
      </c>
      <c r="E69" s="599">
        <v>1</v>
      </c>
      <c r="F69" s="600"/>
      <c r="G69" s="600"/>
      <c r="H69" s="590" t="s">
        <v>84</v>
      </c>
      <c r="I69" s="25" t="s">
        <v>295</v>
      </c>
      <c r="J69" s="27" t="s">
        <v>85</v>
      </c>
      <c r="K69" s="25"/>
      <c r="L69" s="25" t="s">
        <v>257</v>
      </c>
      <c r="M69" s="28" t="s">
        <v>196</v>
      </c>
      <c r="N69" s="28" t="s">
        <v>88</v>
      </c>
      <c r="O69" s="29" t="s">
        <v>1183</v>
      </c>
      <c r="P69" s="44" t="s">
        <v>1184</v>
      </c>
      <c r="Q69" s="28" t="s">
        <v>1185</v>
      </c>
      <c r="R69" s="44" t="s">
        <v>1186</v>
      </c>
      <c r="S69" s="44" t="s">
        <v>1187</v>
      </c>
      <c r="T69" s="67" t="s">
        <v>1188</v>
      </c>
      <c r="U69" s="25">
        <v>8</v>
      </c>
      <c r="V69" s="82" t="s">
        <v>1189</v>
      </c>
      <c r="W69" s="82" t="s">
        <v>1190</v>
      </c>
      <c r="X69" s="84" t="s">
        <v>1191</v>
      </c>
      <c r="Y69" s="84" t="s">
        <v>1192</v>
      </c>
      <c r="Z69" s="25">
        <v>1</v>
      </c>
      <c r="AA69" s="25" t="s">
        <v>96</v>
      </c>
      <c r="AB69" s="25" t="s">
        <v>23</v>
      </c>
      <c r="AC69" s="25" t="s">
        <v>97</v>
      </c>
      <c r="AD69" s="30"/>
      <c r="AE69" s="24"/>
      <c r="AF69" s="45">
        <v>36388</v>
      </c>
      <c r="AG69" s="25" t="str">
        <f t="shared" ca="1" si="8"/>
        <v>26 anos</v>
      </c>
      <c r="AH69" s="45">
        <v>45261</v>
      </c>
      <c r="AI69" s="31"/>
      <c r="AJ69" s="31"/>
      <c r="AK69" s="31"/>
      <c r="AL69" s="25"/>
      <c r="AM69" s="25"/>
      <c r="AN69" s="25"/>
      <c r="AO69" s="25"/>
      <c r="AP69" s="25"/>
      <c r="AQ69" s="32"/>
      <c r="AR69" s="25"/>
      <c r="AS69" s="25"/>
      <c r="AT69" s="25"/>
      <c r="AU69" s="25"/>
      <c r="AV69" s="25"/>
      <c r="AW69" s="63" t="s">
        <v>336</v>
      </c>
      <c r="AX69" s="52" t="s">
        <v>99</v>
      </c>
      <c r="AY69" s="52" t="s">
        <v>99</v>
      </c>
      <c r="AZ69" s="52" t="s">
        <v>99</v>
      </c>
      <c r="BA69" s="52" t="s">
        <v>99</v>
      </c>
      <c r="BB69" s="25" t="s">
        <v>271</v>
      </c>
      <c r="BC69" s="25"/>
      <c r="BD69" s="25"/>
      <c r="BE69" s="25"/>
      <c r="BF69" s="25"/>
      <c r="BG69" s="25"/>
      <c r="BH69" s="25"/>
      <c r="BI69" s="25"/>
      <c r="BJ69" s="25"/>
      <c r="BK69" s="25"/>
      <c r="BL69" s="24"/>
      <c r="BM69" s="25"/>
      <c r="BN69" s="25"/>
      <c r="BO69" s="25" t="s">
        <v>106</v>
      </c>
      <c r="BP69" s="25"/>
      <c r="BQ69" s="64">
        <v>92986355127</v>
      </c>
      <c r="BR69" s="51" t="s">
        <v>1193</v>
      </c>
      <c r="BS69" s="25"/>
      <c r="BT69" s="25"/>
      <c r="BU69" s="25"/>
      <c r="BV69" s="25" t="s">
        <v>276</v>
      </c>
      <c r="BW69" s="25"/>
      <c r="BX69" s="25"/>
      <c r="BY69" s="25"/>
      <c r="BZ69" s="25"/>
      <c r="CA69" s="31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34"/>
    </row>
    <row r="70" spans="1:93" ht="13.5" customHeight="1">
      <c r="A70" s="13" t="s">
        <v>1194</v>
      </c>
      <c r="B70" s="14">
        <v>154</v>
      </c>
      <c r="C70" s="40" t="s">
        <v>82</v>
      </c>
      <c r="D70" s="599" t="s">
        <v>278</v>
      </c>
      <c r="E70" s="599">
        <v>1</v>
      </c>
      <c r="F70" s="599"/>
      <c r="G70" s="599"/>
      <c r="H70" s="591" t="s">
        <v>84</v>
      </c>
      <c r="I70" s="14" t="s">
        <v>295</v>
      </c>
      <c r="J70" s="36" t="s">
        <v>135</v>
      </c>
      <c r="K70" s="14"/>
      <c r="L70" s="14" t="s">
        <v>257</v>
      </c>
      <c r="M70" s="17" t="s">
        <v>196</v>
      </c>
      <c r="N70" s="21" t="s">
        <v>88</v>
      </c>
      <c r="O70" s="18" t="s">
        <v>1195</v>
      </c>
      <c r="P70" s="59" t="s">
        <v>1196</v>
      </c>
      <c r="Q70" s="14">
        <v>2054</v>
      </c>
      <c r="R70" s="59" t="s">
        <v>1197</v>
      </c>
      <c r="S70" s="59" t="s">
        <v>1198</v>
      </c>
      <c r="T70" s="14" t="s">
        <v>1199</v>
      </c>
      <c r="U70" s="14" t="s">
        <v>1200</v>
      </c>
      <c r="V70" s="14" t="s">
        <v>1201</v>
      </c>
      <c r="W70" s="14" t="s">
        <v>1202</v>
      </c>
      <c r="X70" s="13" t="s">
        <v>1203</v>
      </c>
      <c r="Y70" s="13" t="s">
        <v>1204</v>
      </c>
      <c r="Z70" s="14">
        <v>2</v>
      </c>
      <c r="AA70" s="14" t="s">
        <v>96</v>
      </c>
      <c r="AB70" s="14" t="s">
        <v>23</v>
      </c>
      <c r="AC70" s="14" t="s">
        <v>97</v>
      </c>
      <c r="AD70" s="641"/>
      <c r="AE70" s="13"/>
      <c r="AF70" s="62">
        <v>32536</v>
      </c>
      <c r="AG70" s="14" t="str">
        <f t="shared" ca="1" si="8"/>
        <v>36 anos</v>
      </c>
      <c r="AH70" s="62">
        <v>45261</v>
      </c>
      <c r="AI70" s="20"/>
      <c r="AJ70" s="20"/>
      <c r="AK70" s="20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 t="s">
        <v>100</v>
      </c>
      <c r="AX70" s="63" t="s">
        <v>1205</v>
      </c>
      <c r="AY70" s="63"/>
      <c r="AZ70" s="63" t="s">
        <v>99</v>
      </c>
      <c r="BA70" s="52" t="s">
        <v>99</v>
      </c>
      <c r="BB70" s="14" t="s">
        <v>271</v>
      </c>
      <c r="BC70" s="14"/>
      <c r="BD70" s="14"/>
      <c r="BE70" s="14"/>
      <c r="BF70" s="14"/>
      <c r="BG70" s="14"/>
      <c r="BH70" s="14"/>
      <c r="BI70" s="14"/>
      <c r="BJ70" s="14"/>
      <c r="BK70" s="14"/>
      <c r="BL70" s="13" t="s">
        <v>1206</v>
      </c>
      <c r="BM70" s="14">
        <v>200</v>
      </c>
      <c r="BN70" s="14"/>
      <c r="BO70" s="14" t="s">
        <v>106</v>
      </c>
      <c r="BP70" s="14">
        <v>69086000</v>
      </c>
      <c r="BQ70" s="64">
        <v>92996184373</v>
      </c>
      <c r="BR70" s="51" t="s">
        <v>1207</v>
      </c>
      <c r="BS70" s="14"/>
      <c r="BT70" s="14"/>
      <c r="BU70" s="14"/>
      <c r="BV70" s="14" t="s">
        <v>276</v>
      </c>
      <c r="BW70" s="14"/>
      <c r="BX70" s="627"/>
      <c r="BY70" s="14"/>
      <c r="BZ70" s="14"/>
      <c r="CA70" s="14"/>
      <c r="CB70" s="20"/>
      <c r="CC70" s="14"/>
      <c r="CD70" s="20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40"/>
    </row>
    <row r="71" spans="1:93" ht="13.5" customHeight="1">
      <c r="A71" s="24" t="s">
        <v>1208</v>
      </c>
      <c r="B71" s="25">
        <v>480</v>
      </c>
      <c r="C71" s="34" t="s">
        <v>82</v>
      </c>
      <c r="D71" s="600" t="s">
        <v>278</v>
      </c>
      <c r="E71" s="599">
        <v>1</v>
      </c>
      <c r="F71" s="600"/>
      <c r="G71" s="600"/>
      <c r="H71" s="27" t="s">
        <v>84</v>
      </c>
      <c r="I71" s="25"/>
      <c r="J71" s="27" t="s">
        <v>85</v>
      </c>
      <c r="K71" s="25" t="s">
        <v>86</v>
      </c>
      <c r="L71" s="25" t="s">
        <v>69</v>
      </c>
      <c r="M71" s="25" t="s">
        <v>196</v>
      </c>
      <c r="N71" s="28" t="s">
        <v>88</v>
      </c>
      <c r="O71" s="29" t="s">
        <v>1209</v>
      </c>
      <c r="P71" s="25" t="s">
        <v>1210</v>
      </c>
      <c r="Q71" s="25">
        <v>1088</v>
      </c>
      <c r="R71" s="25" t="s">
        <v>1211</v>
      </c>
      <c r="S71" s="25" t="s">
        <v>1212</v>
      </c>
      <c r="T71" s="25">
        <v>232031922</v>
      </c>
      <c r="U71" s="25">
        <v>67</v>
      </c>
      <c r="V71" s="25">
        <v>58</v>
      </c>
      <c r="W71" s="25">
        <v>294</v>
      </c>
      <c r="X71" s="24" t="s">
        <v>753</v>
      </c>
      <c r="Y71" s="24" t="s">
        <v>1213</v>
      </c>
      <c r="Z71" s="25">
        <v>1</v>
      </c>
      <c r="AA71" s="25" t="s">
        <v>96</v>
      </c>
      <c r="AB71" s="25" t="s">
        <v>23</v>
      </c>
      <c r="AC71" s="25" t="s">
        <v>97</v>
      </c>
      <c r="AD71" s="30"/>
      <c r="AE71" s="24" t="s">
        <v>409</v>
      </c>
      <c r="AF71" s="31">
        <v>31653</v>
      </c>
      <c r="AG71" s="25" t="str">
        <f t="shared" ca="1" si="8"/>
        <v>38 anos</v>
      </c>
      <c r="AH71" s="31">
        <v>41561</v>
      </c>
      <c r="AI71" s="31">
        <v>41561</v>
      </c>
      <c r="AJ71" s="31">
        <f>EDATE(AI71,300)</f>
        <v>50692</v>
      </c>
      <c r="AK71" s="31">
        <f>EDATE(AI71,360)</f>
        <v>52518</v>
      </c>
      <c r="AL71" s="25">
        <v>59</v>
      </c>
      <c r="AM71" s="25" t="str">
        <f ca="1">DATEDIF(AI71,TODAY(),"Y")&amp;" ano(s)"</f>
        <v>11 ano(s)</v>
      </c>
      <c r="AN71" s="25" t="str">
        <f ca="1">DATEDIF(AI71,TODAY(),"YM")&amp;"  mês(es)"</f>
        <v>10  mês(es)</v>
      </c>
      <c r="AO71" s="25" t="str">
        <f ca="1">DATEDIF(AI71,TODAY(),"MD")&amp;" dias"</f>
        <v>2 dias</v>
      </c>
      <c r="AP71" s="25">
        <f ca="1">TODAY()-AI71</f>
        <v>4324</v>
      </c>
      <c r="AQ71" s="32" t="s">
        <v>99</v>
      </c>
      <c r="AR71" s="25"/>
      <c r="AS71" s="25"/>
      <c r="AT71" s="25"/>
      <c r="AU71" s="25"/>
      <c r="AV71" s="25"/>
      <c r="AW71" s="25" t="s">
        <v>336</v>
      </c>
      <c r="AX71" s="25"/>
      <c r="AY71" s="25" t="s">
        <v>99</v>
      </c>
      <c r="AZ71" s="25" t="s">
        <v>99</v>
      </c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 t="s">
        <v>1214</v>
      </c>
      <c r="BM71" s="25">
        <v>0</v>
      </c>
      <c r="BN71" s="25" t="s">
        <v>1215</v>
      </c>
      <c r="BO71" s="25" t="s">
        <v>106</v>
      </c>
      <c r="BP71" s="25">
        <v>69096600</v>
      </c>
      <c r="BQ71" s="25">
        <v>993115152</v>
      </c>
      <c r="BR71" s="33" t="s">
        <v>1216</v>
      </c>
      <c r="BS71" s="25" t="s">
        <v>290</v>
      </c>
      <c r="BT71" s="25" t="s">
        <v>110</v>
      </c>
      <c r="BU71" s="25" t="s">
        <v>291</v>
      </c>
      <c r="BV71" s="25" t="s">
        <v>110</v>
      </c>
      <c r="BW71" s="31" t="s">
        <v>292</v>
      </c>
      <c r="BX71" s="100" t="s">
        <v>1217</v>
      </c>
      <c r="BY71" s="25" t="s">
        <v>110</v>
      </c>
      <c r="BZ71" s="25" t="s">
        <v>110</v>
      </c>
      <c r="CA71" s="25" t="s">
        <v>110</v>
      </c>
      <c r="CB71" s="25" t="s">
        <v>110</v>
      </c>
      <c r="CC71" s="25" t="s">
        <v>110</v>
      </c>
      <c r="CD71" s="25" t="s">
        <v>110</v>
      </c>
      <c r="CE71" s="25" t="s">
        <v>110</v>
      </c>
      <c r="CF71" s="25" t="s">
        <v>110</v>
      </c>
      <c r="CG71" s="25" t="s">
        <v>110</v>
      </c>
      <c r="CH71" s="25" t="s">
        <v>110</v>
      </c>
      <c r="CI71" s="25" t="s">
        <v>110</v>
      </c>
      <c r="CJ71" s="25" t="s">
        <v>110</v>
      </c>
      <c r="CK71" s="25" t="s">
        <v>110</v>
      </c>
      <c r="CL71" s="25" t="s">
        <v>110</v>
      </c>
      <c r="CM71" s="25" t="s">
        <v>110</v>
      </c>
      <c r="CN71" s="25"/>
      <c r="CO71" s="34"/>
    </row>
    <row r="72" spans="1:93" ht="13.5" customHeight="1">
      <c r="A72" s="13" t="s">
        <v>1218</v>
      </c>
      <c r="B72" s="14">
        <v>608</v>
      </c>
      <c r="C72" s="40" t="s">
        <v>82</v>
      </c>
      <c r="D72" s="599" t="s">
        <v>278</v>
      </c>
      <c r="E72" s="599">
        <v>1</v>
      </c>
      <c r="F72" s="599"/>
      <c r="G72" s="599"/>
      <c r="H72" s="36" t="s">
        <v>84</v>
      </c>
      <c r="I72" s="14" t="s">
        <v>1219</v>
      </c>
      <c r="J72" s="36" t="s">
        <v>85</v>
      </c>
      <c r="K72" s="14" t="s">
        <v>86</v>
      </c>
      <c r="L72" s="14" t="s">
        <v>69</v>
      </c>
      <c r="M72" s="14" t="s">
        <v>196</v>
      </c>
      <c r="N72" s="17" t="s">
        <v>88</v>
      </c>
      <c r="O72" s="18" t="s">
        <v>1220</v>
      </c>
      <c r="P72" s="14" t="s">
        <v>1221</v>
      </c>
      <c r="Q72" s="17" t="s">
        <v>1222</v>
      </c>
      <c r="R72" s="14" t="s">
        <v>1223</v>
      </c>
      <c r="S72" s="14" t="s">
        <v>1224</v>
      </c>
      <c r="T72" s="14">
        <v>180373522</v>
      </c>
      <c r="U72" s="14">
        <v>67</v>
      </c>
      <c r="V72" s="14">
        <v>40</v>
      </c>
      <c r="W72" s="14">
        <v>118</v>
      </c>
      <c r="X72" s="13" t="s">
        <v>1225</v>
      </c>
      <c r="Y72" s="13" t="s">
        <v>1226</v>
      </c>
      <c r="Z72" s="14">
        <v>2</v>
      </c>
      <c r="AA72" s="14" t="s">
        <v>96</v>
      </c>
      <c r="AB72" s="14" t="s">
        <v>23</v>
      </c>
      <c r="AC72" s="14" t="s">
        <v>97</v>
      </c>
      <c r="AD72" s="19"/>
      <c r="AE72" s="13"/>
      <c r="AF72" s="20">
        <v>28795</v>
      </c>
      <c r="AG72" s="14" t="str">
        <f t="shared" ca="1" si="8"/>
        <v>46 anos</v>
      </c>
      <c r="AH72" s="20">
        <v>41561</v>
      </c>
      <c r="AI72" s="20">
        <v>41561</v>
      </c>
      <c r="AJ72" s="20">
        <f>EDATE(AI72,300)</f>
        <v>50692</v>
      </c>
      <c r="AK72" s="20">
        <f>EDATE(AI72,360)</f>
        <v>52518</v>
      </c>
      <c r="AL72" s="14">
        <v>59</v>
      </c>
      <c r="AM72" s="14" t="str">
        <f ca="1">DATEDIF(AI72,TODAY(),"Y")&amp;" ano(s)"</f>
        <v>11 ano(s)</v>
      </c>
      <c r="AN72" s="14" t="str">
        <f ca="1">DATEDIF(AI72,TODAY(),"YM")&amp;"  mês(es)"</f>
        <v>10  mês(es)</v>
      </c>
      <c r="AO72" s="14" t="str">
        <f ca="1">DATEDIF(AI72,TODAY(),"MD")&amp;" dias"</f>
        <v>2 dias</v>
      </c>
      <c r="AP72" s="14">
        <f ca="1">TODAY()-AI72</f>
        <v>4324</v>
      </c>
      <c r="AQ72" s="21" t="s">
        <v>99</v>
      </c>
      <c r="AR72" s="14"/>
      <c r="AS72" s="14"/>
      <c r="AT72" s="14"/>
      <c r="AU72" s="14"/>
      <c r="AV72" s="14"/>
      <c r="AW72" s="14" t="s">
        <v>100</v>
      </c>
      <c r="AX72" s="14" t="s">
        <v>1227</v>
      </c>
      <c r="AY72" s="14"/>
      <c r="AZ72" s="14" t="s">
        <v>99</v>
      </c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 t="s">
        <v>1228</v>
      </c>
      <c r="BM72" s="14">
        <v>0</v>
      </c>
      <c r="BN72" s="14" t="s">
        <v>1229</v>
      </c>
      <c r="BO72" s="14" t="s">
        <v>106</v>
      </c>
      <c r="BP72" s="14">
        <v>69088240</v>
      </c>
      <c r="BQ72" s="14">
        <v>9293919989</v>
      </c>
      <c r="BR72" s="22" t="s">
        <v>1230</v>
      </c>
      <c r="BS72" s="14" t="s">
        <v>290</v>
      </c>
      <c r="BT72" s="14" t="s">
        <v>110</v>
      </c>
      <c r="BU72" s="14" t="s">
        <v>291</v>
      </c>
      <c r="BV72" s="14" t="s">
        <v>110</v>
      </c>
      <c r="BW72" s="20" t="s">
        <v>292</v>
      </c>
      <c r="BX72" s="91" t="s">
        <v>1231</v>
      </c>
      <c r="BY72" s="14" t="s">
        <v>110</v>
      </c>
      <c r="BZ72" s="14" t="s">
        <v>110</v>
      </c>
      <c r="CA72" s="14" t="s">
        <v>110</v>
      </c>
      <c r="CB72" s="14" t="s">
        <v>110</v>
      </c>
      <c r="CC72" s="14" t="s">
        <v>110</v>
      </c>
      <c r="CD72" s="14" t="s">
        <v>110</v>
      </c>
      <c r="CE72" s="14" t="s">
        <v>110</v>
      </c>
      <c r="CF72" s="14" t="s">
        <v>110</v>
      </c>
      <c r="CG72" s="14" t="s">
        <v>110</v>
      </c>
      <c r="CH72" s="14" t="s">
        <v>110</v>
      </c>
      <c r="CI72" s="14" t="s">
        <v>110</v>
      </c>
      <c r="CJ72" s="14" t="s">
        <v>110</v>
      </c>
      <c r="CK72" s="14" t="s">
        <v>110</v>
      </c>
      <c r="CL72" s="14" t="s">
        <v>110</v>
      </c>
      <c r="CM72" s="14" t="s">
        <v>110</v>
      </c>
      <c r="CN72" s="14"/>
      <c r="CO72" s="40"/>
    </row>
    <row r="73" spans="1:93" ht="13.5" customHeight="1">
      <c r="A73" s="24" t="s">
        <v>1232</v>
      </c>
      <c r="B73" s="25">
        <v>483</v>
      </c>
      <c r="C73" s="34" t="s">
        <v>82</v>
      </c>
      <c r="D73" s="600" t="s">
        <v>278</v>
      </c>
      <c r="E73" s="599">
        <v>1</v>
      </c>
      <c r="F73" s="600"/>
      <c r="G73" s="600"/>
      <c r="H73" s="27" t="s">
        <v>84</v>
      </c>
      <c r="I73" s="25" t="s">
        <v>1233</v>
      </c>
      <c r="J73" s="27" t="s">
        <v>85</v>
      </c>
      <c r="K73" s="25" t="s">
        <v>86</v>
      </c>
      <c r="L73" s="25" t="s">
        <v>69</v>
      </c>
      <c r="M73" s="25" t="s">
        <v>196</v>
      </c>
      <c r="N73" s="28" t="s">
        <v>88</v>
      </c>
      <c r="O73" s="29" t="s">
        <v>1234</v>
      </c>
      <c r="P73" s="25" t="s">
        <v>1235</v>
      </c>
      <c r="Q73" s="25">
        <v>1091</v>
      </c>
      <c r="R73" s="25" t="s">
        <v>1236</v>
      </c>
      <c r="S73" s="25" t="s">
        <v>1237</v>
      </c>
      <c r="T73" s="25">
        <v>194386422</v>
      </c>
      <c r="U73" s="25">
        <v>83</v>
      </c>
      <c r="V73" s="25">
        <v>54</v>
      </c>
      <c r="W73" s="25">
        <v>7</v>
      </c>
      <c r="X73" s="24" t="s">
        <v>1238</v>
      </c>
      <c r="Y73" s="24" t="s">
        <v>1239</v>
      </c>
      <c r="Z73" s="25">
        <v>1</v>
      </c>
      <c r="AA73" s="25" t="s">
        <v>96</v>
      </c>
      <c r="AB73" s="25" t="s">
        <v>23</v>
      </c>
      <c r="AC73" s="25" t="s">
        <v>97</v>
      </c>
      <c r="AD73" s="30"/>
      <c r="AE73" s="24" t="s">
        <v>1240</v>
      </c>
      <c r="AF73" s="31">
        <v>30371</v>
      </c>
      <c r="AG73" s="25" t="str">
        <f t="shared" ca="1" si="8"/>
        <v>42 anos</v>
      </c>
      <c r="AH73" s="31">
        <v>41561</v>
      </c>
      <c r="AI73" s="31">
        <v>41561</v>
      </c>
      <c r="AJ73" s="31">
        <f>EDATE(AI73,300)</f>
        <v>50692</v>
      </c>
      <c r="AK73" s="31">
        <f>EDATE(AI73,360)</f>
        <v>52518</v>
      </c>
      <c r="AL73" s="25">
        <v>59</v>
      </c>
      <c r="AM73" s="25" t="str">
        <f ca="1">DATEDIF(AI73,TODAY(),"Y")&amp;" ano(s)"</f>
        <v>11 ano(s)</v>
      </c>
      <c r="AN73" s="25" t="str">
        <f ca="1">DATEDIF(AI73,TODAY(),"YM")&amp;"  mês(es)"</f>
        <v>10  mês(es)</v>
      </c>
      <c r="AO73" s="25" t="str">
        <f ca="1">DATEDIF(AI73,TODAY(),"MD")&amp;" dias"</f>
        <v>2 dias</v>
      </c>
      <c r="AP73" s="25">
        <f ca="1">TODAY()-AI73</f>
        <v>4324</v>
      </c>
      <c r="AQ73" s="32" t="s">
        <v>99</v>
      </c>
      <c r="AR73" s="25"/>
      <c r="AS73" s="25"/>
      <c r="AT73" s="25"/>
      <c r="AU73" s="25"/>
      <c r="AV73" s="25"/>
      <c r="AW73" s="25" t="s">
        <v>336</v>
      </c>
      <c r="AX73" s="25"/>
      <c r="AY73" s="25" t="s">
        <v>99</v>
      </c>
      <c r="AZ73" s="25" t="s">
        <v>99</v>
      </c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 t="s">
        <v>1241</v>
      </c>
      <c r="BM73" s="25">
        <v>0</v>
      </c>
      <c r="BN73" s="25" t="s">
        <v>1242</v>
      </c>
      <c r="BO73" s="25" t="s">
        <v>106</v>
      </c>
      <c r="BP73" s="25">
        <v>69430000</v>
      </c>
      <c r="BQ73" s="25">
        <v>9293293757</v>
      </c>
      <c r="BR73" s="33" t="s">
        <v>1243</v>
      </c>
      <c r="BS73" s="25" t="s">
        <v>290</v>
      </c>
      <c r="BT73" s="25" t="s">
        <v>110</v>
      </c>
      <c r="BU73" s="25" t="s">
        <v>291</v>
      </c>
      <c r="BV73" s="25" t="s">
        <v>110</v>
      </c>
      <c r="BW73" s="31" t="s">
        <v>292</v>
      </c>
      <c r="BX73" s="25" t="s">
        <v>1244</v>
      </c>
      <c r="BY73" s="25" t="s">
        <v>110</v>
      </c>
      <c r="BZ73" s="25" t="s">
        <v>110</v>
      </c>
      <c r="CA73" s="25" t="s">
        <v>110</v>
      </c>
      <c r="CB73" s="25" t="s">
        <v>110</v>
      </c>
      <c r="CC73" s="25" t="s">
        <v>110</v>
      </c>
      <c r="CD73" s="25" t="s">
        <v>110</v>
      </c>
      <c r="CE73" s="25" t="s">
        <v>110</v>
      </c>
      <c r="CF73" s="25" t="s">
        <v>110</v>
      </c>
      <c r="CG73" s="25" t="s">
        <v>110</v>
      </c>
      <c r="CH73" s="25" t="s">
        <v>110</v>
      </c>
      <c r="CI73" s="25" t="s">
        <v>110</v>
      </c>
      <c r="CJ73" s="25" t="s">
        <v>110</v>
      </c>
      <c r="CK73" s="25" t="s">
        <v>110</v>
      </c>
      <c r="CL73" s="25" t="s">
        <v>110</v>
      </c>
      <c r="CM73" s="25" t="s">
        <v>110</v>
      </c>
      <c r="CN73" s="25"/>
      <c r="CO73" s="34"/>
    </row>
    <row r="74" spans="1:93" ht="13.5" customHeight="1">
      <c r="A74" s="39" t="s">
        <v>1245</v>
      </c>
      <c r="B74" s="14">
        <v>137</v>
      </c>
      <c r="C74" s="40" t="s">
        <v>82</v>
      </c>
      <c r="D74" s="599" t="s">
        <v>278</v>
      </c>
      <c r="E74" s="599">
        <v>1</v>
      </c>
      <c r="F74" s="599"/>
      <c r="G74" s="599"/>
      <c r="H74" s="591" t="s">
        <v>84</v>
      </c>
      <c r="I74" s="14" t="s">
        <v>295</v>
      </c>
      <c r="J74" s="36" t="s">
        <v>85</v>
      </c>
      <c r="K74" s="14"/>
      <c r="L74" s="14" t="s">
        <v>257</v>
      </c>
      <c r="M74" s="14" t="s">
        <v>196</v>
      </c>
      <c r="N74" s="17" t="s">
        <v>88</v>
      </c>
      <c r="O74" s="18" t="s">
        <v>1246</v>
      </c>
      <c r="P74" s="59" t="s">
        <v>1247</v>
      </c>
      <c r="Q74" s="17" t="s">
        <v>1248</v>
      </c>
      <c r="R74" s="59" t="s">
        <v>1249</v>
      </c>
      <c r="S74" s="59" t="s">
        <v>1250</v>
      </c>
      <c r="T74" s="85" t="s">
        <v>1251</v>
      </c>
      <c r="U74" s="14">
        <v>32</v>
      </c>
      <c r="V74" s="14">
        <v>2</v>
      </c>
      <c r="W74" s="14">
        <v>32</v>
      </c>
      <c r="X74" s="87" t="s">
        <v>1252</v>
      </c>
      <c r="Y74" s="87" t="s">
        <v>1253</v>
      </c>
      <c r="Z74" s="14">
        <v>2</v>
      </c>
      <c r="AA74" s="14" t="s">
        <v>96</v>
      </c>
      <c r="AB74" s="14" t="s">
        <v>23</v>
      </c>
      <c r="AC74" s="14" t="s">
        <v>97</v>
      </c>
      <c r="AD74" s="19"/>
      <c r="AE74" s="13"/>
      <c r="AF74" s="62">
        <v>35473</v>
      </c>
      <c r="AG74" s="14" t="str">
        <f t="shared" ca="1" si="8"/>
        <v>28 anos</v>
      </c>
      <c r="AH74" s="62">
        <v>45261</v>
      </c>
      <c r="AI74" s="20"/>
      <c r="AJ74" s="20"/>
      <c r="AK74" s="20"/>
      <c r="AL74" s="14"/>
      <c r="AM74" s="14"/>
      <c r="AN74" s="14"/>
      <c r="AO74" s="14"/>
      <c r="AP74" s="14"/>
      <c r="AQ74" s="21"/>
      <c r="AR74" s="14"/>
      <c r="AS74" s="14"/>
      <c r="AT74" s="14"/>
      <c r="AU74" s="14"/>
      <c r="AV74" s="14"/>
      <c r="AW74" s="52" t="s">
        <v>336</v>
      </c>
      <c r="AX74" s="52" t="s">
        <v>99</v>
      </c>
      <c r="AY74" s="52" t="s">
        <v>99</v>
      </c>
      <c r="AZ74" s="52" t="s">
        <v>99</v>
      </c>
      <c r="BA74" s="52" t="s">
        <v>99</v>
      </c>
      <c r="BB74" s="14" t="s">
        <v>271</v>
      </c>
      <c r="BC74" s="14"/>
      <c r="BD74" s="14"/>
      <c r="BE74" s="14"/>
      <c r="BF74" s="14"/>
      <c r="BG74" s="14"/>
      <c r="BH74" s="14"/>
      <c r="BI74" s="14"/>
      <c r="BJ74" s="14"/>
      <c r="BK74" s="14"/>
      <c r="BL74" s="13" t="s">
        <v>1254</v>
      </c>
      <c r="BM74" s="14">
        <v>139</v>
      </c>
      <c r="BN74" s="14"/>
      <c r="BO74" s="14" t="s">
        <v>106</v>
      </c>
      <c r="BP74" s="53">
        <v>69041497</v>
      </c>
      <c r="BQ74" s="53">
        <v>92982646937</v>
      </c>
      <c r="BR74" s="54" t="s">
        <v>1255</v>
      </c>
      <c r="BS74" s="14"/>
      <c r="BT74" s="14"/>
      <c r="BU74" s="14"/>
      <c r="BV74" s="14" t="s">
        <v>276</v>
      </c>
      <c r="BW74" s="20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40"/>
    </row>
    <row r="75" spans="1:93" ht="13.5" customHeight="1">
      <c r="A75" s="24" t="s">
        <v>1256</v>
      </c>
      <c r="B75" s="25">
        <v>104</v>
      </c>
      <c r="C75" s="34" t="s">
        <v>82</v>
      </c>
      <c r="D75" s="600" t="s">
        <v>278</v>
      </c>
      <c r="E75" s="599">
        <v>1</v>
      </c>
      <c r="F75" s="600"/>
      <c r="G75" s="600"/>
      <c r="H75" s="590" t="s">
        <v>84</v>
      </c>
      <c r="I75" s="25" t="s">
        <v>295</v>
      </c>
      <c r="J75" s="27" t="s">
        <v>85</v>
      </c>
      <c r="K75" s="25"/>
      <c r="L75" s="25" t="s">
        <v>257</v>
      </c>
      <c r="M75" s="25" t="s">
        <v>196</v>
      </c>
      <c r="N75" s="28" t="s">
        <v>88</v>
      </c>
      <c r="O75" s="29" t="s">
        <v>1257</v>
      </c>
      <c r="P75" s="44" t="s">
        <v>1258</v>
      </c>
      <c r="Q75" s="25">
        <v>2004</v>
      </c>
      <c r="R75" s="44" t="s">
        <v>1259</v>
      </c>
      <c r="S75" s="44" t="s">
        <v>1260</v>
      </c>
      <c r="T75" s="92" t="s">
        <v>1261</v>
      </c>
      <c r="U75" s="25">
        <v>75</v>
      </c>
      <c r="V75" s="92" t="s">
        <v>264</v>
      </c>
      <c r="W75" s="25">
        <v>1034</v>
      </c>
      <c r="X75" s="24" t="s">
        <v>1262</v>
      </c>
      <c r="Y75" s="24" t="s">
        <v>1263</v>
      </c>
      <c r="Z75" s="25">
        <v>1</v>
      </c>
      <c r="AA75" s="25" t="s">
        <v>96</v>
      </c>
      <c r="AB75" s="25" t="s">
        <v>23</v>
      </c>
      <c r="AC75" s="25" t="s">
        <v>97</v>
      </c>
      <c r="AD75" s="30"/>
      <c r="AE75" s="24" t="s">
        <v>1264</v>
      </c>
      <c r="AF75" s="45">
        <v>36491</v>
      </c>
      <c r="AG75" s="25" t="str">
        <f t="shared" ca="1" si="8"/>
        <v>25 anos</v>
      </c>
      <c r="AH75" s="45">
        <v>45267</v>
      </c>
      <c r="AI75" s="31"/>
      <c r="AJ75" s="31"/>
      <c r="AK75" s="31"/>
      <c r="AL75" s="25"/>
      <c r="AM75" s="25"/>
      <c r="AN75" s="25"/>
      <c r="AO75" s="25"/>
      <c r="AP75" s="25"/>
      <c r="AQ75" s="32"/>
      <c r="AR75" s="25"/>
      <c r="AS75" s="25"/>
      <c r="AT75" s="25"/>
      <c r="AU75" s="25"/>
      <c r="AV75" s="25"/>
      <c r="AW75" s="25" t="s">
        <v>100</v>
      </c>
      <c r="AX75" s="63" t="s">
        <v>1265</v>
      </c>
      <c r="AY75" s="52" t="s">
        <v>306</v>
      </c>
      <c r="AZ75" s="63" t="s">
        <v>99</v>
      </c>
      <c r="BA75" s="52" t="s">
        <v>99</v>
      </c>
      <c r="BB75" s="25" t="s">
        <v>271</v>
      </c>
      <c r="BC75" s="25"/>
      <c r="BD75" s="25"/>
      <c r="BE75" s="25"/>
      <c r="BF75" s="25"/>
      <c r="BG75" s="25"/>
      <c r="BH75" s="25"/>
      <c r="BI75" s="25"/>
      <c r="BJ75" s="25"/>
      <c r="BK75" s="25"/>
      <c r="BL75" s="24" t="s">
        <v>1266</v>
      </c>
      <c r="BM75" s="25">
        <v>58</v>
      </c>
      <c r="BN75" s="25"/>
      <c r="BO75" s="25" t="s">
        <v>106</v>
      </c>
      <c r="BP75" s="25">
        <v>69094370</v>
      </c>
      <c r="BQ75" s="64">
        <v>92984596711</v>
      </c>
      <c r="BR75" s="51" t="s">
        <v>1267</v>
      </c>
      <c r="BS75" s="25"/>
      <c r="BT75" s="25"/>
      <c r="BU75" s="25"/>
      <c r="BV75" s="25" t="s">
        <v>276</v>
      </c>
      <c r="BW75" s="31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34"/>
    </row>
    <row r="76" spans="1:93" ht="13.5" customHeight="1">
      <c r="A76" s="13" t="s">
        <v>1268</v>
      </c>
      <c r="B76" s="14">
        <v>592</v>
      </c>
      <c r="C76" s="40" t="s">
        <v>82</v>
      </c>
      <c r="D76" s="599" t="s">
        <v>278</v>
      </c>
      <c r="E76" s="599">
        <v>1</v>
      </c>
      <c r="F76" s="599"/>
      <c r="G76" s="599"/>
      <c r="H76" s="36" t="s">
        <v>84</v>
      </c>
      <c r="I76" s="14"/>
      <c r="J76" s="36" t="s">
        <v>85</v>
      </c>
      <c r="K76" s="14" t="s">
        <v>86</v>
      </c>
      <c r="L76" s="14" t="s">
        <v>69</v>
      </c>
      <c r="M76" s="14" t="s">
        <v>196</v>
      </c>
      <c r="N76" s="17" t="s">
        <v>88</v>
      </c>
      <c r="O76" s="18" t="s">
        <v>1269</v>
      </c>
      <c r="P76" s="14" t="s">
        <v>1270</v>
      </c>
      <c r="Q76" s="17" t="s">
        <v>1271</v>
      </c>
      <c r="R76" s="14" t="s">
        <v>1272</v>
      </c>
      <c r="S76" s="14" t="s">
        <v>1273</v>
      </c>
      <c r="T76" s="14">
        <v>348989622</v>
      </c>
      <c r="U76" s="14">
        <v>40</v>
      </c>
      <c r="V76" s="14">
        <v>59</v>
      </c>
      <c r="W76" s="14">
        <v>443</v>
      </c>
      <c r="X76" s="13" t="s">
        <v>1274</v>
      </c>
      <c r="Y76" s="13" t="s">
        <v>1275</v>
      </c>
      <c r="Z76" s="14">
        <v>1</v>
      </c>
      <c r="AA76" s="14" t="s">
        <v>96</v>
      </c>
      <c r="AB76" s="14" t="s">
        <v>23</v>
      </c>
      <c r="AC76" s="14" t="s">
        <v>97</v>
      </c>
      <c r="AD76" s="19"/>
      <c r="AE76" s="13" t="s">
        <v>1276</v>
      </c>
      <c r="AF76" s="20">
        <v>33345</v>
      </c>
      <c r="AG76" s="14" t="str">
        <f t="shared" ca="1" si="8"/>
        <v>34 anos</v>
      </c>
      <c r="AH76" s="20">
        <v>41561</v>
      </c>
      <c r="AI76" s="20">
        <v>41561</v>
      </c>
      <c r="AJ76" s="20">
        <f>EDATE(AI76,300)</f>
        <v>50692</v>
      </c>
      <c r="AK76" s="20">
        <f>EDATE(AI76,360)</f>
        <v>52518</v>
      </c>
      <c r="AL76" s="14">
        <v>59</v>
      </c>
      <c r="AM76" s="14" t="str">
        <f ca="1">DATEDIF(AI76,TODAY(),"Y")&amp;" ano(s)"</f>
        <v>11 ano(s)</v>
      </c>
      <c r="AN76" s="14" t="str">
        <f ca="1">DATEDIF(AI76,TODAY(),"YM")&amp;"  mês(es)"</f>
        <v>10  mês(es)</v>
      </c>
      <c r="AO76" s="14" t="str">
        <f ca="1">DATEDIF(AI76,TODAY(),"MD")&amp;" dias"</f>
        <v>2 dias</v>
      </c>
      <c r="AP76" s="14">
        <f ca="1">TODAY()-AI76</f>
        <v>4324</v>
      </c>
      <c r="AQ76" s="21" t="s">
        <v>99</v>
      </c>
      <c r="AR76" s="14"/>
      <c r="AS76" s="14"/>
      <c r="AT76" s="14"/>
      <c r="AU76" s="14"/>
      <c r="AV76" s="14"/>
      <c r="AW76" s="14" t="s">
        <v>336</v>
      </c>
      <c r="AX76" s="14"/>
      <c r="AY76" s="14" t="s">
        <v>99</v>
      </c>
      <c r="AZ76" s="14" t="s">
        <v>99</v>
      </c>
      <c r="BA76" s="14"/>
      <c r="BB76" s="14"/>
      <c r="BC76" s="14" t="s">
        <v>351</v>
      </c>
      <c r="BD76" s="14"/>
      <c r="BE76" s="14"/>
      <c r="BF76" s="14"/>
      <c r="BG76" s="14"/>
      <c r="BH76" s="14"/>
      <c r="BI76" s="14"/>
      <c r="BJ76" s="14"/>
      <c r="BK76" s="14"/>
      <c r="BL76" s="14" t="s">
        <v>1277</v>
      </c>
      <c r="BM76" s="14">
        <v>0</v>
      </c>
      <c r="BN76" s="14" t="s">
        <v>1278</v>
      </c>
      <c r="BO76" s="14" t="s">
        <v>106</v>
      </c>
      <c r="BP76" s="14">
        <v>69082000</v>
      </c>
      <c r="BQ76" s="14">
        <v>9292499020</v>
      </c>
      <c r="BR76" s="22" t="s">
        <v>1279</v>
      </c>
      <c r="BS76" s="14" t="s">
        <v>290</v>
      </c>
      <c r="BT76" s="14" t="s">
        <v>110</v>
      </c>
      <c r="BU76" s="14" t="s">
        <v>291</v>
      </c>
      <c r="BV76" s="14" t="s">
        <v>110</v>
      </c>
      <c r="BW76" s="20" t="s">
        <v>292</v>
      </c>
      <c r="BX76" s="14" t="s">
        <v>110</v>
      </c>
      <c r="BY76" s="14" t="s">
        <v>1280</v>
      </c>
      <c r="BZ76" s="14" t="s">
        <v>110</v>
      </c>
      <c r="CA76" s="14" t="s">
        <v>110</v>
      </c>
      <c r="CB76" s="14" t="s">
        <v>110</v>
      </c>
      <c r="CC76" s="14" t="s">
        <v>110</v>
      </c>
      <c r="CD76" s="14" t="s">
        <v>110</v>
      </c>
      <c r="CE76" s="14" t="s">
        <v>110</v>
      </c>
      <c r="CF76" s="14" t="s">
        <v>110</v>
      </c>
      <c r="CG76" s="14" t="s">
        <v>110</v>
      </c>
      <c r="CH76" s="14" t="s">
        <v>110</v>
      </c>
      <c r="CI76" s="14" t="s">
        <v>110</v>
      </c>
      <c r="CJ76" s="14" t="s">
        <v>110</v>
      </c>
      <c r="CK76" s="14" t="s">
        <v>110</v>
      </c>
      <c r="CL76" s="14" t="s">
        <v>110</v>
      </c>
      <c r="CM76" s="14" t="s">
        <v>110</v>
      </c>
      <c r="CN76" s="14"/>
      <c r="CO76" s="40"/>
    </row>
    <row r="77" spans="1:93" ht="13.5" customHeight="1">
      <c r="A77" s="24" t="s">
        <v>1281</v>
      </c>
      <c r="B77" s="25">
        <v>626</v>
      </c>
      <c r="C77" s="34" t="s">
        <v>82</v>
      </c>
      <c r="D77" s="600" t="s">
        <v>278</v>
      </c>
      <c r="E77" s="599">
        <v>1</v>
      </c>
      <c r="F77" s="600"/>
      <c r="G77" s="600"/>
      <c r="H77" s="27" t="s">
        <v>84</v>
      </c>
      <c r="I77" s="25"/>
      <c r="J77" s="27" t="s">
        <v>85</v>
      </c>
      <c r="K77" s="25" t="s">
        <v>86</v>
      </c>
      <c r="L77" s="25" t="s">
        <v>69</v>
      </c>
      <c r="M77" s="25" t="s">
        <v>196</v>
      </c>
      <c r="N77" s="28" t="s">
        <v>88</v>
      </c>
      <c r="O77" s="29" t="s">
        <v>1282</v>
      </c>
      <c r="P77" s="25" t="s">
        <v>1283</v>
      </c>
      <c r="Q77" s="28" t="s">
        <v>1284</v>
      </c>
      <c r="R77" s="25" t="s">
        <v>1285</v>
      </c>
      <c r="S77" s="25" t="s">
        <v>1286</v>
      </c>
      <c r="T77" s="25">
        <v>312692022</v>
      </c>
      <c r="U77" s="25">
        <v>67</v>
      </c>
      <c r="V77" s="25">
        <v>9</v>
      </c>
      <c r="W77" s="25">
        <v>133</v>
      </c>
      <c r="X77" s="24" t="s">
        <v>1287</v>
      </c>
      <c r="Y77" s="24" t="s">
        <v>1288</v>
      </c>
      <c r="Z77" s="25">
        <v>2</v>
      </c>
      <c r="AA77" s="25" t="s">
        <v>96</v>
      </c>
      <c r="AB77" s="25" t="s">
        <v>23</v>
      </c>
      <c r="AC77" s="25" t="s">
        <v>97</v>
      </c>
      <c r="AD77" s="30"/>
      <c r="AE77" s="24" t="s">
        <v>864</v>
      </c>
      <c r="AF77" s="31">
        <v>31758</v>
      </c>
      <c r="AG77" s="25" t="str">
        <f t="shared" ca="1" si="8"/>
        <v>38 anos</v>
      </c>
      <c r="AH77" s="31">
        <v>41561</v>
      </c>
      <c r="AI77" s="31">
        <v>41561</v>
      </c>
      <c r="AJ77" s="31">
        <f>EDATE(AI77,300)</f>
        <v>50692</v>
      </c>
      <c r="AK77" s="31">
        <f>EDATE(AI77,360)</f>
        <v>52518</v>
      </c>
      <c r="AL77" s="25">
        <v>59</v>
      </c>
      <c r="AM77" s="25" t="str">
        <f ca="1">DATEDIF(AI77,TODAY(),"Y")&amp;" ano(s)"</f>
        <v>11 ano(s)</v>
      </c>
      <c r="AN77" s="25" t="str">
        <f ca="1">DATEDIF(AI77,TODAY(),"YM")&amp;"  mês(es)"</f>
        <v>10  mês(es)</v>
      </c>
      <c r="AO77" s="25" t="str">
        <f ca="1">DATEDIF(AI77,TODAY(),"MD")&amp;" dias"</f>
        <v>2 dias</v>
      </c>
      <c r="AP77" s="25">
        <f ca="1">TODAY()-AI77</f>
        <v>4324</v>
      </c>
      <c r="AQ77" s="32" t="s">
        <v>99</v>
      </c>
      <c r="AR77" s="25"/>
      <c r="AS77" s="25"/>
      <c r="AT77" s="25"/>
      <c r="AU77" s="25"/>
      <c r="AV77" s="25"/>
      <c r="AW77" s="25" t="s">
        <v>100</v>
      </c>
      <c r="AX77" s="25" t="s">
        <v>1227</v>
      </c>
      <c r="AY77" s="25"/>
      <c r="AZ77" s="25" t="s">
        <v>99</v>
      </c>
      <c r="BA77" s="25"/>
      <c r="BB77" s="25"/>
      <c r="BC77" s="25" t="s">
        <v>351</v>
      </c>
      <c r="BD77" s="25"/>
      <c r="BE77" s="25"/>
      <c r="BF77" s="25"/>
      <c r="BG77" s="25"/>
      <c r="BH77" s="25"/>
      <c r="BI77" s="25"/>
      <c r="BJ77" s="25"/>
      <c r="BK77" s="25"/>
      <c r="BL77" s="25" t="s">
        <v>1289</v>
      </c>
      <c r="BM77" s="25">
        <v>0</v>
      </c>
      <c r="BN77" s="25" t="s">
        <v>1290</v>
      </c>
      <c r="BO77" s="25" t="s">
        <v>106</v>
      </c>
      <c r="BP77" s="25">
        <v>69000001</v>
      </c>
      <c r="BQ77" s="25">
        <v>9781152888</v>
      </c>
      <c r="BR77" s="33" t="s">
        <v>1291</v>
      </c>
      <c r="BS77" s="25" t="s">
        <v>290</v>
      </c>
      <c r="BT77" s="25" t="s">
        <v>110</v>
      </c>
      <c r="BU77" s="25" t="s">
        <v>291</v>
      </c>
      <c r="BV77" s="25" t="s">
        <v>110</v>
      </c>
      <c r="BW77" s="31" t="s">
        <v>292</v>
      </c>
      <c r="BX77" s="25" t="s">
        <v>1292</v>
      </c>
      <c r="BY77" s="25" t="s">
        <v>110</v>
      </c>
      <c r="BZ77" s="25" t="s">
        <v>110</v>
      </c>
      <c r="CA77" s="25" t="s">
        <v>110</v>
      </c>
      <c r="CB77" s="25" t="s">
        <v>110</v>
      </c>
      <c r="CC77" s="25" t="s">
        <v>110</v>
      </c>
      <c r="CD77" s="25" t="s">
        <v>110</v>
      </c>
      <c r="CE77" s="25" t="s">
        <v>110</v>
      </c>
      <c r="CF77" s="25" t="s">
        <v>110</v>
      </c>
      <c r="CG77" s="25" t="s">
        <v>110</v>
      </c>
      <c r="CH77" s="25" t="s">
        <v>110</v>
      </c>
      <c r="CI77" s="25" t="s">
        <v>110</v>
      </c>
      <c r="CJ77" s="25" t="s">
        <v>110</v>
      </c>
      <c r="CK77" s="25" t="s">
        <v>110</v>
      </c>
      <c r="CL77" s="25" t="s">
        <v>110</v>
      </c>
      <c r="CM77" s="25" t="s">
        <v>110</v>
      </c>
      <c r="CN77" s="25"/>
      <c r="CO77" s="34"/>
    </row>
    <row r="78" spans="1:93" ht="13.5" customHeight="1">
      <c r="A78" s="13" t="s">
        <v>1293</v>
      </c>
      <c r="B78" s="14">
        <v>68</v>
      </c>
      <c r="C78" s="40" t="s">
        <v>82</v>
      </c>
      <c r="D78" s="599" t="s">
        <v>278</v>
      </c>
      <c r="E78" s="599">
        <v>1</v>
      </c>
      <c r="F78" s="599"/>
      <c r="G78" s="599"/>
      <c r="H78" s="591" t="s">
        <v>84</v>
      </c>
      <c r="I78" s="14" t="s">
        <v>295</v>
      </c>
      <c r="J78" s="36" t="s">
        <v>85</v>
      </c>
      <c r="K78" s="14"/>
      <c r="L78" s="14" t="s">
        <v>257</v>
      </c>
      <c r="M78" s="17" t="s">
        <v>196</v>
      </c>
      <c r="N78" s="21" t="s">
        <v>88</v>
      </c>
      <c r="O78" s="18" t="s">
        <v>1294</v>
      </c>
      <c r="P78" s="59" t="s">
        <v>1295</v>
      </c>
      <c r="Q78" s="14">
        <v>1968</v>
      </c>
      <c r="R78" s="59" t="s">
        <v>1296</v>
      </c>
      <c r="S78" s="59" t="s">
        <v>1297</v>
      </c>
      <c r="T78" s="61" t="s">
        <v>1298</v>
      </c>
      <c r="U78" s="14">
        <v>24</v>
      </c>
      <c r="V78" s="61" t="s">
        <v>1046</v>
      </c>
      <c r="W78" s="61" t="s">
        <v>1299</v>
      </c>
      <c r="X78" s="13" t="s">
        <v>1300</v>
      </c>
      <c r="Y78" s="13" t="s">
        <v>1301</v>
      </c>
      <c r="Z78" s="14">
        <v>1</v>
      </c>
      <c r="AA78" s="14" t="s">
        <v>96</v>
      </c>
      <c r="AB78" s="14" t="s">
        <v>23</v>
      </c>
      <c r="AC78" s="14" t="s">
        <v>97</v>
      </c>
      <c r="AD78" s="19"/>
      <c r="AE78" s="13"/>
      <c r="AF78" s="62">
        <v>33544</v>
      </c>
      <c r="AG78" s="14" t="str">
        <f t="shared" ca="1" si="8"/>
        <v>33 anos</v>
      </c>
      <c r="AH78" s="62">
        <v>45261</v>
      </c>
      <c r="AI78" s="20"/>
      <c r="AJ78" s="20"/>
      <c r="AK78" s="20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63" t="s">
        <v>336</v>
      </c>
      <c r="AX78" s="52" t="s">
        <v>99</v>
      </c>
      <c r="AY78" s="52" t="s">
        <v>99</v>
      </c>
      <c r="AZ78" s="52" t="s">
        <v>99</v>
      </c>
      <c r="BA78" s="52" t="s">
        <v>99</v>
      </c>
      <c r="BB78" s="14" t="s">
        <v>271</v>
      </c>
      <c r="BC78" s="14"/>
      <c r="BD78" s="14"/>
      <c r="BE78" s="14"/>
      <c r="BF78" s="14"/>
      <c r="BG78" s="14"/>
      <c r="BH78" s="14"/>
      <c r="BI78" s="14"/>
      <c r="BJ78" s="14"/>
      <c r="BK78" s="14"/>
      <c r="BL78" s="13" t="s">
        <v>1302</v>
      </c>
      <c r="BM78" s="14" t="s">
        <v>1303</v>
      </c>
      <c r="BN78" s="14"/>
      <c r="BO78" s="14" t="s">
        <v>106</v>
      </c>
      <c r="BP78" s="14">
        <v>69030151</v>
      </c>
      <c r="BQ78" s="64">
        <v>92993187102</v>
      </c>
      <c r="BR78" s="51" t="s">
        <v>1304</v>
      </c>
      <c r="BS78" s="14"/>
      <c r="BT78" s="14"/>
      <c r="BU78" s="14"/>
      <c r="BV78" s="14" t="s">
        <v>276</v>
      </c>
      <c r="BW78" s="14"/>
      <c r="BX78" s="627"/>
      <c r="BY78" s="14"/>
      <c r="BZ78" s="14"/>
      <c r="CA78" s="14"/>
      <c r="CB78" s="20"/>
      <c r="CC78" s="14"/>
      <c r="CD78" s="20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40"/>
    </row>
    <row r="79" spans="1:93" ht="13.5" customHeight="1">
      <c r="A79" s="24" t="s">
        <v>1305</v>
      </c>
      <c r="B79" s="25">
        <v>47</v>
      </c>
      <c r="C79" s="34" t="s">
        <v>82</v>
      </c>
      <c r="D79" s="600" t="s">
        <v>278</v>
      </c>
      <c r="E79" s="599">
        <v>1</v>
      </c>
      <c r="F79" s="600"/>
      <c r="G79" s="600"/>
      <c r="H79" s="590" t="s">
        <v>84</v>
      </c>
      <c r="I79" s="25" t="s">
        <v>295</v>
      </c>
      <c r="J79" s="27" t="s">
        <v>85</v>
      </c>
      <c r="K79" s="25"/>
      <c r="L79" s="25" t="s">
        <v>257</v>
      </c>
      <c r="M79" s="28" t="s">
        <v>196</v>
      </c>
      <c r="N79" s="32" t="s">
        <v>88</v>
      </c>
      <c r="O79" s="29" t="s">
        <v>1306</v>
      </c>
      <c r="P79" s="44" t="s">
        <v>1307</v>
      </c>
      <c r="Q79" s="25">
        <v>1946</v>
      </c>
      <c r="R79" s="44" t="s">
        <v>1308</v>
      </c>
      <c r="S79" s="44" t="s">
        <v>1309</v>
      </c>
      <c r="T79" s="25" t="s">
        <v>1310</v>
      </c>
      <c r="U79" s="25" t="s">
        <v>650</v>
      </c>
      <c r="V79" s="25" t="s">
        <v>1031</v>
      </c>
      <c r="W79" s="25" t="s">
        <v>1311</v>
      </c>
      <c r="X79" s="24" t="s">
        <v>1312</v>
      </c>
      <c r="Y79" s="24" t="s">
        <v>1313</v>
      </c>
      <c r="Z79" s="25">
        <v>2</v>
      </c>
      <c r="AA79" s="25" t="s">
        <v>96</v>
      </c>
      <c r="AB79" s="25" t="s">
        <v>23</v>
      </c>
      <c r="AC79" s="25" t="s">
        <v>97</v>
      </c>
      <c r="AD79" s="30"/>
      <c r="AE79" s="24"/>
      <c r="AF79" s="45">
        <v>33774</v>
      </c>
      <c r="AG79" s="25" t="str">
        <f t="shared" ca="1" si="8"/>
        <v>33 anos</v>
      </c>
      <c r="AH79" s="45">
        <v>45261</v>
      </c>
      <c r="AI79" s="31"/>
      <c r="AJ79" s="31"/>
      <c r="AK79" s="31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52" t="s">
        <v>457</v>
      </c>
      <c r="AX79" s="52" t="s">
        <v>1314</v>
      </c>
      <c r="AY79" s="52"/>
      <c r="AZ79" s="52" t="s">
        <v>460</v>
      </c>
      <c r="BA79" s="52" t="s">
        <v>460</v>
      </c>
      <c r="BB79" s="25" t="s">
        <v>271</v>
      </c>
      <c r="BC79" s="25"/>
      <c r="BD79" s="25"/>
      <c r="BE79" s="25"/>
      <c r="BF79" s="25"/>
      <c r="BG79" s="25"/>
      <c r="BH79" s="25"/>
      <c r="BI79" s="25"/>
      <c r="BJ79" s="25"/>
      <c r="BK79" s="25"/>
      <c r="BL79" s="24" t="s">
        <v>1315</v>
      </c>
      <c r="BM79" s="25">
        <v>156</v>
      </c>
      <c r="BN79" s="25"/>
      <c r="BO79" s="25" t="s">
        <v>106</v>
      </c>
      <c r="BP79" s="25" t="s">
        <v>1316</v>
      </c>
      <c r="BQ79" s="53">
        <v>92993579586</v>
      </c>
      <c r="BR79" s="54" t="s">
        <v>1317</v>
      </c>
      <c r="BS79" s="25"/>
      <c r="BT79" s="25"/>
      <c r="BU79" s="25"/>
      <c r="BV79" s="25" t="s">
        <v>276</v>
      </c>
      <c r="BW79" s="25"/>
      <c r="BX79" s="25"/>
      <c r="BY79" s="25"/>
      <c r="BZ79" s="25"/>
      <c r="CA79" s="25"/>
      <c r="CB79" s="31"/>
      <c r="CC79" s="25"/>
      <c r="CD79" s="31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34"/>
    </row>
    <row r="80" spans="1:93" ht="13.5" customHeight="1">
      <c r="A80" s="13" t="s">
        <v>1318</v>
      </c>
      <c r="B80" s="14">
        <v>147</v>
      </c>
      <c r="C80" s="40" t="s">
        <v>82</v>
      </c>
      <c r="D80" s="599" t="s">
        <v>278</v>
      </c>
      <c r="E80" s="599">
        <v>1</v>
      </c>
      <c r="F80" s="599"/>
      <c r="G80" s="599"/>
      <c r="H80" s="591" t="s">
        <v>84</v>
      </c>
      <c r="I80" s="14" t="s">
        <v>782</v>
      </c>
      <c r="J80" s="36" t="s">
        <v>85</v>
      </c>
      <c r="K80" s="14"/>
      <c r="L80" s="14" t="s">
        <v>257</v>
      </c>
      <c r="M80" s="17" t="s">
        <v>196</v>
      </c>
      <c r="N80" s="21" t="s">
        <v>88</v>
      </c>
      <c r="O80" s="18" t="s">
        <v>1319</v>
      </c>
      <c r="P80" s="59" t="s">
        <v>1320</v>
      </c>
      <c r="Q80" s="14">
        <v>2047</v>
      </c>
      <c r="R80" s="59" t="s">
        <v>1321</v>
      </c>
      <c r="S80" s="59" t="s">
        <v>1322</v>
      </c>
      <c r="T80" s="61" t="s">
        <v>1323</v>
      </c>
      <c r="U80" s="14" t="s">
        <v>1324</v>
      </c>
      <c r="V80" s="61" t="s">
        <v>264</v>
      </c>
      <c r="W80" s="61" t="s">
        <v>1325</v>
      </c>
      <c r="X80" s="13" t="s">
        <v>1326</v>
      </c>
      <c r="Y80" s="13" t="s">
        <v>1327</v>
      </c>
      <c r="Z80" s="14">
        <v>2</v>
      </c>
      <c r="AA80" s="14" t="s">
        <v>96</v>
      </c>
      <c r="AB80" s="14" t="s">
        <v>23</v>
      </c>
      <c r="AC80" s="14" t="s">
        <v>97</v>
      </c>
      <c r="AD80" s="19"/>
      <c r="AE80" s="13"/>
      <c r="AF80" s="62">
        <v>32740</v>
      </c>
      <c r="AG80" s="14" t="str">
        <f t="shared" ca="1" si="8"/>
        <v>35 anos</v>
      </c>
      <c r="AH80" s="62">
        <v>45261</v>
      </c>
      <c r="AI80" s="20"/>
      <c r="AJ80" s="20"/>
      <c r="AK80" s="20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 t="s">
        <v>100</v>
      </c>
      <c r="AX80" s="63" t="s">
        <v>1328</v>
      </c>
      <c r="AY80" s="63" t="s">
        <v>1329</v>
      </c>
      <c r="AZ80" s="63" t="s">
        <v>99</v>
      </c>
      <c r="BA80" s="52" t="s">
        <v>99</v>
      </c>
      <c r="BB80" s="14" t="s">
        <v>271</v>
      </c>
      <c r="BC80" s="14"/>
      <c r="BD80" s="14"/>
      <c r="BE80" s="14"/>
      <c r="BF80" s="14"/>
      <c r="BG80" s="14"/>
      <c r="BH80" s="14"/>
      <c r="BI80" s="14"/>
      <c r="BJ80" s="14"/>
      <c r="BK80" s="14"/>
      <c r="BL80" s="13" t="s">
        <v>1330</v>
      </c>
      <c r="BM80" s="14">
        <v>29</v>
      </c>
      <c r="BN80" s="14"/>
      <c r="BO80" s="14" t="s">
        <v>106</v>
      </c>
      <c r="BP80" s="14">
        <v>69090704</v>
      </c>
      <c r="BQ80" s="64" t="s">
        <v>1331</v>
      </c>
      <c r="BR80" s="51" t="s">
        <v>1332</v>
      </c>
      <c r="BS80" s="14"/>
      <c r="BT80" s="14"/>
      <c r="BU80" s="14"/>
      <c r="BV80" s="14" t="s">
        <v>276</v>
      </c>
      <c r="BW80" s="14"/>
      <c r="BX80" s="14"/>
      <c r="BY80" s="14"/>
      <c r="BZ80" s="14"/>
      <c r="CA80" s="14"/>
      <c r="CB80" s="20"/>
      <c r="CC80" s="14"/>
      <c r="CD80" s="20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40"/>
    </row>
    <row r="81" spans="1:93" ht="13.5" customHeight="1">
      <c r="A81" s="24" t="s">
        <v>1333</v>
      </c>
      <c r="B81" s="25">
        <v>406</v>
      </c>
      <c r="C81" s="34" t="s">
        <v>82</v>
      </c>
      <c r="D81" s="600" t="s">
        <v>278</v>
      </c>
      <c r="E81" s="599">
        <v>1</v>
      </c>
      <c r="F81" s="600"/>
      <c r="G81" s="600"/>
      <c r="H81" s="27" t="s">
        <v>84</v>
      </c>
      <c r="I81" s="25" t="s">
        <v>1334</v>
      </c>
      <c r="J81" s="27" t="s">
        <v>85</v>
      </c>
      <c r="K81" s="25" t="s">
        <v>86</v>
      </c>
      <c r="L81" s="25" t="s">
        <v>69</v>
      </c>
      <c r="M81" s="25" t="s">
        <v>196</v>
      </c>
      <c r="N81" s="28" t="s">
        <v>88</v>
      </c>
      <c r="O81" s="29" t="s">
        <v>1335</v>
      </c>
      <c r="P81" s="25" t="s">
        <v>1336</v>
      </c>
      <c r="Q81" s="28" t="s">
        <v>1337</v>
      </c>
      <c r="R81" s="25" t="s">
        <v>1338</v>
      </c>
      <c r="S81" s="25" t="s">
        <v>1339</v>
      </c>
      <c r="T81" s="25">
        <v>183546922</v>
      </c>
      <c r="U81" s="25">
        <v>67</v>
      </c>
      <c r="V81" s="25">
        <v>63</v>
      </c>
      <c r="W81" s="25">
        <v>153</v>
      </c>
      <c r="X81" s="24" t="s">
        <v>1340</v>
      </c>
      <c r="Y81" s="24" t="s">
        <v>1341</v>
      </c>
      <c r="Z81" s="25">
        <v>2</v>
      </c>
      <c r="AA81" s="25" t="s">
        <v>96</v>
      </c>
      <c r="AB81" s="25" t="s">
        <v>23</v>
      </c>
      <c r="AC81" s="25" t="s">
        <v>97</v>
      </c>
      <c r="AD81" s="30"/>
      <c r="AE81" s="24" t="s">
        <v>1264</v>
      </c>
      <c r="AF81" s="31">
        <v>28863</v>
      </c>
      <c r="AG81" s="25" t="str">
        <f t="shared" ca="1" si="8"/>
        <v>46 anos</v>
      </c>
      <c r="AH81" s="31">
        <v>41561</v>
      </c>
      <c r="AI81" s="31">
        <v>41561</v>
      </c>
      <c r="AJ81" s="31">
        <f t="shared" ref="AJ81:AJ112" si="9">EDATE(AI81,300)</f>
        <v>50692</v>
      </c>
      <c r="AK81" s="31">
        <f t="shared" ref="AK81:AK112" si="10">EDATE(AI81,360)</f>
        <v>52518</v>
      </c>
      <c r="AL81" s="25">
        <v>59</v>
      </c>
      <c r="AM81" s="25" t="str">
        <f t="shared" ref="AM81:AM112" ca="1" si="11">DATEDIF(AI81,TODAY(),"Y")&amp;" ano(s)"</f>
        <v>11 ano(s)</v>
      </c>
      <c r="AN81" s="25" t="str">
        <f t="shared" ref="AN81:AN112" ca="1" si="12">DATEDIF(AI81,TODAY(),"YM")&amp;"  mês(es)"</f>
        <v>10  mês(es)</v>
      </c>
      <c r="AO81" s="25" t="str">
        <f t="shared" ref="AO81:AO112" ca="1" si="13">DATEDIF(AI81,TODAY(),"MD")&amp;" dias"</f>
        <v>2 dias</v>
      </c>
      <c r="AP81" s="25">
        <f t="shared" ref="AP81:AP112" ca="1" si="14">TODAY()-AI81</f>
        <v>4324</v>
      </c>
      <c r="AQ81" s="32" t="s">
        <v>99</v>
      </c>
      <c r="AR81" s="25"/>
      <c r="AS81" s="25"/>
      <c r="AT81" s="25"/>
      <c r="AU81" s="25"/>
      <c r="AV81" s="25"/>
      <c r="AW81" s="25" t="s">
        <v>336</v>
      </c>
      <c r="AX81" s="25"/>
      <c r="AY81" s="25" t="s">
        <v>99</v>
      </c>
      <c r="AZ81" s="25" t="s">
        <v>99</v>
      </c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 t="s">
        <v>1342</v>
      </c>
      <c r="BM81" s="25">
        <v>0</v>
      </c>
      <c r="BN81" s="25" t="s">
        <v>1343</v>
      </c>
      <c r="BO81" s="25" t="s">
        <v>106</v>
      </c>
      <c r="BP81" s="25">
        <v>69077808</v>
      </c>
      <c r="BQ81" s="25">
        <v>9291361036</v>
      </c>
      <c r="BR81" s="33" t="s">
        <v>1344</v>
      </c>
      <c r="BS81" s="25" t="s">
        <v>290</v>
      </c>
      <c r="BT81" s="25" t="s">
        <v>110</v>
      </c>
      <c r="BU81" s="25" t="s">
        <v>291</v>
      </c>
      <c r="BV81" s="25" t="s">
        <v>110</v>
      </c>
      <c r="BW81" s="31" t="s">
        <v>292</v>
      </c>
      <c r="BX81" s="25" t="s">
        <v>1345</v>
      </c>
      <c r="BY81" s="25" t="s">
        <v>110</v>
      </c>
      <c r="BZ81" s="25" t="s">
        <v>110</v>
      </c>
      <c r="CA81" s="25" t="s">
        <v>110</v>
      </c>
      <c r="CB81" s="25" t="s">
        <v>110</v>
      </c>
      <c r="CC81" s="25" t="s">
        <v>110</v>
      </c>
      <c r="CD81" s="25" t="s">
        <v>110</v>
      </c>
      <c r="CE81" s="25" t="s">
        <v>110</v>
      </c>
      <c r="CF81" s="25" t="s">
        <v>110</v>
      </c>
      <c r="CG81" s="25" t="s">
        <v>110</v>
      </c>
      <c r="CH81" s="25" t="s">
        <v>110</v>
      </c>
      <c r="CI81" s="25" t="s">
        <v>110</v>
      </c>
      <c r="CJ81" s="25" t="s">
        <v>110</v>
      </c>
      <c r="CK81" s="25" t="s">
        <v>110</v>
      </c>
      <c r="CL81" s="25" t="s">
        <v>110</v>
      </c>
      <c r="CM81" s="25" t="s">
        <v>110</v>
      </c>
      <c r="CN81" s="25"/>
      <c r="CO81" s="34"/>
    </row>
    <row r="82" spans="1:93" ht="13.5" customHeight="1">
      <c r="A82" s="126" t="s">
        <v>1902</v>
      </c>
      <c r="B82" s="14"/>
      <c r="C82" s="40" t="s">
        <v>82</v>
      </c>
      <c r="D82" s="599" t="s">
        <v>1903</v>
      </c>
      <c r="E82" s="599">
        <v>2</v>
      </c>
      <c r="F82" s="599"/>
      <c r="G82" s="599"/>
      <c r="H82" s="592" t="s">
        <v>84</v>
      </c>
      <c r="I82" s="14"/>
      <c r="J82" s="36" t="s">
        <v>85</v>
      </c>
      <c r="K82" s="14" t="s">
        <v>86</v>
      </c>
      <c r="L82" s="14" t="s">
        <v>1904</v>
      </c>
      <c r="M82" s="17" t="s">
        <v>1905</v>
      </c>
      <c r="N82" s="17" t="s">
        <v>88</v>
      </c>
      <c r="O82" s="127" t="s">
        <v>1906</v>
      </c>
      <c r="P82" s="52" t="s">
        <v>1907</v>
      </c>
      <c r="Q82" s="14"/>
      <c r="R82" s="52" t="s">
        <v>1908</v>
      </c>
      <c r="S82" s="52">
        <v>1988167230</v>
      </c>
      <c r="T82" s="53">
        <v>37558542240</v>
      </c>
      <c r="U82" s="128">
        <v>40</v>
      </c>
      <c r="V82" s="54">
        <v>63</v>
      </c>
      <c r="W82" s="54">
        <v>546</v>
      </c>
      <c r="X82" s="126" t="s">
        <v>1909</v>
      </c>
      <c r="Y82" s="126" t="s">
        <v>1910</v>
      </c>
      <c r="Z82" s="54" t="s">
        <v>1911</v>
      </c>
      <c r="AA82" s="14" t="s">
        <v>96</v>
      </c>
      <c r="AB82" s="14" t="s">
        <v>23</v>
      </c>
      <c r="AC82" s="14" t="s">
        <v>97</v>
      </c>
      <c r="AD82" s="19"/>
      <c r="AE82" s="13"/>
      <c r="AF82" s="129">
        <v>34185</v>
      </c>
      <c r="AG82" s="14" t="str">
        <f t="shared" ca="1" si="8"/>
        <v>32 anos</v>
      </c>
      <c r="AH82" s="129">
        <v>45261</v>
      </c>
      <c r="AI82" s="129">
        <v>45261</v>
      </c>
      <c r="AJ82" s="20">
        <f t="shared" si="9"/>
        <v>54393</v>
      </c>
      <c r="AK82" s="20">
        <f t="shared" si="10"/>
        <v>56219</v>
      </c>
      <c r="AL82" s="14">
        <v>59</v>
      </c>
      <c r="AM82" s="14" t="str">
        <f t="shared" ca="1" si="11"/>
        <v>1 ano(s)</v>
      </c>
      <c r="AN82" s="14" t="str">
        <f t="shared" ca="1" si="12"/>
        <v>8  mês(es)</v>
      </c>
      <c r="AO82" s="14" t="str">
        <f t="shared" ca="1" si="13"/>
        <v>15 dias</v>
      </c>
      <c r="AP82" s="14">
        <f t="shared" ca="1" si="14"/>
        <v>624</v>
      </c>
      <c r="AQ82" s="14" t="s">
        <v>99</v>
      </c>
      <c r="AR82" s="14"/>
      <c r="AS82" s="14"/>
      <c r="AT82" s="14"/>
      <c r="AU82" s="14"/>
      <c r="AV82" s="14"/>
      <c r="AW82" s="14" t="s">
        <v>100</v>
      </c>
      <c r="AX82" s="54" t="s">
        <v>236</v>
      </c>
      <c r="AY82" s="54" t="s">
        <v>306</v>
      </c>
      <c r="AZ82" s="54" t="s">
        <v>99</v>
      </c>
      <c r="BA82" s="54" t="s">
        <v>99</v>
      </c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54" t="s">
        <v>1912</v>
      </c>
      <c r="BM82" s="128">
        <v>34</v>
      </c>
      <c r="BN82" s="14"/>
      <c r="BO82" s="14" t="s">
        <v>106</v>
      </c>
      <c r="BP82" s="53">
        <v>69087340</v>
      </c>
      <c r="BQ82" s="130">
        <v>92984490877</v>
      </c>
      <c r="BR82" s="39" t="s">
        <v>1913</v>
      </c>
      <c r="BS82" s="14"/>
      <c r="BT82" s="14"/>
      <c r="BU82" s="14"/>
      <c r="BV82" s="14"/>
      <c r="BW82" s="14"/>
      <c r="BX82" s="14"/>
      <c r="BY82" s="14"/>
      <c r="BZ82" s="14"/>
      <c r="CA82" s="14"/>
      <c r="CB82" s="20"/>
      <c r="CC82" s="14"/>
      <c r="CD82" s="20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40"/>
    </row>
    <row r="83" spans="1:93" ht="13.5" customHeight="1">
      <c r="A83" s="126" t="s">
        <v>1914</v>
      </c>
      <c r="B83" s="25"/>
      <c r="C83" s="34" t="s">
        <v>82</v>
      </c>
      <c r="D83" s="600" t="s">
        <v>1903</v>
      </c>
      <c r="E83" s="599">
        <v>2</v>
      </c>
      <c r="F83" s="600"/>
      <c r="G83" s="600"/>
      <c r="H83" s="27" t="s">
        <v>84</v>
      </c>
      <c r="I83" s="25"/>
      <c r="J83" s="27" t="s">
        <v>135</v>
      </c>
      <c r="K83" s="25" t="s">
        <v>86</v>
      </c>
      <c r="L83" s="25" t="s">
        <v>1904</v>
      </c>
      <c r="M83" s="28" t="s">
        <v>1905</v>
      </c>
      <c r="N83" s="28" t="s">
        <v>88</v>
      </c>
      <c r="O83" s="127" t="s">
        <v>1915</v>
      </c>
      <c r="P83" s="52" t="s">
        <v>1916</v>
      </c>
      <c r="Q83" s="25"/>
      <c r="R83" s="52" t="s">
        <v>1917</v>
      </c>
      <c r="S83" s="52">
        <v>96037458200</v>
      </c>
      <c r="T83" s="64">
        <v>34026582240</v>
      </c>
      <c r="U83" s="131">
        <v>40</v>
      </c>
      <c r="V83" s="51">
        <v>40</v>
      </c>
      <c r="W83" s="51">
        <v>519</v>
      </c>
      <c r="X83" s="126" t="s">
        <v>1918</v>
      </c>
      <c r="Y83" s="126" t="s">
        <v>1919</v>
      </c>
      <c r="Z83" s="51" t="s">
        <v>1911</v>
      </c>
      <c r="AA83" s="25" t="s">
        <v>96</v>
      </c>
      <c r="AB83" s="25" t="s">
        <v>23</v>
      </c>
      <c r="AC83" s="25" t="s">
        <v>97</v>
      </c>
      <c r="AD83" s="30"/>
      <c r="AE83" s="24"/>
      <c r="AF83" s="129">
        <v>33131</v>
      </c>
      <c r="AG83" s="25" t="str">
        <f t="shared" ca="1" si="8"/>
        <v>34 anos</v>
      </c>
      <c r="AH83" s="129">
        <v>45261</v>
      </c>
      <c r="AI83" s="129">
        <v>45261</v>
      </c>
      <c r="AJ83" s="31">
        <f t="shared" si="9"/>
        <v>54393</v>
      </c>
      <c r="AK83" s="31">
        <f t="shared" si="10"/>
        <v>56219</v>
      </c>
      <c r="AL83" s="25">
        <v>59</v>
      </c>
      <c r="AM83" s="25" t="str">
        <f t="shared" ca="1" si="11"/>
        <v>1 ano(s)</v>
      </c>
      <c r="AN83" s="25" t="str">
        <f t="shared" ca="1" si="12"/>
        <v>8  mês(es)</v>
      </c>
      <c r="AO83" s="25" t="str">
        <f t="shared" ca="1" si="13"/>
        <v>15 dias</v>
      </c>
      <c r="AP83" s="25">
        <f t="shared" ca="1" si="14"/>
        <v>624</v>
      </c>
      <c r="AQ83" s="25" t="s">
        <v>99</v>
      </c>
      <c r="AR83" s="25"/>
      <c r="AS83" s="25"/>
      <c r="AT83" s="25"/>
      <c r="AU83" s="25"/>
      <c r="AV83" s="25"/>
      <c r="AW83" s="25" t="s">
        <v>100</v>
      </c>
      <c r="AX83" s="51" t="s">
        <v>1920</v>
      </c>
      <c r="AY83" s="51" t="s">
        <v>99</v>
      </c>
      <c r="AZ83" s="51" t="s">
        <v>1921</v>
      </c>
      <c r="BA83" s="25" t="s">
        <v>1922</v>
      </c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51" t="s">
        <v>1923</v>
      </c>
      <c r="BM83" s="131">
        <v>243</v>
      </c>
      <c r="BN83" s="25"/>
      <c r="BO83" s="25" t="s">
        <v>106</v>
      </c>
      <c r="BP83" s="64">
        <v>69037145</v>
      </c>
      <c r="BQ83" s="83">
        <v>92981685090</v>
      </c>
      <c r="BR83" s="84" t="s">
        <v>1924</v>
      </c>
      <c r="BS83" s="25"/>
      <c r="BT83" s="25"/>
      <c r="BU83" s="25"/>
      <c r="BV83" s="25"/>
      <c r="BW83" s="25"/>
      <c r="BX83" s="25"/>
      <c r="BY83" s="25"/>
      <c r="BZ83" s="25"/>
      <c r="CA83" s="25"/>
      <c r="CB83" s="31"/>
      <c r="CC83" s="25"/>
      <c r="CD83" s="31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34"/>
    </row>
    <row r="84" spans="1:93" ht="13.5" customHeight="1">
      <c r="A84" s="90" t="s">
        <v>1925</v>
      </c>
      <c r="B84" s="14"/>
      <c r="C84" s="40" t="s">
        <v>82</v>
      </c>
      <c r="D84" s="599" t="s">
        <v>1903</v>
      </c>
      <c r="E84" s="599">
        <v>2</v>
      </c>
      <c r="F84" s="599"/>
      <c r="G84" s="599"/>
      <c r="H84" s="592" t="s">
        <v>84</v>
      </c>
      <c r="I84" s="14"/>
      <c r="J84" s="36" t="s">
        <v>135</v>
      </c>
      <c r="K84" s="14" t="s">
        <v>86</v>
      </c>
      <c r="L84" s="14" t="s">
        <v>1904</v>
      </c>
      <c r="M84" s="17" t="s">
        <v>1905</v>
      </c>
      <c r="N84" s="17" t="s">
        <v>88</v>
      </c>
      <c r="O84" s="132" t="s">
        <v>1926</v>
      </c>
      <c r="P84" s="21" t="s">
        <v>1927</v>
      </c>
      <c r="Q84" s="14"/>
      <c r="R84" s="21" t="s">
        <v>1928</v>
      </c>
      <c r="S84" s="21">
        <v>1538688212</v>
      </c>
      <c r="T84" s="53">
        <v>34626872259</v>
      </c>
      <c r="U84" s="128">
        <v>59</v>
      </c>
      <c r="V84" s="54">
        <v>37</v>
      </c>
      <c r="W84" s="54">
        <v>635</v>
      </c>
      <c r="X84" s="90" t="s">
        <v>1929</v>
      </c>
      <c r="Y84" s="90" t="s">
        <v>1930</v>
      </c>
      <c r="Z84" s="54" t="s">
        <v>1931</v>
      </c>
      <c r="AA84" s="14" t="s">
        <v>96</v>
      </c>
      <c r="AB84" s="14" t="s">
        <v>23</v>
      </c>
      <c r="AC84" s="14" t="s">
        <v>97</v>
      </c>
      <c r="AD84" s="19"/>
      <c r="AE84" s="13"/>
      <c r="AF84" s="133">
        <v>33599</v>
      </c>
      <c r="AG84" s="14" t="str">
        <f t="shared" ca="1" si="8"/>
        <v>33 anos</v>
      </c>
      <c r="AH84" s="133">
        <v>45261</v>
      </c>
      <c r="AI84" s="674">
        <v>45261</v>
      </c>
      <c r="AJ84" s="20">
        <f t="shared" si="9"/>
        <v>54393</v>
      </c>
      <c r="AK84" s="20">
        <f t="shared" si="10"/>
        <v>56219</v>
      </c>
      <c r="AL84" s="14">
        <v>59</v>
      </c>
      <c r="AM84" s="14" t="str">
        <f t="shared" ca="1" si="11"/>
        <v>1 ano(s)</v>
      </c>
      <c r="AN84" s="14" t="str">
        <f t="shared" ca="1" si="12"/>
        <v>8  mês(es)</v>
      </c>
      <c r="AO84" s="14" t="str">
        <f t="shared" ca="1" si="13"/>
        <v>15 dias</v>
      </c>
      <c r="AP84" s="14">
        <f t="shared" ca="1" si="14"/>
        <v>624</v>
      </c>
      <c r="AQ84" s="14" t="s">
        <v>99</v>
      </c>
      <c r="AR84" s="14"/>
      <c r="AS84" s="14"/>
      <c r="AT84" s="14"/>
      <c r="AU84" s="14"/>
      <c r="AV84" s="14"/>
      <c r="AW84" s="14" t="s">
        <v>100</v>
      </c>
      <c r="AX84" s="54" t="s">
        <v>382</v>
      </c>
      <c r="AY84" s="54" t="s">
        <v>1932</v>
      </c>
      <c r="AZ84" s="54" t="s">
        <v>99</v>
      </c>
      <c r="BA84" s="54" t="s">
        <v>99</v>
      </c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54" t="s">
        <v>1933</v>
      </c>
      <c r="BM84" s="128">
        <v>1</v>
      </c>
      <c r="BN84" s="14"/>
      <c r="BO84" s="14" t="s">
        <v>106</v>
      </c>
      <c r="BP84" s="53">
        <v>69017278</v>
      </c>
      <c r="BQ84" s="130">
        <v>92982183127</v>
      </c>
      <c r="BR84" s="87" t="s">
        <v>1934</v>
      </c>
      <c r="BS84" s="14"/>
      <c r="BT84" s="14"/>
      <c r="BU84" s="14"/>
      <c r="BV84" s="14"/>
      <c r="BW84" s="14"/>
      <c r="BX84" s="14"/>
      <c r="BY84" s="14"/>
      <c r="BZ84" s="14"/>
      <c r="CA84" s="14"/>
      <c r="CB84" s="20"/>
      <c r="CC84" s="14"/>
      <c r="CD84" s="20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40"/>
    </row>
    <row r="85" spans="1:93" ht="13.5" customHeight="1">
      <c r="A85" s="126" t="s">
        <v>1935</v>
      </c>
      <c r="B85" s="25"/>
      <c r="C85" s="34" t="s">
        <v>82</v>
      </c>
      <c r="D85" s="600" t="s">
        <v>1903</v>
      </c>
      <c r="E85" s="599">
        <v>2</v>
      </c>
      <c r="F85" s="600"/>
      <c r="G85" s="600"/>
      <c r="H85" s="27" t="s">
        <v>84</v>
      </c>
      <c r="I85" s="25"/>
      <c r="J85" s="27" t="s">
        <v>135</v>
      </c>
      <c r="K85" s="25" t="s">
        <v>86</v>
      </c>
      <c r="L85" s="25" t="s">
        <v>1904</v>
      </c>
      <c r="M85" s="28" t="s">
        <v>1905</v>
      </c>
      <c r="N85" s="28" t="s">
        <v>88</v>
      </c>
      <c r="O85" s="127" t="s">
        <v>1936</v>
      </c>
      <c r="P85" s="52" t="s">
        <v>1937</v>
      </c>
      <c r="Q85" s="25"/>
      <c r="R85" s="52" t="s">
        <v>1938</v>
      </c>
      <c r="S85" s="52">
        <v>53009169272</v>
      </c>
      <c r="T85" s="64">
        <v>35047072208</v>
      </c>
      <c r="U85" s="131">
        <v>8</v>
      </c>
      <c r="V85" s="51">
        <v>62</v>
      </c>
      <c r="W85" s="51">
        <v>69</v>
      </c>
      <c r="X85" s="126" t="s">
        <v>1939</v>
      </c>
      <c r="Y85" s="126" t="s">
        <v>1940</v>
      </c>
      <c r="Z85" s="51" t="s">
        <v>1941</v>
      </c>
      <c r="AA85" s="25" t="s">
        <v>96</v>
      </c>
      <c r="AB85" s="25" t="s">
        <v>23</v>
      </c>
      <c r="AC85" s="25" t="s">
        <v>97</v>
      </c>
      <c r="AD85" s="30"/>
      <c r="AE85" s="24"/>
      <c r="AF85" s="129">
        <v>34044</v>
      </c>
      <c r="AG85" s="25" t="str">
        <f t="shared" ca="1" si="8"/>
        <v>32 anos</v>
      </c>
      <c r="AH85" s="129">
        <v>45261</v>
      </c>
      <c r="AI85" s="673">
        <v>45261</v>
      </c>
      <c r="AJ85" s="31">
        <f t="shared" si="9"/>
        <v>54393</v>
      </c>
      <c r="AK85" s="31">
        <f t="shared" si="10"/>
        <v>56219</v>
      </c>
      <c r="AL85" s="25">
        <v>59</v>
      </c>
      <c r="AM85" s="25" t="str">
        <f t="shared" ca="1" si="11"/>
        <v>1 ano(s)</v>
      </c>
      <c r="AN85" s="25" t="str">
        <f t="shared" ca="1" si="12"/>
        <v>8  mês(es)</v>
      </c>
      <c r="AO85" s="25" t="str">
        <f t="shared" ca="1" si="13"/>
        <v>15 dias</v>
      </c>
      <c r="AP85" s="25">
        <f t="shared" ca="1" si="14"/>
        <v>624</v>
      </c>
      <c r="AQ85" s="25" t="s">
        <v>99</v>
      </c>
      <c r="AR85" s="25"/>
      <c r="AS85" s="25"/>
      <c r="AT85" s="25"/>
      <c r="AU85" s="25"/>
      <c r="AV85" s="25"/>
      <c r="AW85" s="25" t="s">
        <v>100</v>
      </c>
      <c r="AX85" s="51" t="s">
        <v>1942</v>
      </c>
      <c r="AY85" s="51" t="s">
        <v>127</v>
      </c>
      <c r="AZ85" s="51" t="s">
        <v>99</v>
      </c>
      <c r="BA85" s="54" t="s">
        <v>99</v>
      </c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51" t="s">
        <v>1943</v>
      </c>
      <c r="BM85" s="131">
        <v>16</v>
      </c>
      <c r="BN85" s="25"/>
      <c r="BO85" s="25" t="s">
        <v>106</v>
      </c>
      <c r="BP85" s="64">
        <v>69055021</v>
      </c>
      <c r="BQ85" s="83">
        <v>92986154544</v>
      </c>
      <c r="BR85" s="84" t="s">
        <v>1944</v>
      </c>
      <c r="BS85" s="25"/>
      <c r="BT85" s="25"/>
      <c r="BU85" s="25"/>
      <c r="BV85" s="25"/>
      <c r="BW85" s="25"/>
      <c r="BX85" s="25"/>
      <c r="BY85" s="25"/>
      <c r="BZ85" s="25"/>
      <c r="CA85" s="25"/>
      <c r="CB85" s="31"/>
      <c r="CC85" s="25"/>
      <c r="CD85" s="31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34"/>
    </row>
    <row r="86" spans="1:93" ht="13.5" customHeight="1">
      <c r="A86" s="126" t="s">
        <v>1945</v>
      </c>
      <c r="B86" s="14"/>
      <c r="C86" s="40" t="s">
        <v>82</v>
      </c>
      <c r="D86" s="599" t="s">
        <v>1903</v>
      </c>
      <c r="E86" s="599">
        <v>2</v>
      </c>
      <c r="F86" s="599"/>
      <c r="G86" s="599"/>
      <c r="H86" s="36" t="s">
        <v>84</v>
      </c>
      <c r="I86" s="14"/>
      <c r="J86" s="36" t="s">
        <v>85</v>
      </c>
      <c r="K86" s="14" t="s">
        <v>86</v>
      </c>
      <c r="L86" s="14" t="s">
        <v>1904</v>
      </c>
      <c r="M86" s="17" t="s">
        <v>1905</v>
      </c>
      <c r="N86" s="17" t="s">
        <v>88</v>
      </c>
      <c r="O86" s="127" t="s">
        <v>1946</v>
      </c>
      <c r="P86" s="52" t="s">
        <v>1947</v>
      </c>
      <c r="Q86" s="14"/>
      <c r="R86" s="52" t="s">
        <v>1948</v>
      </c>
      <c r="S86" s="52">
        <v>8612913446</v>
      </c>
      <c r="T86" s="64">
        <v>82930150850</v>
      </c>
      <c r="U86" s="131">
        <v>50</v>
      </c>
      <c r="V86" s="51">
        <v>31</v>
      </c>
      <c r="W86" s="51">
        <v>580</v>
      </c>
      <c r="X86" s="126" t="s">
        <v>1949</v>
      </c>
      <c r="Y86" s="126" t="s">
        <v>1950</v>
      </c>
      <c r="Z86" s="51" t="s">
        <v>1911</v>
      </c>
      <c r="AA86" s="14" t="s">
        <v>96</v>
      </c>
      <c r="AB86" s="14" t="s">
        <v>23</v>
      </c>
      <c r="AC86" s="14" t="s">
        <v>97</v>
      </c>
      <c r="AD86" s="19"/>
      <c r="AE86" s="13"/>
      <c r="AF86" s="129">
        <v>33569</v>
      </c>
      <c r="AG86" s="14" t="str">
        <f t="shared" ca="1" si="8"/>
        <v>33 anos</v>
      </c>
      <c r="AH86" s="129">
        <v>45261</v>
      </c>
      <c r="AI86" s="129">
        <v>45261</v>
      </c>
      <c r="AJ86" s="20">
        <f t="shared" si="9"/>
        <v>54393</v>
      </c>
      <c r="AK86" s="20">
        <f t="shared" si="10"/>
        <v>56219</v>
      </c>
      <c r="AL86" s="14">
        <v>59</v>
      </c>
      <c r="AM86" s="14" t="str">
        <f t="shared" ca="1" si="11"/>
        <v>1 ano(s)</v>
      </c>
      <c r="AN86" s="14" t="str">
        <f t="shared" ca="1" si="12"/>
        <v>8  mês(es)</v>
      </c>
      <c r="AO86" s="14" t="str">
        <f t="shared" ca="1" si="13"/>
        <v>15 dias</v>
      </c>
      <c r="AP86" s="14">
        <f t="shared" ca="1" si="14"/>
        <v>624</v>
      </c>
      <c r="AQ86" s="14" t="s">
        <v>99</v>
      </c>
      <c r="AR86" s="14"/>
      <c r="AS86" s="14"/>
      <c r="AT86" s="14"/>
      <c r="AU86" s="14"/>
      <c r="AV86" s="14"/>
      <c r="AW86" s="14" t="s">
        <v>100</v>
      </c>
      <c r="AX86" s="51" t="s">
        <v>1951</v>
      </c>
      <c r="AY86" s="51" t="s">
        <v>1952</v>
      </c>
      <c r="AZ86" s="51" t="s">
        <v>99</v>
      </c>
      <c r="BA86" s="54" t="s">
        <v>99</v>
      </c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51" t="s">
        <v>1953</v>
      </c>
      <c r="BM86" s="131">
        <v>151</v>
      </c>
      <c r="BN86" s="14"/>
      <c r="BO86" s="14" t="s">
        <v>106</v>
      </c>
      <c r="BP86" s="64">
        <v>69070050</v>
      </c>
      <c r="BQ86" s="130">
        <v>92991837167</v>
      </c>
      <c r="BR86" s="87" t="s">
        <v>1954</v>
      </c>
      <c r="BS86" s="14"/>
      <c r="BT86" s="14"/>
      <c r="BU86" s="14"/>
      <c r="BV86" s="14"/>
      <c r="BW86" s="14"/>
      <c r="BX86" s="14"/>
      <c r="BY86" s="14"/>
      <c r="BZ86" s="14"/>
      <c r="CA86" s="14"/>
      <c r="CB86" s="20"/>
      <c r="CC86" s="14"/>
      <c r="CD86" s="20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40"/>
    </row>
    <row r="87" spans="1:93" ht="13.5" customHeight="1">
      <c r="A87" s="126" t="s">
        <v>1955</v>
      </c>
      <c r="B87" s="25"/>
      <c r="C87" s="34" t="s">
        <v>82</v>
      </c>
      <c r="D87" s="600" t="s">
        <v>1903</v>
      </c>
      <c r="E87" s="599">
        <v>2</v>
      </c>
      <c r="F87" s="600"/>
      <c r="G87" s="600"/>
      <c r="H87" s="592" t="s">
        <v>84</v>
      </c>
      <c r="I87" s="25"/>
      <c r="J87" s="27" t="s">
        <v>135</v>
      </c>
      <c r="K87" s="25" t="s">
        <v>86</v>
      </c>
      <c r="L87" s="25" t="s">
        <v>1904</v>
      </c>
      <c r="M87" s="28" t="s">
        <v>1905</v>
      </c>
      <c r="N87" s="28" t="s">
        <v>88</v>
      </c>
      <c r="O87" s="127" t="s">
        <v>1956</v>
      </c>
      <c r="P87" s="52" t="s">
        <v>1957</v>
      </c>
      <c r="Q87" s="25"/>
      <c r="R87" s="52" t="s">
        <v>1958</v>
      </c>
      <c r="S87" s="52">
        <v>2315650208</v>
      </c>
      <c r="T87" s="53">
        <v>38697022259</v>
      </c>
      <c r="U87" s="128">
        <v>59</v>
      </c>
      <c r="V87" s="54">
        <v>37</v>
      </c>
      <c r="W87" s="54">
        <v>554</v>
      </c>
      <c r="X87" s="126" t="s">
        <v>1959</v>
      </c>
      <c r="Y87" s="126" t="s">
        <v>1960</v>
      </c>
      <c r="Z87" s="54" t="s">
        <v>1931</v>
      </c>
      <c r="AA87" s="25" t="s">
        <v>96</v>
      </c>
      <c r="AB87" s="25" t="s">
        <v>23</v>
      </c>
      <c r="AC87" s="25" t="s">
        <v>97</v>
      </c>
      <c r="AD87" s="30"/>
      <c r="AE87" s="24"/>
      <c r="AF87" s="129">
        <v>35235</v>
      </c>
      <c r="AG87" s="25" t="str">
        <f t="shared" ca="1" si="8"/>
        <v>29 anos</v>
      </c>
      <c r="AH87" s="129">
        <v>45261</v>
      </c>
      <c r="AI87" s="129">
        <v>45261</v>
      </c>
      <c r="AJ87" s="31">
        <f t="shared" si="9"/>
        <v>54393</v>
      </c>
      <c r="AK87" s="31">
        <f t="shared" si="10"/>
        <v>56219</v>
      </c>
      <c r="AL87" s="25">
        <v>59</v>
      </c>
      <c r="AM87" s="25" t="str">
        <f t="shared" ca="1" si="11"/>
        <v>1 ano(s)</v>
      </c>
      <c r="AN87" s="25" t="str">
        <f t="shared" ca="1" si="12"/>
        <v>8  mês(es)</v>
      </c>
      <c r="AO87" s="25" t="str">
        <f t="shared" ca="1" si="13"/>
        <v>15 dias</v>
      </c>
      <c r="AP87" s="25">
        <f t="shared" ca="1" si="14"/>
        <v>624</v>
      </c>
      <c r="AQ87" s="25" t="s">
        <v>99</v>
      </c>
      <c r="AR87" s="25"/>
      <c r="AS87" s="25"/>
      <c r="AT87" s="25"/>
      <c r="AU87" s="25"/>
      <c r="AV87" s="25"/>
      <c r="AW87" s="25" t="s">
        <v>100</v>
      </c>
      <c r="AX87" s="54" t="s">
        <v>1961</v>
      </c>
      <c r="AY87" s="54" t="s">
        <v>306</v>
      </c>
      <c r="AZ87" s="54" t="s">
        <v>99</v>
      </c>
      <c r="BA87" s="54" t="s">
        <v>99</v>
      </c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54" t="s">
        <v>1962</v>
      </c>
      <c r="BM87" s="54" t="s">
        <v>1963</v>
      </c>
      <c r="BN87" s="25"/>
      <c r="BO87" s="25" t="s">
        <v>106</v>
      </c>
      <c r="BP87" s="53">
        <v>69078420</v>
      </c>
      <c r="BQ87" s="83">
        <v>92994745805</v>
      </c>
      <c r="BR87" s="84" t="s">
        <v>1964</v>
      </c>
      <c r="BS87" s="25"/>
      <c r="BT87" s="25"/>
      <c r="BU87" s="25"/>
      <c r="BV87" s="25"/>
      <c r="BW87" s="25"/>
      <c r="BX87" s="25"/>
      <c r="BY87" s="25"/>
      <c r="BZ87" s="25"/>
      <c r="CA87" s="25"/>
      <c r="CB87" s="31"/>
      <c r="CC87" s="25"/>
      <c r="CD87" s="31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34"/>
    </row>
    <row r="88" spans="1:93" ht="13.5" customHeight="1">
      <c r="A88" s="126" t="s">
        <v>1965</v>
      </c>
      <c r="B88" s="14"/>
      <c r="C88" s="40" t="s">
        <v>82</v>
      </c>
      <c r="D88" s="599" t="s">
        <v>1903</v>
      </c>
      <c r="E88" s="599">
        <v>2</v>
      </c>
      <c r="F88" s="599"/>
      <c r="G88" s="599"/>
      <c r="H88" s="36" t="s">
        <v>84</v>
      </c>
      <c r="I88" s="14"/>
      <c r="J88" s="36" t="s">
        <v>85</v>
      </c>
      <c r="K88" s="14" t="s">
        <v>86</v>
      </c>
      <c r="L88" s="14" t="s">
        <v>1904</v>
      </c>
      <c r="M88" s="17" t="s">
        <v>1905</v>
      </c>
      <c r="N88" s="17" t="s">
        <v>88</v>
      </c>
      <c r="O88" s="127" t="s">
        <v>1966</v>
      </c>
      <c r="P88" s="52" t="s">
        <v>1967</v>
      </c>
      <c r="Q88" s="14"/>
      <c r="R88" s="52" t="s">
        <v>1968</v>
      </c>
      <c r="S88" s="52">
        <v>1628966203</v>
      </c>
      <c r="T88" s="64">
        <v>35865282283</v>
      </c>
      <c r="U88" s="131">
        <v>83</v>
      </c>
      <c r="V88" s="51">
        <v>1</v>
      </c>
      <c r="W88" s="51">
        <v>838</v>
      </c>
      <c r="X88" s="126" t="s">
        <v>1969</v>
      </c>
      <c r="Y88" s="126" t="s">
        <v>1970</v>
      </c>
      <c r="Z88" s="51" t="s">
        <v>1931</v>
      </c>
      <c r="AA88" s="14" t="s">
        <v>96</v>
      </c>
      <c r="AB88" s="14" t="s">
        <v>23</v>
      </c>
      <c r="AC88" s="14" t="s">
        <v>97</v>
      </c>
      <c r="AD88" s="19"/>
      <c r="AE88" s="13"/>
      <c r="AF88" s="129">
        <v>33848</v>
      </c>
      <c r="AG88" s="14" t="str">
        <f t="shared" ca="1" si="8"/>
        <v>32 anos</v>
      </c>
      <c r="AH88" s="129">
        <v>45267</v>
      </c>
      <c r="AI88" s="129">
        <v>45267</v>
      </c>
      <c r="AJ88" s="20">
        <f t="shared" si="9"/>
        <v>54399</v>
      </c>
      <c r="AK88" s="20">
        <f t="shared" si="10"/>
        <v>56225</v>
      </c>
      <c r="AL88" s="14">
        <v>59</v>
      </c>
      <c r="AM88" s="14" t="str">
        <f t="shared" ca="1" si="11"/>
        <v>1 ano(s)</v>
      </c>
      <c r="AN88" s="14" t="str">
        <f t="shared" ca="1" si="12"/>
        <v>8  mês(es)</v>
      </c>
      <c r="AO88" s="14" t="str">
        <f t="shared" ca="1" si="13"/>
        <v>9 dias</v>
      </c>
      <c r="AP88" s="14">
        <f t="shared" ca="1" si="14"/>
        <v>618</v>
      </c>
      <c r="AQ88" s="14" t="s">
        <v>99</v>
      </c>
      <c r="AR88" s="14"/>
      <c r="AS88" s="14"/>
      <c r="AT88" s="14"/>
      <c r="AU88" s="14"/>
      <c r="AV88" s="14"/>
      <c r="AW88" s="14" t="s">
        <v>100</v>
      </c>
      <c r="AX88" s="51" t="s">
        <v>1971</v>
      </c>
      <c r="AY88" s="51" t="s">
        <v>1972</v>
      </c>
      <c r="AZ88" s="51" t="s">
        <v>1973</v>
      </c>
      <c r="BA88" s="135" t="s">
        <v>99</v>
      </c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51" t="s">
        <v>1974</v>
      </c>
      <c r="BM88" s="131">
        <v>201</v>
      </c>
      <c r="BN88" s="14"/>
      <c r="BO88" s="14" t="s">
        <v>106</v>
      </c>
      <c r="BP88" s="64">
        <v>69037057</v>
      </c>
      <c r="BQ88" s="140">
        <v>92992119046</v>
      </c>
      <c r="BR88" s="87" t="s">
        <v>1975</v>
      </c>
      <c r="BS88" s="14"/>
      <c r="BT88" s="14"/>
      <c r="BU88" s="14"/>
      <c r="BV88" s="14"/>
      <c r="BW88" s="14"/>
      <c r="BX88" s="14"/>
      <c r="BY88" s="14"/>
      <c r="BZ88" s="14"/>
      <c r="CA88" s="14"/>
      <c r="CB88" s="20"/>
      <c r="CC88" s="14"/>
      <c r="CD88" s="20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40"/>
    </row>
    <row r="89" spans="1:93" ht="13.5" customHeight="1">
      <c r="A89" s="126" t="s">
        <v>1976</v>
      </c>
      <c r="B89" s="25"/>
      <c r="C89" s="34" t="s">
        <v>82</v>
      </c>
      <c r="D89" s="600" t="s">
        <v>1903</v>
      </c>
      <c r="E89" s="599">
        <v>2</v>
      </c>
      <c r="F89" s="600"/>
      <c r="G89" s="600"/>
      <c r="H89" s="592" t="s">
        <v>84</v>
      </c>
      <c r="I89" s="25"/>
      <c r="J89" s="27" t="s">
        <v>135</v>
      </c>
      <c r="K89" s="25" t="s">
        <v>86</v>
      </c>
      <c r="L89" s="25" t="s">
        <v>1904</v>
      </c>
      <c r="M89" s="28" t="s">
        <v>1905</v>
      </c>
      <c r="N89" s="28" t="s">
        <v>88</v>
      </c>
      <c r="O89" s="127" t="s">
        <v>1977</v>
      </c>
      <c r="P89" s="52" t="s">
        <v>1978</v>
      </c>
      <c r="Q89" s="25"/>
      <c r="R89" s="52" t="s">
        <v>1979</v>
      </c>
      <c r="S89" s="52">
        <v>8676159661</v>
      </c>
      <c r="T89" s="53">
        <v>148416130264</v>
      </c>
      <c r="U89" s="128">
        <v>64</v>
      </c>
      <c r="V89" s="54">
        <v>65</v>
      </c>
      <c r="W89" s="54">
        <v>377</v>
      </c>
      <c r="X89" s="126" t="s">
        <v>1980</v>
      </c>
      <c r="Y89" s="126" t="s">
        <v>1981</v>
      </c>
      <c r="Z89" s="54" t="s">
        <v>1911</v>
      </c>
      <c r="AA89" s="25" t="s">
        <v>96</v>
      </c>
      <c r="AB89" s="25" t="s">
        <v>23</v>
      </c>
      <c r="AC89" s="25" t="s">
        <v>97</v>
      </c>
      <c r="AD89" s="30"/>
      <c r="AE89" s="24"/>
      <c r="AF89" s="129">
        <v>32137</v>
      </c>
      <c r="AG89" s="25" t="str">
        <f t="shared" ca="1" si="8"/>
        <v>37 anos</v>
      </c>
      <c r="AH89" s="129">
        <v>45261</v>
      </c>
      <c r="AI89" s="129">
        <v>45261</v>
      </c>
      <c r="AJ89" s="31">
        <f t="shared" si="9"/>
        <v>54393</v>
      </c>
      <c r="AK89" s="31">
        <f t="shared" si="10"/>
        <v>56219</v>
      </c>
      <c r="AL89" s="25">
        <v>59</v>
      </c>
      <c r="AM89" s="25" t="str">
        <f t="shared" ca="1" si="11"/>
        <v>1 ano(s)</v>
      </c>
      <c r="AN89" s="25" t="str">
        <f t="shared" ca="1" si="12"/>
        <v>8  mês(es)</v>
      </c>
      <c r="AO89" s="25" t="str">
        <f t="shared" ca="1" si="13"/>
        <v>15 dias</v>
      </c>
      <c r="AP89" s="25">
        <f t="shared" ca="1" si="14"/>
        <v>624</v>
      </c>
      <c r="AQ89" s="25" t="s">
        <v>99</v>
      </c>
      <c r="AR89" s="25"/>
      <c r="AS89" s="25"/>
      <c r="AT89" s="25"/>
      <c r="AU89" s="25"/>
      <c r="AV89" s="25"/>
      <c r="AW89" s="25" t="s">
        <v>100</v>
      </c>
      <c r="AX89" s="54" t="s">
        <v>1982</v>
      </c>
      <c r="AY89" s="54" t="s">
        <v>1983</v>
      </c>
      <c r="AZ89" s="54" t="s">
        <v>99</v>
      </c>
      <c r="BA89" s="54" t="s">
        <v>99</v>
      </c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54" t="s">
        <v>1984</v>
      </c>
      <c r="BM89" s="128">
        <v>1423</v>
      </c>
      <c r="BN89" s="25"/>
      <c r="BO89" s="25" t="s">
        <v>106</v>
      </c>
      <c r="BP89" s="53">
        <v>69060260</v>
      </c>
      <c r="BQ89" s="83">
        <v>92981556108</v>
      </c>
      <c r="BR89" s="84" t="s">
        <v>1985</v>
      </c>
      <c r="BS89" s="25"/>
      <c r="BT89" s="25"/>
      <c r="BU89" s="25"/>
      <c r="BV89" s="25"/>
      <c r="BW89" s="25"/>
      <c r="BX89" s="25"/>
      <c r="BY89" s="25"/>
      <c r="BZ89" s="25"/>
      <c r="CA89" s="25"/>
      <c r="CB89" s="31"/>
      <c r="CC89" s="25"/>
      <c r="CD89" s="31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34"/>
    </row>
    <row r="90" spans="1:93" ht="13.5" customHeight="1">
      <c r="A90" s="126" t="s">
        <v>1986</v>
      </c>
      <c r="B90" s="14"/>
      <c r="C90" s="40" t="s">
        <v>82</v>
      </c>
      <c r="D90" s="599" t="s">
        <v>1903</v>
      </c>
      <c r="E90" s="599">
        <v>2</v>
      </c>
      <c r="F90" s="599"/>
      <c r="G90" s="599"/>
      <c r="H90" s="36" t="s">
        <v>84</v>
      </c>
      <c r="I90" s="14"/>
      <c r="J90" s="36" t="s">
        <v>85</v>
      </c>
      <c r="K90" s="14" t="s">
        <v>86</v>
      </c>
      <c r="L90" s="14" t="s">
        <v>1904</v>
      </c>
      <c r="M90" s="17" t="s">
        <v>1905</v>
      </c>
      <c r="N90" s="17" t="s">
        <v>88</v>
      </c>
      <c r="O90" s="127" t="s">
        <v>1987</v>
      </c>
      <c r="P90" s="52" t="s">
        <v>1988</v>
      </c>
      <c r="Q90" s="14"/>
      <c r="R90" s="52" t="s">
        <v>1989</v>
      </c>
      <c r="S90" s="52">
        <v>1274251281</v>
      </c>
      <c r="T90" s="64">
        <v>73756151368</v>
      </c>
      <c r="U90" s="131">
        <v>68</v>
      </c>
      <c r="V90" s="51">
        <v>1</v>
      </c>
      <c r="W90" s="51">
        <v>716</v>
      </c>
      <c r="X90" s="126" t="s">
        <v>1990</v>
      </c>
      <c r="Y90" s="126" t="s">
        <v>1991</v>
      </c>
      <c r="Z90" s="51" t="s">
        <v>1931</v>
      </c>
      <c r="AA90" s="14" t="s">
        <v>96</v>
      </c>
      <c r="AB90" s="14" t="s">
        <v>23</v>
      </c>
      <c r="AC90" s="14" t="s">
        <v>97</v>
      </c>
      <c r="AD90" s="19"/>
      <c r="AE90" s="13"/>
      <c r="AF90" s="129">
        <v>36435</v>
      </c>
      <c r="AG90" s="14" t="str">
        <f t="shared" ca="1" si="8"/>
        <v>25 anos</v>
      </c>
      <c r="AH90" s="129">
        <v>45261</v>
      </c>
      <c r="AI90" s="129">
        <v>45261</v>
      </c>
      <c r="AJ90" s="20">
        <f t="shared" si="9"/>
        <v>54393</v>
      </c>
      <c r="AK90" s="20">
        <f t="shared" si="10"/>
        <v>56219</v>
      </c>
      <c r="AL90" s="14">
        <v>59</v>
      </c>
      <c r="AM90" s="14" t="str">
        <f t="shared" ca="1" si="11"/>
        <v>1 ano(s)</v>
      </c>
      <c r="AN90" s="14" t="str">
        <f t="shared" ca="1" si="12"/>
        <v>8  mês(es)</v>
      </c>
      <c r="AO90" s="14" t="str">
        <f t="shared" ca="1" si="13"/>
        <v>15 dias</v>
      </c>
      <c r="AP90" s="14">
        <f t="shared" ca="1" si="14"/>
        <v>624</v>
      </c>
      <c r="AQ90" s="14" t="s">
        <v>99</v>
      </c>
      <c r="AR90" s="14"/>
      <c r="AS90" s="14"/>
      <c r="AT90" s="14"/>
      <c r="AU90" s="14"/>
      <c r="AV90" s="14"/>
      <c r="AW90" s="14" t="s">
        <v>100</v>
      </c>
      <c r="AX90" s="51" t="s">
        <v>1992</v>
      </c>
      <c r="AY90" s="51" t="s">
        <v>1993</v>
      </c>
      <c r="AZ90" s="54" t="s">
        <v>99</v>
      </c>
      <c r="BA90" s="54" t="s">
        <v>99</v>
      </c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51" t="s">
        <v>1994</v>
      </c>
      <c r="BM90" s="131">
        <v>993</v>
      </c>
      <c r="BN90" s="14"/>
      <c r="BO90" s="14" t="s">
        <v>106</v>
      </c>
      <c r="BP90" s="64">
        <v>69068748</v>
      </c>
      <c r="BQ90" s="130">
        <v>92981569309</v>
      </c>
      <c r="BR90" s="87" t="s">
        <v>1995</v>
      </c>
      <c r="BS90" s="14"/>
      <c r="BT90" s="14"/>
      <c r="BU90" s="14"/>
      <c r="BV90" s="14"/>
      <c r="BW90" s="14"/>
      <c r="BX90" s="14"/>
      <c r="BY90" s="14"/>
      <c r="BZ90" s="14"/>
      <c r="CA90" s="14"/>
      <c r="CB90" s="20"/>
      <c r="CC90" s="14"/>
      <c r="CD90" s="20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40"/>
    </row>
    <row r="91" spans="1:93" ht="13.5" customHeight="1">
      <c r="A91" s="126" t="s">
        <v>1996</v>
      </c>
      <c r="B91" s="25"/>
      <c r="C91" s="34" t="s">
        <v>82</v>
      </c>
      <c r="D91" s="600" t="s">
        <v>1903</v>
      </c>
      <c r="E91" s="599">
        <v>2</v>
      </c>
      <c r="F91" s="600"/>
      <c r="G91" s="600"/>
      <c r="H91" s="592" t="s">
        <v>84</v>
      </c>
      <c r="I91" s="25"/>
      <c r="J91" s="27" t="s">
        <v>85</v>
      </c>
      <c r="K91" s="25" t="s">
        <v>86</v>
      </c>
      <c r="L91" s="25" t="s">
        <v>1904</v>
      </c>
      <c r="M91" s="28" t="s">
        <v>1905</v>
      </c>
      <c r="N91" s="28" t="s">
        <v>88</v>
      </c>
      <c r="O91" s="127" t="s">
        <v>1997</v>
      </c>
      <c r="P91" s="52" t="s">
        <v>1998</v>
      </c>
      <c r="Q91" s="25"/>
      <c r="R91" s="52" t="s">
        <v>1999</v>
      </c>
      <c r="S91" s="52">
        <v>1782311262</v>
      </c>
      <c r="T91" s="53">
        <v>37708972208</v>
      </c>
      <c r="U91" s="54">
        <v>8</v>
      </c>
      <c r="V91" s="54">
        <v>2</v>
      </c>
      <c r="W91" s="54">
        <v>573</v>
      </c>
      <c r="X91" s="126" t="s">
        <v>2000</v>
      </c>
      <c r="Y91" s="126" t="s">
        <v>2001</v>
      </c>
      <c r="Z91" s="54" t="s">
        <v>1931</v>
      </c>
      <c r="AA91" s="25" t="s">
        <v>96</v>
      </c>
      <c r="AB91" s="25" t="s">
        <v>23</v>
      </c>
      <c r="AC91" s="25" t="s">
        <v>97</v>
      </c>
      <c r="AD91" s="30"/>
      <c r="AE91" s="24"/>
      <c r="AF91" s="129">
        <v>34928</v>
      </c>
      <c r="AG91" s="25" t="str">
        <f t="shared" ca="1" si="8"/>
        <v>29 anos</v>
      </c>
      <c r="AH91" s="129">
        <v>45261</v>
      </c>
      <c r="AI91" s="129">
        <v>45261</v>
      </c>
      <c r="AJ91" s="31">
        <f t="shared" si="9"/>
        <v>54393</v>
      </c>
      <c r="AK91" s="31">
        <f t="shared" si="10"/>
        <v>56219</v>
      </c>
      <c r="AL91" s="25">
        <v>59</v>
      </c>
      <c r="AM91" s="25" t="str">
        <f t="shared" ca="1" si="11"/>
        <v>1 ano(s)</v>
      </c>
      <c r="AN91" s="25" t="str">
        <f t="shared" ca="1" si="12"/>
        <v>8  mês(es)</v>
      </c>
      <c r="AO91" s="25" t="str">
        <f t="shared" ca="1" si="13"/>
        <v>15 dias</v>
      </c>
      <c r="AP91" s="25">
        <f t="shared" ca="1" si="14"/>
        <v>624</v>
      </c>
      <c r="AQ91" s="25" t="s">
        <v>99</v>
      </c>
      <c r="AR91" s="25"/>
      <c r="AS91" s="25"/>
      <c r="AT91" s="25"/>
      <c r="AU91" s="25"/>
      <c r="AV91" s="25"/>
      <c r="AW91" s="25" t="s">
        <v>100</v>
      </c>
      <c r="AX91" s="54" t="s">
        <v>2002</v>
      </c>
      <c r="AY91" s="54" t="s">
        <v>1932</v>
      </c>
      <c r="AZ91" s="54" t="s">
        <v>99</v>
      </c>
      <c r="BA91" s="54" t="s">
        <v>99</v>
      </c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54" t="s">
        <v>2003</v>
      </c>
      <c r="BM91" s="128">
        <v>639</v>
      </c>
      <c r="BN91" s="25"/>
      <c r="BO91" s="25" t="s">
        <v>106</v>
      </c>
      <c r="BP91" s="53">
        <v>69058448</v>
      </c>
      <c r="BQ91" s="83">
        <v>92981517468</v>
      </c>
      <c r="BR91" s="84" t="s">
        <v>2004</v>
      </c>
      <c r="BS91" s="25"/>
      <c r="BT91" s="25"/>
      <c r="BU91" s="25"/>
      <c r="BV91" s="25"/>
      <c r="BW91" s="25"/>
      <c r="BX91" s="25"/>
      <c r="BY91" s="25"/>
      <c r="BZ91" s="25"/>
      <c r="CA91" s="25"/>
      <c r="CB91" s="31"/>
      <c r="CC91" s="25"/>
      <c r="CD91" s="31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34"/>
    </row>
    <row r="92" spans="1:93" ht="13.5" customHeight="1">
      <c r="A92" s="126" t="s">
        <v>2005</v>
      </c>
      <c r="B92" s="14"/>
      <c r="C92" s="40" t="s">
        <v>82</v>
      </c>
      <c r="D92" s="599" t="s">
        <v>1903</v>
      </c>
      <c r="E92" s="599">
        <v>2</v>
      </c>
      <c r="F92" s="599"/>
      <c r="G92" s="599"/>
      <c r="H92" s="36" t="s">
        <v>84</v>
      </c>
      <c r="I92" s="14"/>
      <c r="J92" s="36" t="s">
        <v>85</v>
      </c>
      <c r="K92" s="14" t="s">
        <v>86</v>
      </c>
      <c r="L92" s="14" t="s">
        <v>1904</v>
      </c>
      <c r="M92" s="17" t="s">
        <v>1905</v>
      </c>
      <c r="N92" s="17" t="s">
        <v>88</v>
      </c>
      <c r="O92" s="127" t="s">
        <v>2006</v>
      </c>
      <c r="P92" s="52" t="s">
        <v>2007</v>
      </c>
      <c r="Q92" s="14"/>
      <c r="R92" s="52" t="s">
        <v>2008</v>
      </c>
      <c r="S92" s="52">
        <v>811669238</v>
      </c>
      <c r="T92" s="64">
        <v>36575792283</v>
      </c>
      <c r="U92" s="131">
        <v>83</v>
      </c>
      <c r="V92" s="51">
        <v>37</v>
      </c>
      <c r="W92" s="131">
        <v>622</v>
      </c>
      <c r="X92" s="126" t="s">
        <v>2009</v>
      </c>
      <c r="Y92" s="126" t="s">
        <v>2010</v>
      </c>
      <c r="Z92" s="51" t="s">
        <v>1911</v>
      </c>
      <c r="AA92" s="14" t="s">
        <v>96</v>
      </c>
      <c r="AB92" s="14" t="s">
        <v>23</v>
      </c>
      <c r="AC92" s="14" t="s">
        <v>97</v>
      </c>
      <c r="AD92" s="19"/>
      <c r="AE92" s="13"/>
      <c r="AF92" s="129">
        <v>34791</v>
      </c>
      <c r="AG92" s="14" t="str">
        <f t="shared" ca="1" si="8"/>
        <v>30 anos</v>
      </c>
      <c r="AH92" s="129">
        <v>45261</v>
      </c>
      <c r="AI92" s="673">
        <v>45261</v>
      </c>
      <c r="AJ92" s="20">
        <f t="shared" si="9"/>
        <v>54393</v>
      </c>
      <c r="AK92" s="20">
        <f t="shared" si="10"/>
        <v>56219</v>
      </c>
      <c r="AL92" s="14">
        <v>59</v>
      </c>
      <c r="AM92" s="14" t="str">
        <f t="shared" ca="1" si="11"/>
        <v>1 ano(s)</v>
      </c>
      <c r="AN92" s="14" t="str">
        <f t="shared" ca="1" si="12"/>
        <v>8  mês(es)</v>
      </c>
      <c r="AO92" s="14" t="str">
        <f t="shared" ca="1" si="13"/>
        <v>15 dias</v>
      </c>
      <c r="AP92" s="14">
        <f t="shared" ca="1" si="14"/>
        <v>624</v>
      </c>
      <c r="AQ92" s="14" t="s">
        <v>99</v>
      </c>
      <c r="AR92" s="14"/>
      <c r="AS92" s="14"/>
      <c r="AT92" s="14"/>
      <c r="AU92" s="14"/>
      <c r="AV92" s="14"/>
      <c r="AW92" s="14" t="s">
        <v>100</v>
      </c>
      <c r="AX92" s="51" t="s">
        <v>2011</v>
      </c>
      <c r="AY92" s="51" t="s">
        <v>1983</v>
      </c>
      <c r="AZ92" s="54" t="s">
        <v>99</v>
      </c>
      <c r="BA92" s="54" t="s">
        <v>99</v>
      </c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51" t="s">
        <v>2012</v>
      </c>
      <c r="BM92" s="131">
        <v>417</v>
      </c>
      <c r="BN92" s="14"/>
      <c r="BO92" s="14" t="s">
        <v>106</v>
      </c>
      <c r="BP92" s="64">
        <v>69048662</v>
      </c>
      <c r="BQ92" s="130">
        <v>92992617537</v>
      </c>
      <c r="BR92" s="87" t="s">
        <v>2013</v>
      </c>
      <c r="BS92" s="14"/>
      <c r="BT92" s="14"/>
      <c r="BU92" s="14"/>
      <c r="BV92" s="14"/>
      <c r="BW92" s="14"/>
      <c r="BX92" s="14"/>
      <c r="BY92" s="14"/>
      <c r="BZ92" s="14"/>
      <c r="CA92" s="14"/>
      <c r="CB92" s="20"/>
      <c r="CC92" s="14"/>
      <c r="CD92" s="20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40"/>
    </row>
    <row r="93" spans="1:93" ht="13.5" customHeight="1">
      <c r="A93" s="126" t="s">
        <v>2014</v>
      </c>
      <c r="B93" s="25"/>
      <c r="C93" s="34" t="s">
        <v>82</v>
      </c>
      <c r="D93" s="600" t="s">
        <v>1903</v>
      </c>
      <c r="E93" s="599">
        <v>2</v>
      </c>
      <c r="F93" s="600"/>
      <c r="G93" s="600"/>
      <c r="H93" s="592" t="s">
        <v>84</v>
      </c>
      <c r="I93" s="25"/>
      <c r="J93" s="27" t="s">
        <v>85</v>
      </c>
      <c r="K93" s="25" t="s">
        <v>86</v>
      </c>
      <c r="L93" s="25" t="s">
        <v>1904</v>
      </c>
      <c r="M93" s="28" t="s">
        <v>1905</v>
      </c>
      <c r="N93" s="28" t="s">
        <v>88</v>
      </c>
      <c r="O93" s="127" t="s">
        <v>2015</v>
      </c>
      <c r="P93" s="52" t="s">
        <v>2016</v>
      </c>
      <c r="Q93" s="25"/>
      <c r="R93" s="52" t="s">
        <v>2017</v>
      </c>
      <c r="S93" s="52">
        <v>1270835297</v>
      </c>
      <c r="T93" s="53">
        <v>68057351309</v>
      </c>
      <c r="U93" s="54">
        <v>9</v>
      </c>
      <c r="V93" s="54">
        <v>1</v>
      </c>
      <c r="W93" s="54">
        <v>839</v>
      </c>
      <c r="X93" s="126" t="s">
        <v>2018</v>
      </c>
      <c r="Y93" s="126" t="s">
        <v>2019</v>
      </c>
      <c r="Z93" s="54" t="s">
        <v>1931</v>
      </c>
      <c r="AA93" s="25" t="s">
        <v>96</v>
      </c>
      <c r="AB93" s="25" t="s">
        <v>23</v>
      </c>
      <c r="AC93" s="25" t="s">
        <v>97</v>
      </c>
      <c r="AD93" s="30"/>
      <c r="AE93" s="24"/>
      <c r="AF93" s="129">
        <v>34670</v>
      </c>
      <c r="AG93" s="25" t="str">
        <f t="shared" ca="1" si="8"/>
        <v>30 anos</v>
      </c>
      <c r="AH93" s="129">
        <v>45261</v>
      </c>
      <c r="AI93" s="129">
        <v>45261</v>
      </c>
      <c r="AJ93" s="31">
        <f t="shared" si="9"/>
        <v>54393</v>
      </c>
      <c r="AK93" s="31">
        <f t="shared" si="10"/>
        <v>56219</v>
      </c>
      <c r="AL93" s="25">
        <v>59</v>
      </c>
      <c r="AM93" s="25" t="str">
        <f t="shared" ca="1" si="11"/>
        <v>1 ano(s)</v>
      </c>
      <c r="AN93" s="25" t="str">
        <f t="shared" ca="1" si="12"/>
        <v>8  mês(es)</v>
      </c>
      <c r="AO93" s="25" t="str">
        <f t="shared" ca="1" si="13"/>
        <v>15 dias</v>
      </c>
      <c r="AP93" s="25">
        <f t="shared" ca="1" si="14"/>
        <v>624</v>
      </c>
      <c r="AQ93" s="25" t="s">
        <v>99</v>
      </c>
      <c r="AR93" s="25"/>
      <c r="AS93" s="25"/>
      <c r="AT93" s="25"/>
      <c r="AU93" s="25"/>
      <c r="AV93" s="25"/>
      <c r="AW93" s="25" t="s">
        <v>100</v>
      </c>
      <c r="AX93" s="54" t="s">
        <v>2020</v>
      </c>
      <c r="AY93" s="54" t="s">
        <v>1983</v>
      </c>
      <c r="AZ93" s="54" t="s">
        <v>1019</v>
      </c>
      <c r="BA93" s="54" t="s">
        <v>99</v>
      </c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54" t="s">
        <v>2021</v>
      </c>
      <c r="BM93" s="128">
        <v>512</v>
      </c>
      <c r="BN93" s="25"/>
      <c r="BO93" s="25" t="s">
        <v>106</v>
      </c>
      <c r="BP93" s="53">
        <v>69065150</v>
      </c>
      <c r="BQ93" s="83">
        <v>91982010778</v>
      </c>
      <c r="BR93" s="84" t="s">
        <v>2022</v>
      </c>
      <c r="BS93" s="25"/>
      <c r="BT93" s="25"/>
      <c r="BU93" s="25"/>
      <c r="BV93" s="25"/>
      <c r="BW93" s="25"/>
      <c r="BX93" s="25"/>
      <c r="BY93" s="25"/>
      <c r="BZ93" s="25"/>
      <c r="CA93" s="25"/>
      <c r="CB93" s="31"/>
      <c r="CC93" s="25"/>
      <c r="CD93" s="31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34"/>
    </row>
    <row r="94" spans="1:93" ht="13.5" customHeight="1">
      <c r="A94" s="126" t="s">
        <v>2023</v>
      </c>
      <c r="B94" s="14"/>
      <c r="C94" s="40" t="s">
        <v>82</v>
      </c>
      <c r="D94" s="599" t="s">
        <v>1903</v>
      </c>
      <c r="E94" s="599">
        <v>2</v>
      </c>
      <c r="F94" s="599"/>
      <c r="G94" s="599"/>
      <c r="H94" s="36" t="s">
        <v>84</v>
      </c>
      <c r="I94" s="14"/>
      <c r="J94" s="36" t="s">
        <v>85</v>
      </c>
      <c r="K94" s="14" t="s">
        <v>86</v>
      </c>
      <c r="L94" s="14" t="s">
        <v>1904</v>
      </c>
      <c r="M94" s="17" t="s">
        <v>1905</v>
      </c>
      <c r="N94" s="17" t="s">
        <v>88</v>
      </c>
      <c r="O94" s="127" t="s">
        <v>2024</v>
      </c>
      <c r="P94" s="64" t="s">
        <v>2025</v>
      </c>
      <c r="Q94" s="14"/>
      <c r="R94" s="52" t="s">
        <v>2026</v>
      </c>
      <c r="S94" s="52">
        <v>97668222200</v>
      </c>
      <c r="T94" s="64">
        <v>32245302208</v>
      </c>
      <c r="U94" s="51">
        <v>8</v>
      </c>
      <c r="V94" s="51">
        <v>1</v>
      </c>
      <c r="W94" s="51">
        <v>749</v>
      </c>
      <c r="X94" s="126" t="s">
        <v>2027</v>
      </c>
      <c r="Y94" s="126" t="s">
        <v>2028</v>
      </c>
      <c r="Z94" s="51" t="s">
        <v>1911</v>
      </c>
      <c r="AA94" s="14" t="s">
        <v>96</v>
      </c>
      <c r="AB94" s="14" t="s">
        <v>23</v>
      </c>
      <c r="AC94" s="14" t="s">
        <v>97</v>
      </c>
      <c r="AD94" s="19"/>
      <c r="AE94" s="13"/>
      <c r="AF94" s="129">
        <v>32125</v>
      </c>
      <c r="AG94" s="14" t="str">
        <f t="shared" ca="1" si="8"/>
        <v>37 anos</v>
      </c>
      <c r="AH94" s="129">
        <v>45267</v>
      </c>
      <c r="AI94" s="129">
        <v>45267</v>
      </c>
      <c r="AJ94" s="20">
        <f t="shared" si="9"/>
        <v>54399</v>
      </c>
      <c r="AK94" s="20">
        <f t="shared" si="10"/>
        <v>56225</v>
      </c>
      <c r="AL94" s="14">
        <v>59</v>
      </c>
      <c r="AM94" s="14" t="str">
        <f t="shared" ca="1" si="11"/>
        <v>1 ano(s)</v>
      </c>
      <c r="AN94" s="14" t="str">
        <f t="shared" ca="1" si="12"/>
        <v>8  mês(es)</v>
      </c>
      <c r="AO94" s="14" t="str">
        <f t="shared" ca="1" si="13"/>
        <v>9 dias</v>
      </c>
      <c r="AP94" s="14">
        <f t="shared" ca="1" si="14"/>
        <v>618</v>
      </c>
      <c r="AQ94" s="14" t="s">
        <v>99</v>
      </c>
      <c r="AR94" s="14"/>
      <c r="AS94" s="14"/>
      <c r="AT94" s="14"/>
      <c r="AU94" s="14"/>
      <c r="AV94" s="14"/>
      <c r="AW94" s="14" t="s">
        <v>100</v>
      </c>
      <c r="AX94" s="51" t="s">
        <v>2029</v>
      </c>
      <c r="AY94" s="51" t="s">
        <v>306</v>
      </c>
      <c r="AZ94" s="54" t="s">
        <v>99</v>
      </c>
      <c r="BA94" s="54" t="s">
        <v>99</v>
      </c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51" t="s">
        <v>2030</v>
      </c>
      <c r="BM94" s="131">
        <v>644</v>
      </c>
      <c r="BN94" s="14"/>
      <c r="BO94" s="14" t="s">
        <v>106</v>
      </c>
      <c r="BP94" s="64">
        <v>69082653</v>
      </c>
      <c r="BQ94" s="130">
        <v>92991149996</v>
      </c>
      <c r="BR94" s="87" t="s">
        <v>2031</v>
      </c>
      <c r="BS94" s="14"/>
      <c r="BT94" s="14"/>
      <c r="BU94" s="14"/>
      <c r="BV94" s="14"/>
      <c r="BW94" s="14"/>
      <c r="BX94" s="14"/>
      <c r="BY94" s="14"/>
      <c r="BZ94" s="14"/>
      <c r="CA94" s="14"/>
      <c r="CB94" s="20"/>
      <c r="CC94" s="14"/>
      <c r="CD94" s="20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40"/>
    </row>
    <row r="95" spans="1:93" ht="13.5" customHeight="1">
      <c r="A95" s="24" t="s">
        <v>2032</v>
      </c>
      <c r="B95" s="25" t="s">
        <v>157</v>
      </c>
      <c r="C95" s="34" t="s">
        <v>82</v>
      </c>
      <c r="D95" s="600" t="s">
        <v>1903</v>
      </c>
      <c r="E95" s="599">
        <v>2</v>
      </c>
      <c r="F95" s="600"/>
      <c r="G95" s="600"/>
      <c r="H95" s="27" t="s">
        <v>1569</v>
      </c>
      <c r="I95" s="25" t="s">
        <v>2033</v>
      </c>
      <c r="J95" s="27" t="s">
        <v>85</v>
      </c>
      <c r="K95" s="25" t="s">
        <v>544</v>
      </c>
      <c r="L95" s="25" t="s">
        <v>77</v>
      </c>
      <c r="M95" s="28" t="s">
        <v>87</v>
      </c>
      <c r="N95" s="28" t="s">
        <v>88</v>
      </c>
      <c r="O95" s="29" t="s">
        <v>2034</v>
      </c>
      <c r="P95" s="25" t="s">
        <v>2035</v>
      </c>
      <c r="Q95" s="28" t="s">
        <v>2036</v>
      </c>
      <c r="R95" s="25" t="s">
        <v>2037</v>
      </c>
      <c r="S95" s="25" t="s">
        <v>2038</v>
      </c>
      <c r="T95" s="630">
        <v>119843922</v>
      </c>
      <c r="U95" s="25">
        <v>24</v>
      </c>
      <c r="V95" s="630">
        <v>37</v>
      </c>
      <c r="W95" s="630">
        <v>16</v>
      </c>
      <c r="X95" s="619" t="s">
        <v>2039</v>
      </c>
      <c r="Y95" s="619" t="s">
        <v>2040</v>
      </c>
      <c r="Z95" s="25">
        <v>1</v>
      </c>
      <c r="AA95" s="25" t="s">
        <v>96</v>
      </c>
      <c r="AB95" s="25" t="s">
        <v>23</v>
      </c>
      <c r="AC95" s="25" t="s">
        <v>97</v>
      </c>
      <c r="AD95" s="30" t="s">
        <v>2041</v>
      </c>
      <c r="AE95" s="24" t="s">
        <v>2042</v>
      </c>
      <c r="AF95" s="31">
        <v>26666</v>
      </c>
      <c r="AG95" s="25" t="str">
        <f t="shared" ca="1" si="8"/>
        <v>52 anos</v>
      </c>
      <c r="AH95" s="31">
        <v>34060</v>
      </c>
      <c r="AI95" s="31">
        <v>34060</v>
      </c>
      <c r="AJ95" s="31">
        <f t="shared" si="9"/>
        <v>43191</v>
      </c>
      <c r="AK95" s="31">
        <f t="shared" si="10"/>
        <v>45017</v>
      </c>
      <c r="AL95" s="25">
        <v>59</v>
      </c>
      <c r="AM95" s="25" t="str">
        <f t="shared" ca="1" si="11"/>
        <v>32 ano(s)</v>
      </c>
      <c r="AN95" s="25" t="str">
        <f t="shared" ca="1" si="12"/>
        <v>4  mês(es)</v>
      </c>
      <c r="AO95" s="25" t="str">
        <f t="shared" ca="1" si="13"/>
        <v>15 dias</v>
      </c>
      <c r="AP95" s="25">
        <f t="shared" ca="1" si="14"/>
        <v>11825</v>
      </c>
      <c r="AQ95" s="32" t="s">
        <v>99</v>
      </c>
      <c r="AR95" s="25"/>
      <c r="AS95" s="25"/>
      <c r="AT95" s="25"/>
      <c r="AU95" s="25"/>
      <c r="AV95" s="25"/>
      <c r="AW95" s="25" t="s">
        <v>100</v>
      </c>
      <c r="AX95" s="25"/>
      <c r="AY95" s="25" t="s">
        <v>2043</v>
      </c>
      <c r="AZ95" s="25" t="s">
        <v>99</v>
      </c>
      <c r="BA95" s="25" t="s">
        <v>99</v>
      </c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630" t="s">
        <v>2044</v>
      </c>
      <c r="BM95" s="25" t="s">
        <v>105</v>
      </c>
      <c r="BN95" s="25"/>
      <c r="BO95" s="25" t="s">
        <v>106</v>
      </c>
      <c r="BP95" s="630">
        <v>69097326</v>
      </c>
      <c r="BQ95" s="26">
        <v>91000892023</v>
      </c>
      <c r="BR95" s="134" t="s">
        <v>2045</v>
      </c>
      <c r="BS95" s="25" t="s">
        <v>2046</v>
      </c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31">
        <v>43702</v>
      </c>
      <c r="CE95" s="25" t="s">
        <v>573</v>
      </c>
      <c r="CF95" s="25"/>
      <c r="CG95" s="25"/>
      <c r="CH95" s="31">
        <v>44834</v>
      </c>
      <c r="CI95" s="25" t="s">
        <v>2047</v>
      </c>
      <c r="CJ95" s="25"/>
      <c r="CK95" s="25"/>
      <c r="CL95" s="25"/>
      <c r="CM95" s="25"/>
      <c r="CN95" s="25"/>
      <c r="CO95" s="34"/>
    </row>
    <row r="96" spans="1:93" ht="13.5" customHeight="1">
      <c r="A96" s="13" t="s">
        <v>2048</v>
      </c>
      <c r="B96" s="14">
        <v>2</v>
      </c>
      <c r="C96" s="40" t="s">
        <v>82</v>
      </c>
      <c r="D96" s="601" t="s">
        <v>1903</v>
      </c>
      <c r="E96" s="599">
        <v>2</v>
      </c>
      <c r="F96" s="601"/>
      <c r="G96" s="601"/>
      <c r="H96" s="36" t="s">
        <v>84</v>
      </c>
      <c r="I96" s="17" t="s">
        <v>2033</v>
      </c>
      <c r="J96" s="36" t="s">
        <v>85</v>
      </c>
      <c r="K96" s="14" t="s">
        <v>86</v>
      </c>
      <c r="L96" s="14" t="s">
        <v>76</v>
      </c>
      <c r="M96" s="17" t="s">
        <v>87</v>
      </c>
      <c r="N96" s="17" t="s">
        <v>88</v>
      </c>
      <c r="O96" s="18" t="s">
        <v>2049</v>
      </c>
      <c r="P96" s="14" t="s">
        <v>2050</v>
      </c>
      <c r="Q96" s="17" t="s">
        <v>2051</v>
      </c>
      <c r="R96" s="14" t="s">
        <v>2052</v>
      </c>
      <c r="S96" s="14" t="s">
        <v>2053</v>
      </c>
      <c r="T96" s="14">
        <v>128651522</v>
      </c>
      <c r="U96" s="14">
        <v>8</v>
      </c>
      <c r="V96" s="14">
        <v>2</v>
      </c>
      <c r="W96" s="14">
        <v>242</v>
      </c>
      <c r="X96" s="13" t="s">
        <v>2054</v>
      </c>
      <c r="Y96" s="13" t="s">
        <v>2055</v>
      </c>
      <c r="Z96" s="14">
        <v>2</v>
      </c>
      <c r="AA96" s="14" t="s">
        <v>96</v>
      </c>
      <c r="AB96" s="14" t="s">
        <v>23</v>
      </c>
      <c r="AC96" s="14" t="s">
        <v>97</v>
      </c>
      <c r="AD96" s="19"/>
      <c r="AE96" s="13" t="s">
        <v>2056</v>
      </c>
      <c r="AF96" s="20">
        <v>26748</v>
      </c>
      <c r="AG96" s="14" t="str">
        <f t="shared" ca="1" si="8"/>
        <v>52 anos</v>
      </c>
      <c r="AH96" s="20">
        <v>34060</v>
      </c>
      <c r="AI96" s="20">
        <v>34060</v>
      </c>
      <c r="AJ96" s="20">
        <f t="shared" si="9"/>
        <v>43191</v>
      </c>
      <c r="AK96" s="20">
        <f t="shared" si="10"/>
        <v>45017</v>
      </c>
      <c r="AL96" s="14">
        <v>59</v>
      </c>
      <c r="AM96" s="14" t="str">
        <f t="shared" ca="1" si="11"/>
        <v>32 ano(s)</v>
      </c>
      <c r="AN96" s="14" t="str">
        <f t="shared" ca="1" si="12"/>
        <v>4  mês(es)</v>
      </c>
      <c r="AO96" s="14" t="str">
        <f t="shared" ca="1" si="13"/>
        <v>15 dias</v>
      </c>
      <c r="AP96" s="14">
        <f t="shared" ca="1" si="14"/>
        <v>11825</v>
      </c>
      <c r="AQ96" s="21" t="s">
        <v>99</v>
      </c>
      <c r="AR96" s="14"/>
      <c r="AS96" s="14"/>
      <c r="AT96" s="14"/>
      <c r="AU96" s="14"/>
      <c r="AV96" s="14"/>
      <c r="AW96" s="14" t="s">
        <v>100</v>
      </c>
      <c r="AX96" s="14" t="s">
        <v>2057</v>
      </c>
      <c r="AY96" s="14" t="s">
        <v>99</v>
      </c>
      <c r="AZ96" s="14" t="s">
        <v>99</v>
      </c>
      <c r="BA96" s="14" t="s">
        <v>99</v>
      </c>
      <c r="BB96" s="14"/>
      <c r="BC96" s="14"/>
      <c r="BD96" s="14"/>
      <c r="BE96" s="14" t="s">
        <v>1823</v>
      </c>
      <c r="BF96" s="14"/>
      <c r="BG96" s="14"/>
      <c r="BH96" s="14"/>
      <c r="BI96" s="14"/>
      <c r="BJ96" s="14"/>
      <c r="BK96" s="14"/>
      <c r="BL96" s="14" t="s">
        <v>2058</v>
      </c>
      <c r="BM96" s="14">
        <v>0</v>
      </c>
      <c r="BN96" s="14"/>
      <c r="BO96" s="14" t="s">
        <v>106</v>
      </c>
      <c r="BP96" s="14">
        <v>69047010</v>
      </c>
      <c r="BQ96" s="14">
        <v>9282178571</v>
      </c>
      <c r="BR96" s="22" t="s">
        <v>2059</v>
      </c>
      <c r="BS96" s="14" t="s">
        <v>2046</v>
      </c>
      <c r="BT96" s="14"/>
      <c r="BU96" s="14"/>
      <c r="BV96" s="14"/>
      <c r="BW96" s="14"/>
      <c r="BX96" s="14"/>
      <c r="BY96" s="14"/>
      <c r="BZ96" s="14" t="s">
        <v>2060</v>
      </c>
      <c r="CA96" s="14"/>
      <c r="CB96" s="20">
        <v>43702</v>
      </c>
      <c r="CC96" s="14" t="s">
        <v>2061</v>
      </c>
      <c r="CD96" s="14"/>
      <c r="CE96" s="14"/>
      <c r="CF96" s="20">
        <v>44672</v>
      </c>
      <c r="CG96" s="14" t="s">
        <v>2062</v>
      </c>
      <c r="CH96" s="14"/>
      <c r="CI96" s="14"/>
      <c r="CJ96" s="14"/>
      <c r="CK96" s="14"/>
      <c r="CL96" s="14"/>
      <c r="CM96" s="14"/>
      <c r="CN96" s="14"/>
      <c r="CO96" s="40"/>
    </row>
    <row r="97" spans="1:93" ht="13.5" customHeight="1">
      <c r="A97" s="126" t="s">
        <v>2063</v>
      </c>
      <c r="B97" s="25"/>
      <c r="C97" s="34" t="s">
        <v>82</v>
      </c>
      <c r="D97" s="600" t="s">
        <v>1903</v>
      </c>
      <c r="E97" s="599">
        <v>2</v>
      </c>
      <c r="F97" s="600"/>
      <c r="G97" s="600"/>
      <c r="H97" s="27" t="s">
        <v>84</v>
      </c>
      <c r="I97" s="25"/>
      <c r="J97" s="27" t="s">
        <v>85</v>
      </c>
      <c r="K97" s="25" t="s">
        <v>86</v>
      </c>
      <c r="L97" s="25" t="s">
        <v>1904</v>
      </c>
      <c r="M97" s="28" t="s">
        <v>1905</v>
      </c>
      <c r="N97" s="28" t="s">
        <v>88</v>
      </c>
      <c r="O97" s="127" t="s">
        <v>2064</v>
      </c>
      <c r="P97" s="52" t="s">
        <v>2065</v>
      </c>
      <c r="Q97" s="25"/>
      <c r="R97" s="52" t="s">
        <v>2066</v>
      </c>
      <c r="S97" s="52">
        <v>1195397216</v>
      </c>
      <c r="T97" s="64">
        <v>39582682208</v>
      </c>
      <c r="U97" s="131">
        <v>8</v>
      </c>
      <c r="V97" s="51">
        <v>58</v>
      </c>
      <c r="W97" s="51">
        <v>876</v>
      </c>
      <c r="X97" s="126" t="s">
        <v>2067</v>
      </c>
      <c r="Y97" s="126" t="s">
        <v>2068</v>
      </c>
      <c r="Z97" s="51" t="s">
        <v>1931</v>
      </c>
      <c r="AA97" s="25" t="s">
        <v>96</v>
      </c>
      <c r="AB97" s="25" t="s">
        <v>23</v>
      </c>
      <c r="AC97" s="25" t="s">
        <v>97</v>
      </c>
      <c r="AD97" s="30"/>
      <c r="AE97" s="24"/>
      <c r="AF97" s="129">
        <v>35705</v>
      </c>
      <c r="AG97" s="25" t="str">
        <f t="shared" ca="1" si="8"/>
        <v>27 anos</v>
      </c>
      <c r="AH97" s="129">
        <v>45261</v>
      </c>
      <c r="AI97" s="129">
        <v>45261</v>
      </c>
      <c r="AJ97" s="31">
        <f t="shared" si="9"/>
        <v>54393</v>
      </c>
      <c r="AK97" s="31">
        <f t="shared" si="10"/>
        <v>56219</v>
      </c>
      <c r="AL97" s="25">
        <v>59</v>
      </c>
      <c r="AM97" s="25" t="str">
        <f t="shared" ca="1" si="11"/>
        <v>1 ano(s)</v>
      </c>
      <c r="AN97" s="25" t="str">
        <f t="shared" ca="1" si="12"/>
        <v>8  mês(es)</v>
      </c>
      <c r="AO97" s="25" t="str">
        <f t="shared" ca="1" si="13"/>
        <v>15 dias</v>
      </c>
      <c r="AP97" s="25">
        <f t="shared" ca="1" si="14"/>
        <v>624</v>
      </c>
      <c r="AQ97" s="25" t="s">
        <v>99</v>
      </c>
      <c r="AR97" s="25"/>
      <c r="AS97" s="25"/>
      <c r="AT97" s="25"/>
      <c r="AU97" s="25"/>
      <c r="AV97" s="25"/>
      <c r="AW97" s="25" t="s">
        <v>100</v>
      </c>
      <c r="AX97" s="51" t="s">
        <v>2069</v>
      </c>
      <c r="AY97" s="51" t="s">
        <v>1932</v>
      </c>
      <c r="AZ97" s="51" t="s">
        <v>2070</v>
      </c>
      <c r="BA97" s="54" t="s">
        <v>99</v>
      </c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51" t="s">
        <v>2071</v>
      </c>
      <c r="BM97" s="131">
        <v>182</v>
      </c>
      <c r="BN97" s="25"/>
      <c r="BO97" s="25" t="s">
        <v>106</v>
      </c>
      <c r="BP97" s="64">
        <v>69028060</v>
      </c>
      <c r="BQ97" s="83">
        <v>92981072142</v>
      </c>
      <c r="BR97" s="84" t="s">
        <v>2072</v>
      </c>
      <c r="BS97" s="25"/>
      <c r="BT97" s="25"/>
      <c r="BU97" s="25"/>
      <c r="BV97" s="25"/>
      <c r="BW97" s="25"/>
      <c r="BX97" s="25"/>
      <c r="BY97" s="25"/>
      <c r="BZ97" s="25"/>
      <c r="CA97" s="25"/>
      <c r="CB97" s="31"/>
      <c r="CC97" s="25"/>
      <c r="CD97" s="31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34"/>
    </row>
    <row r="98" spans="1:93" ht="13.5" customHeight="1">
      <c r="A98" s="126" t="s">
        <v>2073</v>
      </c>
      <c r="B98" s="14"/>
      <c r="C98" s="40" t="s">
        <v>82</v>
      </c>
      <c r="D98" s="599" t="s">
        <v>1903</v>
      </c>
      <c r="E98" s="599">
        <v>2</v>
      </c>
      <c r="F98" s="599"/>
      <c r="G98" s="599"/>
      <c r="H98" s="592" t="s">
        <v>84</v>
      </c>
      <c r="I98" s="14"/>
      <c r="J98" s="36" t="s">
        <v>85</v>
      </c>
      <c r="K98" s="14" t="s">
        <v>86</v>
      </c>
      <c r="L98" s="14" t="s">
        <v>1904</v>
      </c>
      <c r="M98" s="17" t="s">
        <v>1905</v>
      </c>
      <c r="N98" s="17" t="s">
        <v>88</v>
      </c>
      <c r="O98" s="127" t="s">
        <v>2074</v>
      </c>
      <c r="P98" s="53" t="s">
        <v>2075</v>
      </c>
      <c r="Q98" s="14"/>
      <c r="R98" s="52" t="s">
        <v>2076</v>
      </c>
      <c r="S98" s="52">
        <v>2874916501</v>
      </c>
      <c r="T98" s="53">
        <v>11266598058</v>
      </c>
      <c r="U98" s="128">
        <v>58</v>
      </c>
      <c r="V98" s="54">
        <v>2</v>
      </c>
      <c r="W98" s="54">
        <v>667</v>
      </c>
      <c r="X98" s="126" t="s">
        <v>2077</v>
      </c>
      <c r="Y98" s="126" t="s">
        <v>2078</v>
      </c>
      <c r="Z98" s="54" t="s">
        <v>1931</v>
      </c>
      <c r="AA98" s="14" t="s">
        <v>96</v>
      </c>
      <c r="AB98" s="14" t="s">
        <v>23</v>
      </c>
      <c r="AC98" s="14" t="s">
        <v>97</v>
      </c>
      <c r="AD98" s="19"/>
      <c r="AE98" s="13"/>
      <c r="AF98" s="129">
        <v>31705</v>
      </c>
      <c r="AG98" s="14" t="str">
        <f t="shared" ref="AG98:AG129" ca="1" si="15">DATEDIF(AF98,TODAY(),"Y")&amp;" anos"</f>
        <v>38 anos</v>
      </c>
      <c r="AH98" s="129">
        <v>45267</v>
      </c>
      <c r="AI98" s="129">
        <v>45267</v>
      </c>
      <c r="AJ98" s="20">
        <f t="shared" si="9"/>
        <v>54399</v>
      </c>
      <c r="AK98" s="20">
        <f t="shared" si="10"/>
        <v>56225</v>
      </c>
      <c r="AL98" s="14">
        <v>59</v>
      </c>
      <c r="AM98" s="14" t="str">
        <f t="shared" ca="1" si="11"/>
        <v>1 ano(s)</v>
      </c>
      <c r="AN98" s="14" t="str">
        <f t="shared" ca="1" si="12"/>
        <v>8  mês(es)</v>
      </c>
      <c r="AO98" s="14" t="str">
        <f t="shared" ca="1" si="13"/>
        <v>9 dias</v>
      </c>
      <c r="AP98" s="14">
        <f t="shared" ca="1" si="14"/>
        <v>618</v>
      </c>
      <c r="AQ98" s="14" t="s">
        <v>99</v>
      </c>
      <c r="AR98" s="14"/>
      <c r="AS98" s="14"/>
      <c r="AT98" s="14"/>
      <c r="AU98" s="14"/>
      <c r="AV98" s="14"/>
      <c r="AW98" s="14" t="s">
        <v>100</v>
      </c>
      <c r="AX98" s="54" t="s">
        <v>382</v>
      </c>
      <c r="AY98" s="54" t="s">
        <v>2079</v>
      </c>
      <c r="AZ98" s="54" t="s">
        <v>99</v>
      </c>
      <c r="BA98" s="54" t="s">
        <v>99</v>
      </c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54" t="s">
        <v>2080</v>
      </c>
      <c r="BM98" s="128">
        <v>1375</v>
      </c>
      <c r="BN98" s="14"/>
      <c r="BO98" s="14" t="s">
        <v>106</v>
      </c>
      <c r="BP98" s="53">
        <v>69057060</v>
      </c>
      <c r="BQ98" s="130">
        <v>71993646931</v>
      </c>
      <c r="BR98" s="87" t="s">
        <v>2081</v>
      </c>
      <c r="BS98" s="14"/>
      <c r="BT98" s="14"/>
      <c r="BU98" s="14"/>
      <c r="BV98" s="14"/>
      <c r="BW98" s="14"/>
      <c r="BX98" s="14"/>
      <c r="BY98" s="14"/>
      <c r="BZ98" s="14"/>
      <c r="CA98" s="14"/>
      <c r="CB98" s="20"/>
      <c r="CC98" s="14"/>
      <c r="CD98" s="20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40"/>
    </row>
    <row r="99" spans="1:93" ht="13.5" customHeight="1">
      <c r="A99" s="126" t="s">
        <v>2082</v>
      </c>
      <c r="B99" s="25"/>
      <c r="C99" s="34" t="s">
        <v>82</v>
      </c>
      <c r="D99" s="600" t="s">
        <v>1903</v>
      </c>
      <c r="E99" s="599">
        <v>2</v>
      </c>
      <c r="F99" s="600"/>
      <c r="G99" s="600"/>
      <c r="H99" s="27" t="s">
        <v>84</v>
      </c>
      <c r="I99" s="25"/>
      <c r="J99" s="27" t="s">
        <v>85</v>
      </c>
      <c r="K99" s="25" t="s">
        <v>86</v>
      </c>
      <c r="L99" s="25" t="s">
        <v>1904</v>
      </c>
      <c r="M99" s="28" t="s">
        <v>1905</v>
      </c>
      <c r="N99" s="28" t="s">
        <v>88</v>
      </c>
      <c r="O99" s="127" t="s">
        <v>2083</v>
      </c>
      <c r="P99" s="52" t="s">
        <v>2084</v>
      </c>
      <c r="Q99" s="25"/>
      <c r="R99" s="52" t="s">
        <v>2085</v>
      </c>
      <c r="S99" s="52">
        <v>88958035234</v>
      </c>
      <c r="T99" s="64">
        <v>23553822208</v>
      </c>
      <c r="U99" s="51">
        <v>8</v>
      </c>
      <c r="V99" s="51">
        <v>59</v>
      </c>
      <c r="W99" s="51">
        <v>749</v>
      </c>
      <c r="X99" s="126"/>
      <c r="Y99" s="126" t="s">
        <v>2086</v>
      </c>
      <c r="Z99" s="51" t="s">
        <v>1911</v>
      </c>
      <c r="AA99" s="25" t="s">
        <v>96</v>
      </c>
      <c r="AB99" s="25" t="s">
        <v>23</v>
      </c>
      <c r="AC99" s="25" t="s">
        <v>97</v>
      </c>
      <c r="AD99" s="30"/>
      <c r="AE99" s="24"/>
      <c r="AF99" s="129">
        <v>31765</v>
      </c>
      <c r="AG99" s="25" t="str">
        <f t="shared" ca="1" si="15"/>
        <v>38 anos</v>
      </c>
      <c r="AH99" s="129">
        <v>45261</v>
      </c>
      <c r="AI99" s="129">
        <v>45261</v>
      </c>
      <c r="AJ99" s="31">
        <f t="shared" si="9"/>
        <v>54393</v>
      </c>
      <c r="AK99" s="31">
        <f t="shared" si="10"/>
        <v>56219</v>
      </c>
      <c r="AL99" s="25">
        <v>59</v>
      </c>
      <c r="AM99" s="25" t="str">
        <f t="shared" ca="1" si="11"/>
        <v>1 ano(s)</v>
      </c>
      <c r="AN99" s="25" t="str">
        <f t="shared" ca="1" si="12"/>
        <v>8  mês(es)</v>
      </c>
      <c r="AO99" s="25" t="str">
        <f t="shared" ca="1" si="13"/>
        <v>15 dias</v>
      </c>
      <c r="AP99" s="25">
        <f t="shared" ca="1" si="14"/>
        <v>624</v>
      </c>
      <c r="AQ99" s="25" t="s">
        <v>99</v>
      </c>
      <c r="AR99" s="25"/>
      <c r="AS99" s="25"/>
      <c r="AT99" s="25"/>
      <c r="AU99" s="25"/>
      <c r="AV99" s="25"/>
      <c r="AW99" s="25" t="s">
        <v>100</v>
      </c>
      <c r="AX99" s="51" t="s">
        <v>2087</v>
      </c>
      <c r="AY99" s="51" t="s">
        <v>127</v>
      </c>
      <c r="AZ99" s="54" t="s">
        <v>99</v>
      </c>
      <c r="BA99" s="54" t="s">
        <v>99</v>
      </c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51" t="s">
        <v>2088</v>
      </c>
      <c r="BM99" s="131">
        <v>14</v>
      </c>
      <c r="BN99" s="25"/>
      <c r="BO99" s="25" t="s">
        <v>106</v>
      </c>
      <c r="BP99" s="64">
        <v>69082295</v>
      </c>
      <c r="BQ99" s="83">
        <v>92982122602</v>
      </c>
      <c r="BR99" s="84" t="s">
        <v>2089</v>
      </c>
      <c r="BS99" s="25"/>
      <c r="BT99" s="25"/>
      <c r="BU99" s="25"/>
      <c r="BV99" s="25"/>
      <c r="BW99" s="25"/>
      <c r="BX99" s="25"/>
      <c r="BY99" s="25"/>
      <c r="BZ99" s="25"/>
      <c r="CA99" s="25"/>
      <c r="CB99" s="31"/>
      <c r="CC99" s="25"/>
      <c r="CD99" s="31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34"/>
    </row>
    <row r="100" spans="1:93" ht="13.5" customHeight="1">
      <c r="A100" s="126" t="s">
        <v>2090</v>
      </c>
      <c r="B100" s="14"/>
      <c r="C100" s="40" t="s">
        <v>82</v>
      </c>
      <c r="D100" s="599" t="s">
        <v>1903</v>
      </c>
      <c r="E100" s="599">
        <v>2</v>
      </c>
      <c r="F100" s="599"/>
      <c r="G100" s="599"/>
      <c r="H100" s="592" t="s">
        <v>84</v>
      </c>
      <c r="I100" s="14"/>
      <c r="J100" s="36" t="s">
        <v>85</v>
      </c>
      <c r="K100" s="14" t="s">
        <v>86</v>
      </c>
      <c r="L100" s="14" t="s">
        <v>1904</v>
      </c>
      <c r="M100" s="17" t="s">
        <v>1905</v>
      </c>
      <c r="N100" s="17" t="s">
        <v>88</v>
      </c>
      <c r="O100" s="127" t="s">
        <v>2091</v>
      </c>
      <c r="P100" s="53" t="s">
        <v>2092</v>
      </c>
      <c r="Q100" s="14"/>
      <c r="R100" s="52" t="s">
        <v>2093</v>
      </c>
      <c r="S100" s="52">
        <v>3502016259</v>
      </c>
      <c r="T100" s="53">
        <v>40073222208</v>
      </c>
      <c r="U100" s="54">
        <v>8</v>
      </c>
      <c r="V100" s="54">
        <v>40</v>
      </c>
      <c r="W100" s="54">
        <v>617</v>
      </c>
      <c r="X100" s="126" t="s">
        <v>2094</v>
      </c>
      <c r="Y100" s="126" t="s">
        <v>2095</v>
      </c>
      <c r="Z100" s="54" t="s">
        <v>1931</v>
      </c>
      <c r="AA100" s="14" t="s">
        <v>96</v>
      </c>
      <c r="AB100" s="14" t="s">
        <v>23</v>
      </c>
      <c r="AC100" s="14" t="s">
        <v>97</v>
      </c>
      <c r="AD100" s="19"/>
      <c r="AE100" s="13"/>
      <c r="AF100" s="129">
        <v>36298</v>
      </c>
      <c r="AG100" s="14" t="str">
        <f t="shared" ca="1" si="15"/>
        <v>26 anos</v>
      </c>
      <c r="AH100" s="129">
        <v>45267</v>
      </c>
      <c r="AI100" s="129">
        <v>45267</v>
      </c>
      <c r="AJ100" s="20">
        <f t="shared" si="9"/>
        <v>54399</v>
      </c>
      <c r="AK100" s="20">
        <f t="shared" si="10"/>
        <v>56225</v>
      </c>
      <c r="AL100" s="14">
        <v>59</v>
      </c>
      <c r="AM100" s="14" t="str">
        <f t="shared" ca="1" si="11"/>
        <v>1 ano(s)</v>
      </c>
      <c r="AN100" s="14" t="str">
        <f t="shared" ca="1" si="12"/>
        <v>8  mês(es)</v>
      </c>
      <c r="AO100" s="14" t="str">
        <f t="shared" ca="1" si="13"/>
        <v>9 dias</v>
      </c>
      <c r="AP100" s="14">
        <f t="shared" ca="1" si="14"/>
        <v>618</v>
      </c>
      <c r="AQ100" s="14" t="s">
        <v>99</v>
      </c>
      <c r="AR100" s="14"/>
      <c r="AS100" s="14"/>
      <c r="AT100" s="14"/>
      <c r="AU100" s="14"/>
      <c r="AV100" s="14"/>
      <c r="AW100" s="14" t="s">
        <v>100</v>
      </c>
      <c r="AX100" s="54" t="s">
        <v>2096</v>
      </c>
      <c r="AY100" s="54" t="s">
        <v>2097</v>
      </c>
      <c r="AZ100" s="54" t="s">
        <v>99</v>
      </c>
      <c r="BA100" s="54" t="s">
        <v>99</v>
      </c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54" t="s">
        <v>2098</v>
      </c>
      <c r="BM100" s="128">
        <v>4</v>
      </c>
      <c r="BN100" s="14"/>
      <c r="BO100" s="14" t="s">
        <v>106</v>
      </c>
      <c r="BP100" s="53">
        <v>69037360</v>
      </c>
      <c r="BQ100" s="130">
        <v>92994002186</v>
      </c>
      <c r="BR100" s="87" t="s">
        <v>2099</v>
      </c>
      <c r="BS100" s="14"/>
      <c r="BT100" s="14"/>
      <c r="BU100" s="14"/>
      <c r="BV100" s="14"/>
      <c r="BW100" s="14"/>
      <c r="BX100" s="14"/>
      <c r="BY100" s="14"/>
      <c r="BZ100" s="14"/>
      <c r="CA100" s="14"/>
      <c r="CB100" s="20"/>
      <c r="CC100" s="14"/>
      <c r="CD100" s="20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40"/>
    </row>
    <row r="101" spans="1:93" ht="13.5" customHeight="1">
      <c r="A101" s="126" t="s">
        <v>2100</v>
      </c>
      <c r="B101" s="25"/>
      <c r="C101" s="34" t="s">
        <v>82</v>
      </c>
      <c r="D101" s="600" t="s">
        <v>1903</v>
      </c>
      <c r="E101" s="599">
        <v>2</v>
      </c>
      <c r="F101" s="600"/>
      <c r="G101" s="600"/>
      <c r="H101" s="27" t="s">
        <v>84</v>
      </c>
      <c r="I101" s="25"/>
      <c r="J101" s="27" t="s">
        <v>85</v>
      </c>
      <c r="K101" s="25" t="s">
        <v>86</v>
      </c>
      <c r="L101" s="25" t="s">
        <v>1904</v>
      </c>
      <c r="M101" s="28" t="s">
        <v>1905</v>
      </c>
      <c r="N101" s="28" t="s">
        <v>88</v>
      </c>
      <c r="O101" s="127" t="s">
        <v>2101</v>
      </c>
      <c r="P101" s="52" t="s">
        <v>2102</v>
      </c>
      <c r="Q101" s="25"/>
      <c r="R101" s="52" t="s">
        <v>2103</v>
      </c>
      <c r="S101" s="52">
        <v>2973276233</v>
      </c>
      <c r="T101" s="64">
        <v>40628142208</v>
      </c>
      <c r="U101" s="131">
        <v>8</v>
      </c>
      <c r="V101" s="51">
        <v>2</v>
      </c>
      <c r="W101" s="51">
        <v>696</v>
      </c>
      <c r="X101" s="126" t="s">
        <v>2104</v>
      </c>
      <c r="Y101" s="126" t="s">
        <v>2105</v>
      </c>
      <c r="Z101" s="51" t="s">
        <v>1911</v>
      </c>
      <c r="AA101" s="25" t="s">
        <v>96</v>
      </c>
      <c r="AB101" s="25" t="s">
        <v>23</v>
      </c>
      <c r="AC101" s="25" t="s">
        <v>97</v>
      </c>
      <c r="AD101" s="30"/>
      <c r="AE101" s="24"/>
      <c r="AF101" s="129">
        <v>35936</v>
      </c>
      <c r="AG101" s="25" t="str">
        <f t="shared" ca="1" si="15"/>
        <v>27 anos</v>
      </c>
      <c r="AH101" s="129">
        <v>45261</v>
      </c>
      <c r="AI101" s="129">
        <v>45261</v>
      </c>
      <c r="AJ101" s="31">
        <f t="shared" si="9"/>
        <v>54393</v>
      </c>
      <c r="AK101" s="31">
        <f t="shared" si="10"/>
        <v>56219</v>
      </c>
      <c r="AL101" s="25">
        <v>59</v>
      </c>
      <c r="AM101" s="25" t="str">
        <f t="shared" ca="1" si="11"/>
        <v>1 ano(s)</v>
      </c>
      <c r="AN101" s="25" t="str">
        <f t="shared" ca="1" si="12"/>
        <v>8  mês(es)</v>
      </c>
      <c r="AO101" s="25" t="str">
        <f t="shared" ca="1" si="13"/>
        <v>15 dias</v>
      </c>
      <c r="AP101" s="25">
        <f t="shared" ca="1" si="14"/>
        <v>624</v>
      </c>
      <c r="AQ101" s="25" t="s">
        <v>99</v>
      </c>
      <c r="AR101" s="25"/>
      <c r="AS101" s="25"/>
      <c r="AT101" s="25"/>
      <c r="AU101" s="25"/>
      <c r="AV101" s="25"/>
      <c r="AW101" s="25" t="s">
        <v>100</v>
      </c>
      <c r="AX101" s="51" t="s">
        <v>458</v>
      </c>
      <c r="AY101" s="51" t="s">
        <v>1983</v>
      </c>
      <c r="AZ101" s="54" t="s">
        <v>99</v>
      </c>
      <c r="BA101" s="54" t="s">
        <v>99</v>
      </c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51" t="s">
        <v>2106</v>
      </c>
      <c r="BM101" s="131">
        <v>865</v>
      </c>
      <c r="BN101" s="25"/>
      <c r="BO101" s="25" t="s">
        <v>106</v>
      </c>
      <c r="BP101" s="64">
        <v>69044802</v>
      </c>
      <c r="BQ101" s="83">
        <v>92981668894</v>
      </c>
      <c r="BR101" s="84" t="s">
        <v>2107</v>
      </c>
      <c r="BS101" s="25"/>
      <c r="BT101" s="25"/>
      <c r="BU101" s="25"/>
      <c r="BV101" s="25"/>
      <c r="BW101" s="25"/>
      <c r="BX101" s="25"/>
      <c r="BY101" s="25"/>
      <c r="BZ101" s="25"/>
      <c r="CA101" s="25"/>
      <c r="CB101" s="31"/>
      <c r="CC101" s="25"/>
      <c r="CD101" s="31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34"/>
    </row>
    <row r="102" spans="1:93" ht="13.5" customHeight="1">
      <c r="A102" s="13" t="s">
        <v>81</v>
      </c>
      <c r="B102" s="14">
        <v>30</v>
      </c>
      <c r="C102" s="40" t="s">
        <v>82</v>
      </c>
      <c r="D102" s="599" t="s">
        <v>83</v>
      </c>
      <c r="E102" s="599">
        <v>2</v>
      </c>
      <c r="F102" s="599"/>
      <c r="G102" s="599"/>
      <c r="H102" s="36" t="s">
        <v>84</v>
      </c>
      <c r="I102" s="14"/>
      <c r="J102" s="36" t="s">
        <v>85</v>
      </c>
      <c r="K102" s="14" t="s">
        <v>86</v>
      </c>
      <c r="L102" s="14" t="s">
        <v>73</v>
      </c>
      <c r="M102" s="17" t="s">
        <v>87</v>
      </c>
      <c r="N102" s="17" t="s">
        <v>88</v>
      </c>
      <c r="O102" s="18" t="s">
        <v>89</v>
      </c>
      <c r="P102" s="14" t="s">
        <v>90</v>
      </c>
      <c r="Q102" s="17" t="s">
        <v>91</v>
      </c>
      <c r="R102" s="14" t="s">
        <v>92</v>
      </c>
      <c r="S102" s="14" t="s">
        <v>93</v>
      </c>
      <c r="T102" s="14">
        <v>207711322</v>
      </c>
      <c r="U102" s="14">
        <v>40</v>
      </c>
      <c r="V102" s="14">
        <v>40</v>
      </c>
      <c r="W102" s="14">
        <v>584</v>
      </c>
      <c r="X102" s="13" t="s">
        <v>94</v>
      </c>
      <c r="Y102" s="13" t="s">
        <v>95</v>
      </c>
      <c r="Z102" s="14">
        <v>2</v>
      </c>
      <c r="AA102" s="14" t="s">
        <v>96</v>
      </c>
      <c r="AB102" s="14" t="s">
        <v>23</v>
      </c>
      <c r="AC102" s="14" t="s">
        <v>97</v>
      </c>
      <c r="AD102" s="19"/>
      <c r="AE102" s="620" t="s">
        <v>98</v>
      </c>
      <c r="AF102" s="20">
        <v>29735</v>
      </c>
      <c r="AG102" s="14" t="str">
        <f t="shared" ca="1" si="15"/>
        <v>44 anos</v>
      </c>
      <c r="AH102" s="20">
        <v>38058</v>
      </c>
      <c r="AI102" s="20">
        <v>38058</v>
      </c>
      <c r="AJ102" s="20">
        <f t="shared" si="9"/>
        <v>47189</v>
      </c>
      <c r="AK102" s="20">
        <f t="shared" si="10"/>
        <v>49015</v>
      </c>
      <c r="AL102" s="14">
        <v>59</v>
      </c>
      <c r="AM102" s="14" t="str">
        <f t="shared" ca="1" si="11"/>
        <v>21 ano(s)</v>
      </c>
      <c r="AN102" s="14" t="str">
        <f t="shared" ca="1" si="12"/>
        <v>5  mês(es)</v>
      </c>
      <c r="AO102" s="14" t="str">
        <f t="shared" ca="1" si="13"/>
        <v>4 dias</v>
      </c>
      <c r="AP102" s="14">
        <f t="shared" ca="1" si="14"/>
        <v>7827</v>
      </c>
      <c r="AQ102" s="21" t="s">
        <v>99</v>
      </c>
      <c r="AR102" s="14"/>
      <c r="AS102" s="14"/>
      <c r="AT102" s="14"/>
      <c r="AU102" s="14"/>
      <c r="AV102" s="14"/>
      <c r="AW102" s="14" t="s">
        <v>100</v>
      </c>
      <c r="AX102" s="14"/>
      <c r="AY102" s="14" t="s">
        <v>99</v>
      </c>
      <c r="AZ102" s="14" t="s">
        <v>99</v>
      </c>
      <c r="BA102" s="116" t="s">
        <v>99</v>
      </c>
      <c r="BB102" s="20" t="s">
        <v>101</v>
      </c>
      <c r="BC102" s="14"/>
      <c r="BD102" s="14" t="s">
        <v>102</v>
      </c>
      <c r="BE102" s="14" t="s">
        <v>103</v>
      </c>
      <c r="BF102" s="14"/>
      <c r="BG102" s="14"/>
      <c r="BH102" s="14"/>
      <c r="BI102" s="14"/>
      <c r="BJ102" s="14"/>
      <c r="BK102" s="14"/>
      <c r="BL102" s="14" t="s">
        <v>104</v>
      </c>
      <c r="BM102" s="14" t="s">
        <v>105</v>
      </c>
      <c r="BN102" s="14"/>
      <c r="BO102" s="14" t="s">
        <v>106</v>
      </c>
      <c r="BP102" s="14">
        <v>69028164</v>
      </c>
      <c r="BQ102" s="121">
        <v>92984065019</v>
      </c>
      <c r="BR102" s="22" t="s">
        <v>107</v>
      </c>
      <c r="BS102" s="14" t="s">
        <v>108</v>
      </c>
      <c r="BT102" s="14" t="s">
        <v>109</v>
      </c>
      <c r="BU102" s="14" t="s">
        <v>110</v>
      </c>
      <c r="BV102" s="14" t="s">
        <v>110</v>
      </c>
      <c r="BW102" s="14" t="s">
        <v>110</v>
      </c>
      <c r="BX102" s="20" t="s">
        <v>111</v>
      </c>
      <c r="BY102" s="14" t="s">
        <v>112</v>
      </c>
      <c r="BZ102" s="20" t="s">
        <v>113</v>
      </c>
      <c r="CA102" s="14" t="s">
        <v>110</v>
      </c>
      <c r="CB102" s="14" t="s">
        <v>110</v>
      </c>
      <c r="CC102" s="14" t="s">
        <v>110</v>
      </c>
      <c r="CD102" s="14" t="s">
        <v>110</v>
      </c>
      <c r="CE102" s="14" t="s">
        <v>110</v>
      </c>
      <c r="CF102" s="14" t="s">
        <v>110</v>
      </c>
      <c r="CG102" s="14" t="s">
        <v>110</v>
      </c>
      <c r="CH102" s="14" t="s">
        <v>110</v>
      </c>
      <c r="CI102" s="14" t="s">
        <v>110</v>
      </c>
      <c r="CJ102" s="14" t="s">
        <v>110</v>
      </c>
      <c r="CK102" s="14" t="s">
        <v>110</v>
      </c>
      <c r="CL102" s="14" t="s">
        <v>110</v>
      </c>
      <c r="CM102" s="14" t="s">
        <v>110</v>
      </c>
      <c r="CN102" s="14"/>
      <c r="CO102" s="40"/>
    </row>
    <row r="103" spans="1:93" ht="13.5" customHeight="1">
      <c r="A103" s="126" t="s">
        <v>2108</v>
      </c>
      <c r="B103" s="14"/>
      <c r="C103" s="40" t="s">
        <v>82</v>
      </c>
      <c r="D103" s="599" t="s">
        <v>1903</v>
      </c>
      <c r="E103" s="599">
        <v>2</v>
      </c>
      <c r="F103" s="599"/>
      <c r="G103" s="599"/>
      <c r="H103" s="592" t="s">
        <v>84</v>
      </c>
      <c r="I103" s="14"/>
      <c r="J103" s="36" t="s">
        <v>85</v>
      </c>
      <c r="K103" s="14" t="s">
        <v>86</v>
      </c>
      <c r="L103" s="14" t="s">
        <v>1904</v>
      </c>
      <c r="M103" s="17" t="s">
        <v>1905</v>
      </c>
      <c r="N103" s="17" t="s">
        <v>88</v>
      </c>
      <c r="O103" s="127" t="s">
        <v>2109</v>
      </c>
      <c r="P103" s="52" t="s">
        <v>2110</v>
      </c>
      <c r="Q103" s="14"/>
      <c r="R103" s="52" t="s">
        <v>2111</v>
      </c>
      <c r="S103" s="52">
        <v>308967208</v>
      </c>
      <c r="T103" s="53">
        <v>62618041309</v>
      </c>
      <c r="U103" s="54">
        <v>9</v>
      </c>
      <c r="V103" s="54">
        <v>2</v>
      </c>
      <c r="W103" s="54">
        <v>733</v>
      </c>
      <c r="X103" s="126" t="s">
        <v>2112</v>
      </c>
      <c r="Y103" s="126" t="s">
        <v>2113</v>
      </c>
      <c r="Z103" s="54" t="s">
        <v>1911</v>
      </c>
      <c r="AA103" s="14" t="s">
        <v>96</v>
      </c>
      <c r="AB103" s="14" t="s">
        <v>23</v>
      </c>
      <c r="AC103" s="14" t="s">
        <v>97</v>
      </c>
      <c r="AD103" s="19"/>
      <c r="AE103" s="13"/>
      <c r="AF103" s="129">
        <v>33518</v>
      </c>
      <c r="AG103" s="14" t="str">
        <f t="shared" ca="1" si="15"/>
        <v>33 anos</v>
      </c>
      <c r="AH103" s="129">
        <v>45261</v>
      </c>
      <c r="AI103" s="129">
        <v>45261</v>
      </c>
      <c r="AJ103" s="20">
        <f t="shared" si="9"/>
        <v>54393</v>
      </c>
      <c r="AK103" s="20">
        <f t="shared" si="10"/>
        <v>56219</v>
      </c>
      <c r="AL103" s="14">
        <v>59</v>
      </c>
      <c r="AM103" s="14" t="str">
        <f t="shared" ca="1" si="11"/>
        <v>1 ano(s)</v>
      </c>
      <c r="AN103" s="14" t="str">
        <f t="shared" ca="1" si="12"/>
        <v>8  mês(es)</v>
      </c>
      <c r="AO103" s="14" t="str">
        <f t="shared" ca="1" si="13"/>
        <v>15 dias</v>
      </c>
      <c r="AP103" s="14">
        <f t="shared" ca="1" si="14"/>
        <v>624</v>
      </c>
      <c r="AQ103" s="14" t="s">
        <v>99</v>
      </c>
      <c r="AR103" s="14"/>
      <c r="AS103" s="14"/>
      <c r="AT103" s="14"/>
      <c r="AU103" s="14"/>
      <c r="AV103" s="14"/>
      <c r="AW103" s="14" t="s">
        <v>100</v>
      </c>
      <c r="AX103" s="54" t="s">
        <v>2114</v>
      </c>
      <c r="AY103" s="54" t="s">
        <v>1314</v>
      </c>
      <c r="AZ103" s="54" t="s">
        <v>99</v>
      </c>
      <c r="BA103" s="54" t="s">
        <v>99</v>
      </c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54" t="s">
        <v>2115</v>
      </c>
      <c r="BM103" s="54">
        <v>1</v>
      </c>
      <c r="BN103" s="14"/>
      <c r="BO103" s="14" t="s">
        <v>106</v>
      </c>
      <c r="BP103" s="53">
        <v>69067370</v>
      </c>
      <c r="BQ103" s="130">
        <v>94984236740</v>
      </c>
      <c r="BR103" s="87" t="s">
        <v>2116</v>
      </c>
      <c r="BS103" s="14"/>
      <c r="BT103" s="14"/>
      <c r="BU103" s="14"/>
      <c r="BV103" s="14"/>
      <c r="BW103" s="14"/>
      <c r="BX103" s="14"/>
      <c r="BY103" s="14"/>
      <c r="BZ103" s="14"/>
      <c r="CA103" s="14"/>
      <c r="CB103" s="20"/>
      <c r="CC103" s="14"/>
      <c r="CD103" s="20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40"/>
    </row>
    <row r="104" spans="1:93" ht="13.5" customHeight="1">
      <c r="A104" s="126" t="s">
        <v>2117</v>
      </c>
      <c r="B104" s="25"/>
      <c r="C104" s="34" t="s">
        <v>82</v>
      </c>
      <c r="D104" s="600" t="s">
        <v>1903</v>
      </c>
      <c r="E104" s="599">
        <v>2</v>
      </c>
      <c r="F104" s="600"/>
      <c r="G104" s="600"/>
      <c r="H104" s="27" t="s">
        <v>84</v>
      </c>
      <c r="I104" s="25"/>
      <c r="J104" s="27" t="s">
        <v>85</v>
      </c>
      <c r="K104" s="25" t="s">
        <v>86</v>
      </c>
      <c r="L104" s="25" t="s">
        <v>1904</v>
      </c>
      <c r="M104" s="28" t="s">
        <v>1905</v>
      </c>
      <c r="N104" s="28" t="s">
        <v>88</v>
      </c>
      <c r="O104" s="127" t="s">
        <v>2118</v>
      </c>
      <c r="P104" s="64" t="s">
        <v>2119</v>
      </c>
      <c r="Q104" s="25"/>
      <c r="R104" s="52" t="s">
        <v>2120</v>
      </c>
      <c r="S104" s="52">
        <v>13652171756</v>
      </c>
      <c r="T104" s="64">
        <v>14855381038</v>
      </c>
      <c r="U104" s="131">
        <v>38</v>
      </c>
      <c r="V104" s="51">
        <v>40</v>
      </c>
      <c r="W104" s="51">
        <v>616</v>
      </c>
      <c r="X104" s="126" t="s">
        <v>2121</v>
      </c>
      <c r="Y104" s="126" t="s">
        <v>2122</v>
      </c>
      <c r="Z104" s="51" t="s">
        <v>1911</v>
      </c>
      <c r="AA104" s="25" t="s">
        <v>96</v>
      </c>
      <c r="AB104" s="25" t="s">
        <v>23</v>
      </c>
      <c r="AC104" s="25" t="s">
        <v>97</v>
      </c>
      <c r="AD104" s="30"/>
      <c r="AE104" s="24"/>
      <c r="AF104" s="129">
        <v>33804</v>
      </c>
      <c r="AG104" s="25" t="str">
        <f t="shared" ca="1" si="15"/>
        <v>33 anos</v>
      </c>
      <c r="AH104" s="129">
        <v>45267</v>
      </c>
      <c r="AI104" s="129">
        <v>45267</v>
      </c>
      <c r="AJ104" s="31">
        <f t="shared" si="9"/>
        <v>54399</v>
      </c>
      <c r="AK104" s="31">
        <f t="shared" si="10"/>
        <v>56225</v>
      </c>
      <c r="AL104" s="25">
        <v>59</v>
      </c>
      <c r="AM104" s="25" t="str">
        <f t="shared" ca="1" si="11"/>
        <v>1 ano(s)</v>
      </c>
      <c r="AN104" s="25" t="str">
        <f t="shared" ca="1" si="12"/>
        <v>8  mês(es)</v>
      </c>
      <c r="AO104" s="25" t="str">
        <f t="shared" ca="1" si="13"/>
        <v>9 dias</v>
      </c>
      <c r="AP104" s="25">
        <f t="shared" ca="1" si="14"/>
        <v>618</v>
      </c>
      <c r="AQ104" s="25" t="s">
        <v>99</v>
      </c>
      <c r="AR104" s="25"/>
      <c r="AS104" s="25"/>
      <c r="AT104" s="25"/>
      <c r="AU104" s="25"/>
      <c r="AV104" s="25"/>
      <c r="AW104" s="25" t="s">
        <v>100</v>
      </c>
      <c r="AX104" s="51" t="s">
        <v>2123</v>
      </c>
      <c r="AY104" s="51" t="s">
        <v>2124</v>
      </c>
      <c r="AZ104" s="54" t="s">
        <v>99</v>
      </c>
      <c r="BA104" s="54" t="s">
        <v>99</v>
      </c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51" t="s">
        <v>2125</v>
      </c>
      <c r="BM104" s="131">
        <v>748</v>
      </c>
      <c r="BN104" s="25"/>
      <c r="BO104" s="25" t="s">
        <v>106</v>
      </c>
      <c r="BP104" s="64">
        <v>69037042</v>
      </c>
      <c r="BQ104" s="83">
        <v>92995323245</v>
      </c>
      <c r="BR104" s="84" t="s">
        <v>2126</v>
      </c>
      <c r="BS104" s="25"/>
      <c r="BT104" s="25"/>
      <c r="BU104" s="25"/>
      <c r="BV104" s="25"/>
      <c r="BW104" s="25"/>
      <c r="BX104" s="25"/>
      <c r="BY104" s="25"/>
      <c r="BZ104" s="25"/>
      <c r="CA104" s="25"/>
      <c r="CB104" s="31"/>
      <c r="CC104" s="25"/>
      <c r="CD104" s="31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34"/>
    </row>
    <row r="105" spans="1:93" ht="13.5" customHeight="1">
      <c r="A105" s="625" t="s">
        <v>2127</v>
      </c>
      <c r="B105" s="14"/>
      <c r="C105" s="40" t="s">
        <v>82</v>
      </c>
      <c r="D105" s="599" t="s">
        <v>1903</v>
      </c>
      <c r="E105" s="599">
        <v>2</v>
      </c>
      <c r="F105" s="599"/>
      <c r="G105" s="599"/>
      <c r="H105" s="592" t="s">
        <v>84</v>
      </c>
      <c r="I105" s="14"/>
      <c r="J105" s="36" t="s">
        <v>85</v>
      </c>
      <c r="K105" s="14" t="s">
        <v>86</v>
      </c>
      <c r="L105" s="14" t="s">
        <v>1904</v>
      </c>
      <c r="M105" s="17" t="s">
        <v>1905</v>
      </c>
      <c r="N105" s="17" t="s">
        <v>88</v>
      </c>
      <c r="O105" s="127" t="s">
        <v>2128</v>
      </c>
      <c r="P105" s="52" t="s">
        <v>2129</v>
      </c>
      <c r="Q105" s="14"/>
      <c r="R105" s="52" t="s">
        <v>2130</v>
      </c>
      <c r="S105" s="52">
        <v>5048011201</v>
      </c>
      <c r="T105" s="635">
        <v>44899472259</v>
      </c>
      <c r="U105" s="128">
        <v>59</v>
      </c>
      <c r="V105" s="637">
        <v>40</v>
      </c>
      <c r="W105" s="637">
        <v>438</v>
      </c>
      <c r="X105" s="666" t="s">
        <v>2131</v>
      </c>
      <c r="Y105" s="126" t="s">
        <v>2132</v>
      </c>
      <c r="Z105" s="54" t="s">
        <v>1931</v>
      </c>
      <c r="AA105" s="14" t="s">
        <v>96</v>
      </c>
      <c r="AB105" s="14" t="s">
        <v>23</v>
      </c>
      <c r="AC105" s="14" t="s">
        <v>97</v>
      </c>
      <c r="AD105" s="19"/>
      <c r="AE105" s="13"/>
      <c r="AF105" s="129">
        <v>36841</v>
      </c>
      <c r="AG105" s="14" t="str">
        <f t="shared" ca="1" si="15"/>
        <v>24 anos</v>
      </c>
      <c r="AH105" s="129">
        <v>45261</v>
      </c>
      <c r="AI105" s="129">
        <v>45261</v>
      </c>
      <c r="AJ105" s="20">
        <f t="shared" si="9"/>
        <v>54393</v>
      </c>
      <c r="AK105" s="20">
        <f t="shared" si="10"/>
        <v>56219</v>
      </c>
      <c r="AL105" s="14">
        <v>59</v>
      </c>
      <c r="AM105" s="14" t="str">
        <f t="shared" ca="1" si="11"/>
        <v>1 ano(s)</v>
      </c>
      <c r="AN105" s="14" t="str">
        <f t="shared" ca="1" si="12"/>
        <v>8  mês(es)</v>
      </c>
      <c r="AO105" s="14" t="str">
        <f t="shared" ca="1" si="13"/>
        <v>15 dias</v>
      </c>
      <c r="AP105" s="14">
        <f t="shared" ca="1" si="14"/>
        <v>624</v>
      </c>
      <c r="AQ105" s="14" t="s">
        <v>99</v>
      </c>
      <c r="AR105" s="14"/>
      <c r="AS105" s="14"/>
      <c r="AT105" s="14"/>
      <c r="AU105" s="14"/>
      <c r="AV105" s="14"/>
      <c r="AW105" s="14" t="s">
        <v>100</v>
      </c>
      <c r="AX105" s="54" t="s">
        <v>2133</v>
      </c>
      <c r="AY105" s="54" t="s">
        <v>1983</v>
      </c>
      <c r="AZ105" s="54" t="s">
        <v>99</v>
      </c>
      <c r="BA105" s="54" t="s">
        <v>99</v>
      </c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54" t="s">
        <v>2134</v>
      </c>
      <c r="BM105" s="128">
        <v>318</v>
      </c>
      <c r="BN105" s="14"/>
      <c r="BO105" s="14" t="s">
        <v>106</v>
      </c>
      <c r="BP105" s="635">
        <v>69042070</v>
      </c>
      <c r="BQ105" s="138">
        <v>92993645985</v>
      </c>
      <c r="BR105" s="87" t="s">
        <v>2135</v>
      </c>
      <c r="BS105" s="14"/>
      <c r="BT105" s="14"/>
      <c r="BU105" s="14"/>
      <c r="BV105" s="14"/>
      <c r="BW105" s="14"/>
      <c r="BX105" s="14"/>
      <c r="BY105" s="14"/>
      <c r="BZ105" s="14"/>
      <c r="CA105" s="14"/>
      <c r="CB105" s="20"/>
      <c r="CC105" s="14"/>
      <c r="CD105" s="20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40"/>
    </row>
    <row r="106" spans="1:93" ht="13.5" customHeight="1">
      <c r="A106" s="126" t="s">
        <v>2136</v>
      </c>
      <c r="B106" s="25"/>
      <c r="C106" s="34" t="s">
        <v>82</v>
      </c>
      <c r="D106" s="600" t="s">
        <v>1903</v>
      </c>
      <c r="E106" s="599">
        <v>2</v>
      </c>
      <c r="F106" s="600"/>
      <c r="G106" s="600"/>
      <c r="H106" s="27" t="s">
        <v>84</v>
      </c>
      <c r="I106" s="25"/>
      <c r="J106" s="27" t="s">
        <v>85</v>
      </c>
      <c r="K106" s="25" t="s">
        <v>86</v>
      </c>
      <c r="L106" s="25" t="s">
        <v>1904</v>
      </c>
      <c r="M106" s="28" t="s">
        <v>1905</v>
      </c>
      <c r="N106" s="28" t="s">
        <v>88</v>
      </c>
      <c r="O106" s="127" t="s">
        <v>2137</v>
      </c>
      <c r="P106" s="64" t="s">
        <v>2138</v>
      </c>
      <c r="Q106" s="25"/>
      <c r="R106" s="52" t="s">
        <v>2139</v>
      </c>
      <c r="S106" s="52">
        <v>1760776343</v>
      </c>
      <c r="T106" s="64">
        <v>88041450701</v>
      </c>
      <c r="U106" s="51">
        <v>1</v>
      </c>
      <c r="V106" s="51">
        <v>37</v>
      </c>
      <c r="W106" s="51">
        <v>518</v>
      </c>
      <c r="X106" s="126" t="s">
        <v>2140</v>
      </c>
      <c r="Y106" s="126" t="s">
        <v>2141</v>
      </c>
      <c r="Z106" s="51" t="s">
        <v>1931</v>
      </c>
      <c r="AA106" s="25" t="s">
        <v>96</v>
      </c>
      <c r="AB106" s="25" t="s">
        <v>23</v>
      </c>
      <c r="AC106" s="25" t="s">
        <v>97</v>
      </c>
      <c r="AD106" s="30"/>
      <c r="AE106" s="24"/>
      <c r="AF106" s="129">
        <v>35925</v>
      </c>
      <c r="AG106" s="25" t="str">
        <f t="shared" ca="1" si="15"/>
        <v>27 anos</v>
      </c>
      <c r="AH106" s="129">
        <v>45267</v>
      </c>
      <c r="AI106" s="129">
        <v>45267</v>
      </c>
      <c r="AJ106" s="31">
        <f t="shared" si="9"/>
        <v>54399</v>
      </c>
      <c r="AK106" s="31">
        <f t="shared" si="10"/>
        <v>56225</v>
      </c>
      <c r="AL106" s="25">
        <v>59</v>
      </c>
      <c r="AM106" s="25" t="str">
        <f t="shared" ca="1" si="11"/>
        <v>1 ano(s)</v>
      </c>
      <c r="AN106" s="25" t="str">
        <f t="shared" ca="1" si="12"/>
        <v>8  mês(es)</v>
      </c>
      <c r="AO106" s="25" t="str">
        <f t="shared" ca="1" si="13"/>
        <v>9 dias</v>
      </c>
      <c r="AP106" s="25">
        <f t="shared" ca="1" si="14"/>
        <v>618</v>
      </c>
      <c r="AQ106" s="25" t="s">
        <v>99</v>
      </c>
      <c r="AR106" s="25"/>
      <c r="AS106" s="25"/>
      <c r="AT106" s="25"/>
      <c r="AU106" s="25"/>
      <c r="AV106" s="25"/>
      <c r="AW106" s="25" t="s">
        <v>100</v>
      </c>
      <c r="AX106" s="51" t="s">
        <v>2142</v>
      </c>
      <c r="AY106" s="51" t="s">
        <v>1932</v>
      </c>
      <c r="AZ106" s="54" t="s">
        <v>99</v>
      </c>
      <c r="BA106" s="135" t="s">
        <v>99</v>
      </c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51" t="s">
        <v>2143</v>
      </c>
      <c r="BM106" s="131">
        <v>7</v>
      </c>
      <c r="BN106" s="25"/>
      <c r="BO106" s="25" t="s">
        <v>106</v>
      </c>
      <c r="BP106" s="64">
        <v>69076440</v>
      </c>
      <c r="BQ106" s="136">
        <v>85999254329</v>
      </c>
      <c r="BR106" s="84" t="s">
        <v>2144</v>
      </c>
      <c r="BS106" s="25"/>
      <c r="BT106" s="25"/>
      <c r="BU106" s="25"/>
      <c r="BV106" s="25"/>
      <c r="BW106" s="25"/>
      <c r="BX106" s="25"/>
      <c r="BY106" s="25"/>
      <c r="BZ106" s="25"/>
      <c r="CA106" s="25"/>
      <c r="CB106" s="31"/>
      <c r="CC106" s="25"/>
      <c r="CD106" s="31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34"/>
    </row>
    <row r="107" spans="1:93" ht="13.5" customHeight="1">
      <c r="A107" s="126" t="s">
        <v>2145</v>
      </c>
      <c r="B107" s="14"/>
      <c r="C107" s="40" t="s">
        <v>82</v>
      </c>
      <c r="D107" s="599" t="s">
        <v>1903</v>
      </c>
      <c r="E107" s="599">
        <v>2</v>
      </c>
      <c r="F107" s="599"/>
      <c r="G107" s="599"/>
      <c r="H107" s="592" t="s">
        <v>84</v>
      </c>
      <c r="I107" s="14"/>
      <c r="J107" s="36" t="s">
        <v>85</v>
      </c>
      <c r="K107" s="14" t="s">
        <v>86</v>
      </c>
      <c r="L107" s="14" t="s">
        <v>1904</v>
      </c>
      <c r="M107" s="17" t="s">
        <v>1905</v>
      </c>
      <c r="N107" s="17" t="s">
        <v>88</v>
      </c>
      <c r="O107" s="127" t="s">
        <v>2146</v>
      </c>
      <c r="P107" s="52" t="s">
        <v>2147</v>
      </c>
      <c r="Q107" s="14"/>
      <c r="R107" s="52" t="s">
        <v>2148</v>
      </c>
      <c r="S107" s="52">
        <v>1879530236</v>
      </c>
      <c r="T107" s="53">
        <v>41149502259</v>
      </c>
      <c r="U107" s="128">
        <v>59</v>
      </c>
      <c r="V107" s="54">
        <v>58</v>
      </c>
      <c r="W107" s="54">
        <v>998</v>
      </c>
      <c r="X107" s="126" t="s">
        <v>2149</v>
      </c>
      <c r="Y107" s="126" t="s">
        <v>2150</v>
      </c>
      <c r="Z107" s="54" t="s">
        <v>1931</v>
      </c>
      <c r="AA107" s="14" t="s">
        <v>96</v>
      </c>
      <c r="AB107" s="14" t="s">
        <v>23</v>
      </c>
      <c r="AC107" s="14" t="s">
        <v>97</v>
      </c>
      <c r="AD107" s="19"/>
      <c r="AE107" s="13"/>
      <c r="AF107" s="129">
        <v>35849</v>
      </c>
      <c r="AG107" s="14" t="str">
        <f t="shared" ca="1" si="15"/>
        <v>27 anos</v>
      </c>
      <c r="AH107" s="129">
        <v>45261</v>
      </c>
      <c r="AI107" s="129">
        <v>45261</v>
      </c>
      <c r="AJ107" s="20">
        <f t="shared" si="9"/>
        <v>54393</v>
      </c>
      <c r="AK107" s="20">
        <f t="shared" si="10"/>
        <v>56219</v>
      </c>
      <c r="AL107" s="14">
        <v>59</v>
      </c>
      <c r="AM107" s="14" t="str">
        <f t="shared" ca="1" si="11"/>
        <v>1 ano(s)</v>
      </c>
      <c r="AN107" s="14" t="str">
        <f t="shared" ca="1" si="12"/>
        <v>8  mês(es)</v>
      </c>
      <c r="AO107" s="14" t="str">
        <f t="shared" ca="1" si="13"/>
        <v>15 dias</v>
      </c>
      <c r="AP107" s="14">
        <f t="shared" ca="1" si="14"/>
        <v>624</v>
      </c>
      <c r="AQ107" s="14" t="s">
        <v>99</v>
      </c>
      <c r="AR107" s="14"/>
      <c r="AS107" s="14"/>
      <c r="AT107" s="14"/>
      <c r="AU107" s="14"/>
      <c r="AV107" s="14"/>
      <c r="AW107" s="14" t="s">
        <v>100</v>
      </c>
      <c r="AX107" s="54" t="s">
        <v>2151</v>
      </c>
      <c r="AY107" s="54" t="s">
        <v>1983</v>
      </c>
      <c r="AZ107" s="54" t="s">
        <v>99</v>
      </c>
      <c r="BA107" s="54" t="s">
        <v>99</v>
      </c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54" t="s">
        <v>2152</v>
      </c>
      <c r="BM107" s="128">
        <v>1565</v>
      </c>
      <c r="BN107" s="14"/>
      <c r="BO107" s="14" t="s">
        <v>106</v>
      </c>
      <c r="BP107" s="53">
        <v>69036110</v>
      </c>
      <c r="BQ107" s="130">
        <v>92984639965</v>
      </c>
      <c r="BR107" s="87" t="s">
        <v>2153</v>
      </c>
      <c r="BS107" s="14"/>
      <c r="BT107" s="14"/>
      <c r="BU107" s="14"/>
      <c r="BV107" s="14"/>
      <c r="BW107" s="14"/>
      <c r="BX107" s="14"/>
      <c r="BY107" s="14"/>
      <c r="BZ107" s="14"/>
      <c r="CA107" s="14"/>
      <c r="CB107" s="20"/>
      <c r="CC107" s="14"/>
      <c r="CD107" s="20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40"/>
    </row>
    <row r="108" spans="1:93" ht="13.5" customHeight="1">
      <c r="A108" s="126" t="s">
        <v>2154</v>
      </c>
      <c r="B108" s="25"/>
      <c r="C108" s="34" t="s">
        <v>82</v>
      </c>
      <c r="D108" s="600" t="s">
        <v>1903</v>
      </c>
      <c r="E108" s="599">
        <v>2</v>
      </c>
      <c r="F108" s="600"/>
      <c r="G108" s="600"/>
      <c r="H108" s="27" t="s">
        <v>84</v>
      </c>
      <c r="I108" s="630"/>
      <c r="J108" s="27" t="s">
        <v>85</v>
      </c>
      <c r="K108" s="25" t="s">
        <v>86</v>
      </c>
      <c r="L108" s="25" t="s">
        <v>1904</v>
      </c>
      <c r="M108" s="28" t="s">
        <v>1905</v>
      </c>
      <c r="N108" s="28" t="s">
        <v>88</v>
      </c>
      <c r="O108" s="127" t="s">
        <v>2155</v>
      </c>
      <c r="P108" s="52" t="s">
        <v>2156</v>
      </c>
      <c r="Q108" s="25"/>
      <c r="R108" s="52" t="s">
        <v>2157</v>
      </c>
      <c r="S108" s="52">
        <v>589397257</v>
      </c>
      <c r="T108" s="64">
        <v>39342742232</v>
      </c>
      <c r="U108" s="131">
        <v>32</v>
      </c>
      <c r="V108" s="51">
        <v>2</v>
      </c>
      <c r="W108" s="51">
        <v>531</v>
      </c>
      <c r="X108" s="126" t="s">
        <v>2158</v>
      </c>
      <c r="Y108" s="126" t="s">
        <v>2159</v>
      </c>
      <c r="Z108" s="51" t="s">
        <v>1931</v>
      </c>
      <c r="AA108" s="25" t="s">
        <v>96</v>
      </c>
      <c r="AB108" s="25" t="s">
        <v>23</v>
      </c>
      <c r="AC108" s="25" t="s">
        <v>97</v>
      </c>
      <c r="AD108" s="30"/>
      <c r="AE108" s="24"/>
      <c r="AF108" s="129">
        <v>35507</v>
      </c>
      <c r="AG108" s="25" t="str">
        <f t="shared" ca="1" si="15"/>
        <v>28 anos</v>
      </c>
      <c r="AH108" s="129">
        <v>45261</v>
      </c>
      <c r="AI108" s="129">
        <v>45261</v>
      </c>
      <c r="AJ108" s="31">
        <f t="shared" si="9"/>
        <v>54393</v>
      </c>
      <c r="AK108" s="31">
        <f t="shared" si="10"/>
        <v>56219</v>
      </c>
      <c r="AL108" s="25">
        <v>59</v>
      </c>
      <c r="AM108" s="25" t="str">
        <f t="shared" ca="1" si="11"/>
        <v>1 ano(s)</v>
      </c>
      <c r="AN108" s="25" t="str">
        <f t="shared" ca="1" si="12"/>
        <v>8  mês(es)</v>
      </c>
      <c r="AO108" s="25" t="str">
        <f t="shared" ca="1" si="13"/>
        <v>15 dias</v>
      </c>
      <c r="AP108" s="25">
        <f t="shared" ca="1" si="14"/>
        <v>624</v>
      </c>
      <c r="AQ108" s="25" t="s">
        <v>99</v>
      </c>
      <c r="AR108" s="25"/>
      <c r="AS108" s="25"/>
      <c r="AT108" s="25"/>
      <c r="AU108" s="25"/>
      <c r="AV108" s="25"/>
      <c r="AW108" s="25" t="s">
        <v>100</v>
      </c>
      <c r="AX108" s="51" t="s">
        <v>2160</v>
      </c>
      <c r="AY108" s="51" t="s">
        <v>306</v>
      </c>
      <c r="AZ108" s="51" t="s">
        <v>99</v>
      </c>
      <c r="BA108" s="54" t="s">
        <v>99</v>
      </c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51" t="s">
        <v>2161</v>
      </c>
      <c r="BM108" s="131">
        <v>17</v>
      </c>
      <c r="BN108" s="25"/>
      <c r="BO108" s="25" t="s">
        <v>106</v>
      </c>
      <c r="BP108" s="64">
        <v>69054735</v>
      </c>
      <c r="BQ108" s="83">
        <v>92984176140</v>
      </c>
      <c r="BR108" s="84" t="s">
        <v>2162</v>
      </c>
      <c r="BS108" s="25"/>
      <c r="BT108" s="25"/>
      <c r="BU108" s="25"/>
      <c r="BV108" s="25"/>
      <c r="BW108" s="25"/>
      <c r="BX108" s="25"/>
      <c r="BY108" s="25"/>
      <c r="BZ108" s="25"/>
      <c r="CA108" s="25"/>
      <c r="CB108" s="31"/>
      <c r="CC108" s="25"/>
      <c r="CD108" s="31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34"/>
    </row>
    <row r="109" spans="1:93" ht="13.5" customHeight="1">
      <c r="A109" s="126" t="s">
        <v>2163</v>
      </c>
      <c r="B109" s="14"/>
      <c r="C109" s="40" t="s">
        <v>82</v>
      </c>
      <c r="D109" s="599" t="s">
        <v>1903</v>
      </c>
      <c r="E109" s="599">
        <v>2</v>
      </c>
      <c r="F109" s="599"/>
      <c r="G109" s="599"/>
      <c r="H109" s="592" t="s">
        <v>84</v>
      </c>
      <c r="I109" s="14"/>
      <c r="J109" s="36" t="s">
        <v>135</v>
      </c>
      <c r="K109" s="14" t="s">
        <v>86</v>
      </c>
      <c r="L109" s="14" t="s">
        <v>1904</v>
      </c>
      <c r="M109" s="17" t="s">
        <v>1905</v>
      </c>
      <c r="N109" s="17" t="s">
        <v>88</v>
      </c>
      <c r="O109" s="127" t="s">
        <v>2164</v>
      </c>
      <c r="P109" s="52" t="s">
        <v>2165</v>
      </c>
      <c r="Q109" s="14"/>
      <c r="R109" s="52" t="s">
        <v>2166</v>
      </c>
      <c r="S109" s="52">
        <v>70197836275</v>
      </c>
      <c r="T109" s="53">
        <v>41162692224</v>
      </c>
      <c r="U109" s="128">
        <v>24</v>
      </c>
      <c r="V109" s="54">
        <v>58</v>
      </c>
      <c r="W109" s="128">
        <v>1029</v>
      </c>
      <c r="X109" s="126" t="s">
        <v>2167</v>
      </c>
      <c r="Y109" s="126" t="s">
        <v>2168</v>
      </c>
      <c r="Z109" s="54" t="s">
        <v>1931</v>
      </c>
      <c r="AA109" s="14" t="s">
        <v>96</v>
      </c>
      <c r="AB109" s="14" t="s">
        <v>23</v>
      </c>
      <c r="AC109" s="14" t="s">
        <v>97</v>
      </c>
      <c r="AD109" s="19"/>
      <c r="AE109" s="13"/>
      <c r="AF109" s="129">
        <v>36795</v>
      </c>
      <c r="AG109" s="14" t="str">
        <f t="shared" ca="1" si="15"/>
        <v>24 anos</v>
      </c>
      <c r="AH109" s="129">
        <v>45261</v>
      </c>
      <c r="AI109" s="129">
        <v>45261</v>
      </c>
      <c r="AJ109" s="20">
        <f t="shared" si="9"/>
        <v>54393</v>
      </c>
      <c r="AK109" s="20">
        <f t="shared" si="10"/>
        <v>56219</v>
      </c>
      <c r="AL109" s="14">
        <v>59</v>
      </c>
      <c r="AM109" s="14" t="str">
        <f t="shared" ca="1" si="11"/>
        <v>1 ano(s)</v>
      </c>
      <c r="AN109" s="14" t="str">
        <f t="shared" ca="1" si="12"/>
        <v>8  mês(es)</v>
      </c>
      <c r="AO109" s="14" t="str">
        <f t="shared" ca="1" si="13"/>
        <v>15 dias</v>
      </c>
      <c r="AP109" s="14">
        <f t="shared" ca="1" si="14"/>
        <v>624</v>
      </c>
      <c r="AQ109" s="14" t="s">
        <v>99</v>
      </c>
      <c r="AR109" s="14"/>
      <c r="AS109" s="14"/>
      <c r="AT109" s="14"/>
      <c r="AU109" s="14"/>
      <c r="AV109" s="14"/>
      <c r="AW109" s="14" t="s">
        <v>100</v>
      </c>
      <c r="AX109" s="54" t="s">
        <v>2169</v>
      </c>
      <c r="AY109" s="54"/>
      <c r="AZ109" s="54" t="s">
        <v>99</v>
      </c>
      <c r="BA109" s="54" t="s">
        <v>99</v>
      </c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54" t="s">
        <v>2170</v>
      </c>
      <c r="BM109" s="128">
        <v>320</v>
      </c>
      <c r="BN109" s="14"/>
      <c r="BO109" s="14" t="s">
        <v>106</v>
      </c>
      <c r="BP109" s="53">
        <v>69090757</v>
      </c>
      <c r="BQ109" s="130">
        <v>92993812026</v>
      </c>
      <c r="BR109" s="87" t="s">
        <v>2171</v>
      </c>
      <c r="BS109" s="14"/>
      <c r="BT109" s="14"/>
      <c r="BU109" s="14"/>
      <c r="BV109" s="14"/>
      <c r="BW109" s="14"/>
      <c r="BX109" s="14"/>
      <c r="BY109" s="14"/>
      <c r="BZ109" s="14"/>
      <c r="CA109" s="14"/>
      <c r="CB109" s="20"/>
      <c r="CC109" s="14"/>
      <c r="CD109" s="20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40"/>
    </row>
    <row r="110" spans="1:93" ht="13.5" customHeight="1">
      <c r="A110" s="619" t="s">
        <v>2172</v>
      </c>
      <c r="B110" s="25">
        <v>9</v>
      </c>
      <c r="C110" s="34" t="s">
        <v>82</v>
      </c>
      <c r="D110" s="600" t="s">
        <v>1903</v>
      </c>
      <c r="E110" s="599">
        <v>2</v>
      </c>
      <c r="F110" s="600"/>
      <c r="G110" s="600"/>
      <c r="H110" s="27" t="s">
        <v>116</v>
      </c>
      <c r="I110" s="25" t="s">
        <v>2173</v>
      </c>
      <c r="J110" s="27" t="s">
        <v>85</v>
      </c>
      <c r="K110" s="25" t="s">
        <v>86</v>
      </c>
      <c r="L110" s="25" t="s">
        <v>78</v>
      </c>
      <c r="M110" s="28" t="s">
        <v>118</v>
      </c>
      <c r="N110" s="28" t="s">
        <v>88</v>
      </c>
      <c r="O110" s="29" t="s">
        <v>2174</v>
      </c>
      <c r="P110" s="25" t="s">
        <v>2175</v>
      </c>
      <c r="Q110" s="28" t="s">
        <v>2176</v>
      </c>
      <c r="R110" s="25" t="s">
        <v>2177</v>
      </c>
      <c r="S110" s="25" t="s">
        <v>2178</v>
      </c>
      <c r="T110" s="630">
        <v>193350822</v>
      </c>
      <c r="U110" s="25">
        <v>32</v>
      </c>
      <c r="V110" s="630">
        <v>63</v>
      </c>
      <c r="W110" s="630">
        <v>101</v>
      </c>
      <c r="X110" s="619" t="s">
        <v>2179</v>
      </c>
      <c r="Y110" s="619" t="s">
        <v>2180</v>
      </c>
      <c r="Z110" s="25">
        <v>6</v>
      </c>
      <c r="AA110" s="25" t="s">
        <v>96</v>
      </c>
      <c r="AB110" s="25" t="s">
        <v>23</v>
      </c>
      <c r="AC110" s="25" t="s">
        <v>97</v>
      </c>
      <c r="AD110" s="30"/>
      <c r="AE110" s="24" t="s">
        <v>2181</v>
      </c>
      <c r="AF110" s="31">
        <v>29299</v>
      </c>
      <c r="AG110" s="25" t="str">
        <f t="shared" ca="1" si="15"/>
        <v>45 anos</v>
      </c>
      <c r="AH110" s="31">
        <v>38400</v>
      </c>
      <c r="AI110" s="31">
        <v>38400</v>
      </c>
      <c r="AJ110" s="31">
        <f t="shared" si="9"/>
        <v>47531</v>
      </c>
      <c r="AK110" s="31">
        <f t="shared" si="10"/>
        <v>49357</v>
      </c>
      <c r="AL110" s="25">
        <v>59</v>
      </c>
      <c r="AM110" s="25" t="str">
        <f t="shared" ca="1" si="11"/>
        <v>20 ano(s)</v>
      </c>
      <c r="AN110" s="25" t="str">
        <f t="shared" ca="1" si="12"/>
        <v>5  mês(es)</v>
      </c>
      <c r="AO110" s="25" t="str">
        <f t="shared" ca="1" si="13"/>
        <v>30 dias</v>
      </c>
      <c r="AP110" s="25">
        <f t="shared" ca="1" si="14"/>
        <v>7485</v>
      </c>
      <c r="AQ110" s="32" t="s">
        <v>99</v>
      </c>
      <c r="AR110" s="25" t="s">
        <v>110</v>
      </c>
      <c r="AS110" s="25" t="s">
        <v>110</v>
      </c>
      <c r="AT110" s="25" t="s">
        <v>110</v>
      </c>
      <c r="AU110" s="25" t="s">
        <v>110</v>
      </c>
      <c r="AV110" s="25"/>
      <c r="AW110" s="25" t="s">
        <v>100</v>
      </c>
      <c r="AX110" s="25" t="s">
        <v>2029</v>
      </c>
      <c r="AY110" s="25" t="s">
        <v>2182</v>
      </c>
      <c r="AZ110" s="25" t="s">
        <v>99</v>
      </c>
      <c r="BA110" s="25" t="s">
        <v>99</v>
      </c>
      <c r="BB110" s="25" t="s">
        <v>110</v>
      </c>
      <c r="BC110" s="25" t="s">
        <v>110</v>
      </c>
      <c r="BD110" s="25" t="s">
        <v>110</v>
      </c>
      <c r="BE110" s="25" t="s">
        <v>110</v>
      </c>
      <c r="BF110" s="25" t="s">
        <v>110</v>
      </c>
      <c r="BG110" s="25" t="s">
        <v>96</v>
      </c>
      <c r="BH110" s="25" t="s">
        <v>99</v>
      </c>
      <c r="BI110" s="25" t="s">
        <v>96</v>
      </c>
      <c r="BJ110" s="25" t="s">
        <v>99</v>
      </c>
      <c r="BK110" s="25"/>
      <c r="BL110" s="630" t="s">
        <v>2183</v>
      </c>
      <c r="BM110" s="25">
        <v>497</v>
      </c>
      <c r="BN110" s="25" t="s">
        <v>2184</v>
      </c>
      <c r="BO110" s="25" t="s">
        <v>106</v>
      </c>
      <c r="BP110" s="630">
        <v>69078450</v>
      </c>
      <c r="BQ110" s="26" t="s">
        <v>2185</v>
      </c>
      <c r="BR110" s="134" t="s">
        <v>2186</v>
      </c>
      <c r="BS110" s="25" t="s">
        <v>192</v>
      </c>
      <c r="BT110" s="25" t="s">
        <v>110</v>
      </c>
      <c r="BU110" s="25" t="s">
        <v>110</v>
      </c>
      <c r="BV110" s="25" t="s">
        <v>110</v>
      </c>
      <c r="BW110" s="25" t="s">
        <v>110</v>
      </c>
      <c r="BX110" s="25" t="s">
        <v>110</v>
      </c>
      <c r="BY110" s="25" t="s">
        <v>110</v>
      </c>
      <c r="BZ110" s="25" t="s">
        <v>110</v>
      </c>
      <c r="CA110" s="25" t="s">
        <v>110</v>
      </c>
      <c r="CB110" s="25"/>
      <c r="CC110" s="25"/>
      <c r="CD110" s="25"/>
      <c r="CE110" s="25"/>
      <c r="CF110" s="25"/>
      <c r="CG110" s="25"/>
      <c r="CH110" s="25"/>
      <c r="CI110" s="25"/>
      <c r="CJ110" s="31">
        <v>43702</v>
      </c>
      <c r="CK110" s="24" t="s">
        <v>193</v>
      </c>
      <c r="CL110" s="25"/>
      <c r="CM110" s="25"/>
      <c r="CN110" s="25"/>
      <c r="CO110" s="34"/>
    </row>
    <row r="111" spans="1:93" ht="13.5" customHeight="1">
      <c r="A111" s="126" t="s">
        <v>2187</v>
      </c>
      <c r="B111" s="14"/>
      <c r="C111" s="40" t="s">
        <v>82</v>
      </c>
      <c r="D111" s="599" t="s">
        <v>1903</v>
      </c>
      <c r="E111" s="599">
        <v>2</v>
      </c>
      <c r="F111" s="599"/>
      <c r="G111" s="599"/>
      <c r="H111" s="36" t="s">
        <v>84</v>
      </c>
      <c r="I111" s="14"/>
      <c r="J111" s="36" t="s">
        <v>85</v>
      </c>
      <c r="K111" s="14" t="s">
        <v>86</v>
      </c>
      <c r="L111" s="14" t="s">
        <v>1904</v>
      </c>
      <c r="M111" s="17" t="s">
        <v>1905</v>
      </c>
      <c r="N111" s="17" t="s">
        <v>88</v>
      </c>
      <c r="O111" s="127" t="s">
        <v>2188</v>
      </c>
      <c r="P111" s="52" t="s">
        <v>2189</v>
      </c>
      <c r="Q111" s="14"/>
      <c r="R111" s="52" t="s">
        <v>2190</v>
      </c>
      <c r="S111" s="52">
        <v>34720407854</v>
      </c>
      <c r="T111" s="64">
        <v>387442000167</v>
      </c>
      <c r="U111" s="131">
        <v>67</v>
      </c>
      <c r="V111" s="131">
        <v>211</v>
      </c>
      <c r="W111" s="51">
        <v>399</v>
      </c>
      <c r="X111" s="126" t="s">
        <v>2191</v>
      </c>
      <c r="Y111" s="126" t="s">
        <v>2192</v>
      </c>
      <c r="Z111" s="51" t="s">
        <v>1931</v>
      </c>
      <c r="AA111" s="14" t="s">
        <v>96</v>
      </c>
      <c r="AB111" s="14" t="s">
        <v>23</v>
      </c>
      <c r="AC111" s="14" t="s">
        <v>97</v>
      </c>
      <c r="AD111" s="19"/>
      <c r="AE111" s="13"/>
      <c r="AF111" s="129">
        <v>33833</v>
      </c>
      <c r="AG111" s="14" t="str">
        <f t="shared" ca="1" si="15"/>
        <v>32 anos</v>
      </c>
      <c r="AH111" s="129">
        <v>45261</v>
      </c>
      <c r="AI111" s="129">
        <v>45261</v>
      </c>
      <c r="AJ111" s="20">
        <f t="shared" si="9"/>
        <v>54393</v>
      </c>
      <c r="AK111" s="20">
        <f t="shared" si="10"/>
        <v>56219</v>
      </c>
      <c r="AL111" s="14">
        <v>59</v>
      </c>
      <c r="AM111" s="14" t="str">
        <f t="shared" ca="1" si="11"/>
        <v>1 ano(s)</v>
      </c>
      <c r="AN111" s="14" t="str">
        <f t="shared" ca="1" si="12"/>
        <v>8  mês(es)</v>
      </c>
      <c r="AO111" s="14" t="str">
        <f t="shared" ca="1" si="13"/>
        <v>15 dias</v>
      </c>
      <c r="AP111" s="14">
        <f t="shared" ca="1" si="14"/>
        <v>624</v>
      </c>
      <c r="AQ111" s="14" t="s">
        <v>99</v>
      </c>
      <c r="AR111" s="14"/>
      <c r="AS111" s="14"/>
      <c r="AT111" s="14"/>
      <c r="AU111" s="14"/>
      <c r="AV111" s="14"/>
      <c r="AW111" s="14" t="s">
        <v>100</v>
      </c>
      <c r="AX111" s="51" t="s">
        <v>2193</v>
      </c>
      <c r="AY111" s="51" t="s">
        <v>2194</v>
      </c>
      <c r="AZ111" s="54" t="s">
        <v>99</v>
      </c>
      <c r="BA111" s="54" t="s">
        <v>99</v>
      </c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51" t="s">
        <v>2195</v>
      </c>
      <c r="BM111" s="131">
        <v>512</v>
      </c>
      <c r="BN111" s="14"/>
      <c r="BO111" s="14" t="s">
        <v>106</v>
      </c>
      <c r="BP111" s="64">
        <v>69065280</v>
      </c>
      <c r="BQ111" s="130">
        <v>11966408852</v>
      </c>
      <c r="BR111" s="87" t="s">
        <v>2196</v>
      </c>
      <c r="BS111" s="14"/>
      <c r="BT111" s="14"/>
      <c r="BU111" s="14"/>
      <c r="BV111" s="14"/>
      <c r="BW111" s="14"/>
      <c r="BX111" s="14"/>
      <c r="BY111" s="14"/>
      <c r="BZ111" s="14"/>
      <c r="CA111" s="14"/>
      <c r="CB111" s="20"/>
      <c r="CC111" s="14"/>
      <c r="CD111" s="20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40"/>
    </row>
    <row r="112" spans="1:93" ht="13.5" customHeight="1">
      <c r="A112" s="126" t="s">
        <v>2197</v>
      </c>
      <c r="B112" s="25"/>
      <c r="C112" s="34" t="s">
        <v>82</v>
      </c>
      <c r="D112" s="600" t="s">
        <v>1903</v>
      </c>
      <c r="E112" s="599">
        <v>2</v>
      </c>
      <c r="F112" s="600"/>
      <c r="G112" s="600"/>
      <c r="H112" s="592" t="s">
        <v>84</v>
      </c>
      <c r="I112" s="25"/>
      <c r="J112" s="27" t="s">
        <v>135</v>
      </c>
      <c r="K112" s="25" t="s">
        <v>86</v>
      </c>
      <c r="L112" s="25" t="s">
        <v>1904</v>
      </c>
      <c r="M112" s="28" t="s">
        <v>1905</v>
      </c>
      <c r="N112" s="28" t="s">
        <v>88</v>
      </c>
      <c r="O112" s="127" t="s">
        <v>2198</v>
      </c>
      <c r="P112" s="53" t="s">
        <v>2199</v>
      </c>
      <c r="Q112" s="25"/>
      <c r="R112" s="52" t="s">
        <v>2200</v>
      </c>
      <c r="S112" s="52">
        <v>1620730200</v>
      </c>
      <c r="T112" s="53">
        <v>36991962216</v>
      </c>
      <c r="U112" s="128">
        <v>16</v>
      </c>
      <c r="V112" s="128">
        <v>62</v>
      </c>
      <c r="W112" s="128">
        <v>317</v>
      </c>
      <c r="X112" s="126" t="s">
        <v>2201</v>
      </c>
      <c r="Y112" s="126" t="s">
        <v>2202</v>
      </c>
      <c r="Z112" s="54" t="s">
        <v>1931</v>
      </c>
      <c r="AA112" s="25" t="s">
        <v>96</v>
      </c>
      <c r="AB112" s="25" t="s">
        <v>23</v>
      </c>
      <c r="AC112" s="25" t="s">
        <v>97</v>
      </c>
      <c r="AD112" s="30"/>
      <c r="AE112" s="24"/>
      <c r="AF112" s="129">
        <v>34327</v>
      </c>
      <c r="AG112" s="25" t="str">
        <f t="shared" ca="1" si="15"/>
        <v>31 anos</v>
      </c>
      <c r="AH112" s="129">
        <v>45343</v>
      </c>
      <c r="AI112" s="129">
        <v>45343</v>
      </c>
      <c r="AJ112" s="31">
        <f t="shared" si="9"/>
        <v>54475</v>
      </c>
      <c r="AK112" s="31">
        <f t="shared" si="10"/>
        <v>56301</v>
      </c>
      <c r="AL112" s="25">
        <v>59</v>
      </c>
      <c r="AM112" s="25" t="str">
        <f t="shared" ca="1" si="11"/>
        <v>1 ano(s)</v>
      </c>
      <c r="AN112" s="25" t="str">
        <f t="shared" ca="1" si="12"/>
        <v>5  mês(es)</v>
      </c>
      <c r="AO112" s="25" t="str">
        <f t="shared" ca="1" si="13"/>
        <v>26 dias</v>
      </c>
      <c r="AP112" s="25">
        <f t="shared" ca="1" si="14"/>
        <v>542</v>
      </c>
      <c r="AQ112" s="25" t="s">
        <v>99</v>
      </c>
      <c r="AR112" s="25"/>
      <c r="AS112" s="25"/>
      <c r="AT112" s="25"/>
      <c r="AU112" s="25"/>
      <c r="AV112" s="25"/>
      <c r="AW112" s="25" t="s">
        <v>100</v>
      </c>
      <c r="AX112" s="54" t="s">
        <v>1942</v>
      </c>
      <c r="AY112" s="54" t="s">
        <v>2203</v>
      </c>
      <c r="AZ112" s="54" t="s">
        <v>99</v>
      </c>
      <c r="BA112" s="54" t="s">
        <v>99</v>
      </c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54" t="s">
        <v>2204</v>
      </c>
      <c r="BM112" s="54">
        <v>2</v>
      </c>
      <c r="BN112" s="25"/>
      <c r="BO112" s="25" t="s">
        <v>106</v>
      </c>
      <c r="BP112" s="53">
        <v>69044110</v>
      </c>
      <c r="BQ112" s="83">
        <v>92993533493</v>
      </c>
      <c r="BR112" s="84" t="s">
        <v>2205</v>
      </c>
      <c r="BS112" s="25"/>
      <c r="BT112" s="25"/>
      <c r="BU112" s="25"/>
      <c r="BV112" s="25"/>
      <c r="BW112" s="25"/>
      <c r="BX112" s="25"/>
      <c r="BY112" s="25"/>
      <c r="BZ112" s="25"/>
      <c r="CA112" s="25"/>
      <c r="CB112" s="31"/>
      <c r="CC112" s="25"/>
      <c r="CD112" s="31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34"/>
    </row>
    <row r="113" spans="1:93" ht="13.5" customHeight="1">
      <c r="A113" s="126" t="s">
        <v>2206</v>
      </c>
      <c r="B113" s="14"/>
      <c r="C113" s="40" t="s">
        <v>82</v>
      </c>
      <c r="D113" s="599" t="s">
        <v>1903</v>
      </c>
      <c r="E113" s="599">
        <v>2</v>
      </c>
      <c r="F113" s="599"/>
      <c r="G113" s="599"/>
      <c r="H113" s="36" t="s">
        <v>84</v>
      </c>
      <c r="I113" s="14"/>
      <c r="J113" s="36" t="s">
        <v>85</v>
      </c>
      <c r="K113" s="14" t="s">
        <v>86</v>
      </c>
      <c r="L113" s="14" t="s">
        <v>1904</v>
      </c>
      <c r="M113" s="17" t="s">
        <v>1905</v>
      </c>
      <c r="N113" s="17" t="s">
        <v>88</v>
      </c>
      <c r="O113" s="127" t="s">
        <v>2207</v>
      </c>
      <c r="P113" s="52" t="s">
        <v>2208</v>
      </c>
      <c r="Q113" s="14"/>
      <c r="R113" s="52" t="s">
        <v>2209</v>
      </c>
      <c r="S113" s="52">
        <v>620604220</v>
      </c>
      <c r="T113" s="64">
        <v>35553102232</v>
      </c>
      <c r="U113" s="131">
        <v>32</v>
      </c>
      <c r="V113" s="51">
        <v>32</v>
      </c>
      <c r="W113" s="51">
        <v>815</v>
      </c>
      <c r="X113" s="126" t="s">
        <v>2210</v>
      </c>
      <c r="Y113" s="126" t="s">
        <v>2211</v>
      </c>
      <c r="Z113" s="51" t="s">
        <v>1911</v>
      </c>
      <c r="AA113" s="14" t="s">
        <v>96</v>
      </c>
      <c r="AB113" s="14" t="s">
        <v>23</v>
      </c>
      <c r="AC113" s="14" t="s">
        <v>97</v>
      </c>
      <c r="AD113" s="19"/>
      <c r="AE113" s="13"/>
      <c r="AF113" s="129">
        <v>33733</v>
      </c>
      <c r="AG113" s="14" t="str">
        <f t="shared" ca="1" si="15"/>
        <v>33 anos</v>
      </c>
      <c r="AH113" s="129">
        <v>45261</v>
      </c>
      <c r="AI113" s="129">
        <v>45261</v>
      </c>
      <c r="AJ113" s="20">
        <f t="shared" ref="AJ113:AJ144" si="16">EDATE(AI113,300)</f>
        <v>54393</v>
      </c>
      <c r="AK113" s="20">
        <f t="shared" ref="AK113:AK136" si="17">EDATE(AI113,360)</f>
        <v>56219</v>
      </c>
      <c r="AL113" s="14">
        <v>59</v>
      </c>
      <c r="AM113" s="14" t="str">
        <f t="shared" ref="AM113:AM136" ca="1" si="18">DATEDIF(AI113,TODAY(),"Y")&amp;" ano(s)"</f>
        <v>1 ano(s)</v>
      </c>
      <c r="AN113" s="14" t="str">
        <f t="shared" ref="AN113:AN136" ca="1" si="19">DATEDIF(AI113,TODAY(),"YM")&amp;"  mês(es)"</f>
        <v>8  mês(es)</v>
      </c>
      <c r="AO113" s="14" t="str">
        <f t="shared" ref="AO113:AO136" ca="1" si="20">DATEDIF(AI113,TODAY(),"MD")&amp;" dias"</f>
        <v>15 dias</v>
      </c>
      <c r="AP113" s="14">
        <f t="shared" ref="AP113:AP136" ca="1" si="21">TODAY()-AI113</f>
        <v>624</v>
      </c>
      <c r="AQ113" s="14" t="s">
        <v>99</v>
      </c>
      <c r="AR113" s="14"/>
      <c r="AS113" s="14"/>
      <c r="AT113" s="14"/>
      <c r="AU113" s="14"/>
      <c r="AV113" s="14"/>
      <c r="AW113" s="14" t="s">
        <v>100</v>
      </c>
      <c r="AX113" s="51" t="s">
        <v>2212</v>
      </c>
      <c r="AY113" s="51" t="s">
        <v>306</v>
      </c>
      <c r="AZ113" s="54" t="s">
        <v>99</v>
      </c>
      <c r="BA113" s="54" t="s">
        <v>99</v>
      </c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51" t="s">
        <v>2213</v>
      </c>
      <c r="BM113" s="131">
        <v>240</v>
      </c>
      <c r="BN113" s="14"/>
      <c r="BO113" s="14" t="s">
        <v>106</v>
      </c>
      <c r="BP113" s="64">
        <v>69044230</v>
      </c>
      <c r="BQ113" s="130">
        <v>92993630873</v>
      </c>
      <c r="BR113" s="87" t="s">
        <v>2214</v>
      </c>
      <c r="BS113" s="14"/>
      <c r="BT113" s="14"/>
      <c r="BU113" s="14"/>
      <c r="BV113" s="14"/>
      <c r="BW113" s="14"/>
      <c r="BX113" s="14"/>
      <c r="BY113" s="14"/>
      <c r="BZ113" s="14"/>
      <c r="CA113" s="14"/>
      <c r="CB113" s="20"/>
      <c r="CC113" s="14"/>
      <c r="CD113" s="20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40"/>
    </row>
    <row r="114" spans="1:93" ht="13.5" customHeight="1">
      <c r="A114" s="126" t="s">
        <v>2215</v>
      </c>
      <c r="B114" s="25"/>
      <c r="C114" s="34" t="s">
        <v>82</v>
      </c>
      <c r="D114" s="600" t="s">
        <v>1903</v>
      </c>
      <c r="E114" s="599">
        <v>2</v>
      </c>
      <c r="F114" s="600"/>
      <c r="G114" s="600"/>
      <c r="H114" s="592" t="s">
        <v>84</v>
      </c>
      <c r="I114" s="25"/>
      <c r="J114" s="27" t="s">
        <v>85</v>
      </c>
      <c r="K114" s="25" t="s">
        <v>86</v>
      </c>
      <c r="L114" s="25" t="s">
        <v>1904</v>
      </c>
      <c r="M114" s="28" t="s">
        <v>1905</v>
      </c>
      <c r="N114" s="28" t="s">
        <v>88</v>
      </c>
      <c r="O114" s="127" t="s">
        <v>2216</v>
      </c>
      <c r="P114" s="52" t="s">
        <v>2217</v>
      </c>
      <c r="Q114" s="25"/>
      <c r="R114" s="52" t="s">
        <v>2218</v>
      </c>
      <c r="S114" s="52">
        <v>39061886805</v>
      </c>
      <c r="T114" s="53">
        <v>374539090108</v>
      </c>
      <c r="U114" s="128">
        <v>8</v>
      </c>
      <c r="V114" s="54">
        <v>37</v>
      </c>
      <c r="W114" s="54">
        <v>738</v>
      </c>
      <c r="X114" s="126" t="s">
        <v>2219</v>
      </c>
      <c r="Y114" s="126" t="s">
        <v>2220</v>
      </c>
      <c r="Z114" s="54" t="s">
        <v>1911</v>
      </c>
      <c r="AA114" s="25" t="s">
        <v>96</v>
      </c>
      <c r="AB114" s="25" t="s">
        <v>23</v>
      </c>
      <c r="AC114" s="25" t="s">
        <v>97</v>
      </c>
      <c r="AD114" s="30"/>
      <c r="AE114" s="24"/>
      <c r="AF114" s="129">
        <v>32980</v>
      </c>
      <c r="AG114" s="25" t="str">
        <f t="shared" ca="1" si="15"/>
        <v>35 anos</v>
      </c>
      <c r="AH114" s="129">
        <v>45261</v>
      </c>
      <c r="AI114" s="129">
        <v>45261</v>
      </c>
      <c r="AJ114" s="31">
        <f t="shared" si="16"/>
        <v>54393</v>
      </c>
      <c r="AK114" s="31">
        <f t="shared" si="17"/>
        <v>56219</v>
      </c>
      <c r="AL114" s="25">
        <v>59</v>
      </c>
      <c r="AM114" s="25" t="str">
        <f t="shared" ca="1" si="18"/>
        <v>1 ano(s)</v>
      </c>
      <c r="AN114" s="25" t="str">
        <f t="shared" ca="1" si="19"/>
        <v>8  mês(es)</v>
      </c>
      <c r="AO114" s="25" t="str">
        <f t="shared" ca="1" si="20"/>
        <v>15 dias</v>
      </c>
      <c r="AP114" s="25">
        <f t="shared" ca="1" si="21"/>
        <v>624</v>
      </c>
      <c r="AQ114" s="25" t="s">
        <v>99</v>
      </c>
      <c r="AR114" s="25"/>
      <c r="AS114" s="25"/>
      <c r="AT114" s="25"/>
      <c r="AU114" s="25"/>
      <c r="AV114" s="25"/>
      <c r="AW114" s="25" t="s">
        <v>100</v>
      </c>
      <c r="AX114" s="54" t="s">
        <v>2221</v>
      </c>
      <c r="AY114" s="54" t="s">
        <v>1983</v>
      </c>
      <c r="AZ114" s="54" t="s">
        <v>2222</v>
      </c>
      <c r="BA114" s="135" t="s">
        <v>99</v>
      </c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54" t="s">
        <v>2223</v>
      </c>
      <c r="BM114" s="128">
        <v>733</v>
      </c>
      <c r="BN114" s="25"/>
      <c r="BO114" s="25" t="s">
        <v>106</v>
      </c>
      <c r="BP114" s="53">
        <v>69058833</v>
      </c>
      <c r="BQ114" s="137">
        <v>92981991970</v>
      </c>
      <c r="BR114" s="84" t="s">
        <v>2224</v>
      </c>
      <c r="BS114" s="25"/>
      <c r="BT114" s="25"/>
      <c r="BU114" s="25"/>
      <c r="BV114" s="25"/>
      <c r="BW114" s="25"/>
      <c r="BX114" s="25"/>
      <c r="BY114" s="25"/>
      <c r="BZ114" s="25"/>
      <c r="CA114" s="25"/>
      <c r="CB114" s="31"/>
      <c r="CC114" s="25"/>
      <c r="CD114" s="31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34"/>
    </row>
    <row r="115" spans="1:93" ht="13.5" customHeight="1">
      <c r="A115" s="126" t="s">
        <v>2225</v>
      </c>
      <c r="B115" s="14"/>
      <c r="C115" s="40" t="s">
        <v>82</v>
      </c>
      <c r="D115" s="599" t="s">
        <v>1903</v>
      </c>
      <c r="E115" s="599">
        <v>2</v>
      </c>
      <c r="F115" s="599"/>
      <c r="G115" s="599"/>
      <c r="H115" s="36" t="s">
        <v>84</v>
      </c>
      <c r="I115" s="14"/>
      <c r="J115" s="36" t="s">
        <v>135</v>
      </c>
      <c r="K115" s="14" t="s">
        <v>86</v>
      </c>
      <c r="L115" s="14" t="s">
        <v>1904</v>
      </c>
      <c r="M115" s="17" t="s">
        <v>1905</v>
      </c>
      <c r="N115" s="17" t="s">
        <v>88</v>
      </c>
      <c r="O115" s="127" t="s">
        <v>2226</v>
      </c>
      <c r="P115" s="64" t="s">
        <v>2227</v>
      </c>
      <c r="Q115" s="14"/>
      <c r="R115" s="141"/>
      <c r="S115" s="141">
        <v>1582412235</v>
      </c>
      <c r="T115" s="64">
        <v>35799742291</v>
      </c>
      <c r="U115" s="51">
        <v>91</v>
      </c>
      <c r="V115" s="51">
        <v>65</v>
      </c>
      <c r="W115" s="51">
        <v>381</v>
      </c>
      <c r="X115" s="142" t="s">
        <v>2228</v>
      </c>
      <c r="Y115" s="142" t="s">
        <v>2229</v>
      </c>
      <c r="Z115" s="51" t="s">
        <v>1911</v>
      </c>
      <c r="AA115" s="14" t="s">
        <v>96</v>
      </c>
      <c r="AB115" s="14" t="s">
        <v>23</v>
      </c>
      <c r="AC115" s="14" t="s">
        <v>97</v>
      </c>
      <c r="AD115" s="641"/>
      <c r="AE115" s="13"/>
      <c r="AF115" s="143">
        <v>34144</v>
      </c>
      <c r="AG115" s="14" t="str">
        <f t="shared" ca="1" si="15"/>
        <v>32 anos</v>
      </c>
      <c r="AH115" s="144">
        <v>45275</v>
      </c>
      <c r="AI115" s="144">
        <v>45275</v>
      </c>
      <c r="AJ115" s="20">
        <f t="shared" si="16"/>
        <v>54407</v>
      </c>
      <c r="AK115" s="20">
        <f t="shared" si="17"/>
        <v>56233</v>
      </c>
      <c r="AL115" s="14">
        <v>59</v>
      </c>
      <c r="AM115" s="14" t="str">
        <f t="shared" ca="1" si="18"/>
        <v>1 ano(s)</v>
      </c>
      <c r="AN115" s="14" t="str">
        <f t="shared" ca="1" si="19"/>
        <v>8  mês(es)</v>
      </c>
      <c r="AO115" s="14" t="str">
        <f t="shared" ca="1" si="20"/>
        <v>1 dias</v>
      </c>
      <c r="AP115" s="14">
        <f t="shared" ca="1" si="21"/>
        <v>610</v>
      </c>
      <c r="AQ115" s="14" t="s">
        <v>99</v>
      </c>
      <c r="AR115" s="14"/>
      <c r="AS115" s="14"/>
      <c r="AT115" s="14"/>
      <c r="AU115" s="14"/>
      <c r="AV115" s="14"/>
      <c r="AW115" s="14" t="s">
        <v>100</v>
      </c>
      <c r="AX115" s="51" t="s">
        <v>2230</v>
      </c>
      <c r="AY115" s="51"/>
      <c r="AZ115" s="51" t="s">
        <v>2231</v>
      </c>
      <c r="BA115" s="135" t="s">
        <v>99</v>
      </c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51" t="s">
        <v>2232</v>
      </c>
      <c r="BM115" s="131">
        <v>1331</v>
      </c>
      <c r="BN115" s="14"/>
      <c r="BO115" s="14" t="s">
        <v>106</v>
      </c>
      <c r="BP115" s="64">
        <v>69044235</v>
      </c>
      <c r="BQ115" s="140">
        <v>92981134370</v>
      </c>
      <c r="BR115" s="87" t="s">
        <v>2233</v>
      </c>
      <c r="BS115" s="14"/>
      <c r="BT115" s="14"/>
      <c r="BU115" s="14"/>
      <c r="BV115" s="14"/>
      <c r="BW115" s="14"/>
      <c r="BX115" s="14"/>
      <c r="BY115" s="14"/>
      <c r="BZ115" s="14"/>
      <c r="CA115" s="14"/>
      <c r="CB115" s="20"/>
      <c r="CC115" s="14"/>
      <c r="CD115" s="20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40"/>
    </row>
    <row r="116" spans="1:93" ht="13.5" customHeight="1">
      <c r="A116" s="126" t="s">
        <v>2234</v>
      </c>
      <c r="B116" s="25"/>
      <c r="C116" s="34" t="s">
        <v>82</v>
      </c>
      <c r="D116" s="600" t="s">
        <v>1903</v>
      </c>
      <c r="E116" s="599">
        <v>2</v>
      </c>
      <c r="F116" s="600"/>
      <c r="G116" s="600"/>
      <c r="H116" s="592" t="s">
        <v>84</v>
      </c>
      <c r="I116" s="25"/>
      <c r="J116" s="27" t="s">
        <v>135</v>
      </c>
      <c r="K116" s="25" t="s">
        <v>86</v>
      </c>
      <c r="L116" s="25" t="s">
        <v>1904</v>
      </c>
      <c r="M116" s="28" t="s">
        <v>1905</v>
      </c>
      <c r="N116" s="28" t="s">
        <v>88</v>
      </c>
      <c r="O116" s="127" t="s">
        <v>2235</v>
      </c>
      <c r="P116" s="52" t="s">
        <v>2236</v>
      </c>
      <c r="Q116" s="25"/>
      <c r="R116" s="52" t="s">
        <v>2237</v>
      </c>
      <c r="S116" s="52">
        <v>52772233200</v>
      </c>
      <c r="T116" s="53">
        <v>23878802208</v>
      </c>
      <c r="U116" s="54">
        <v>8</v>
      </c>
      <c r="V116" s="54">
        <v>58</v>
      </c>
      <c r="W116" s="54">
        <v>747</v>
      </c>
      <c r="X116" s="126" t="s">
        <v>2238</v>
      </c>
      <c r="Y116" s="126" t="s">
        <v>2239</v>
      </c>
      <c r="Z116" s="54" t="s">
        <v>1941</v>
      </c>
      <c r="AA116" s="25" t="s">
        <v>96</v>
      </c>
      <c r="AB116" s="25" t="s">
        <v>23</v>
      </c>
      <c r="AC116" s="25" t="s">
        <v>97</v>
      </c>
      <c r="AD116" s="30"/>
      <c r="AE116" s="24"/>
      <c r="AF116" s="129">
        <v>31938</v>
      </c>
      <c r="AG116" s="25" t="str">
        <f t="shared" ca="1" si="15"/>
        <v>38 anos</v>
      </c>
      <c r="AH116" s="129">
        <v>45261</v>
      </c>
      <c r="AI116" s="129">
        <v>45261</v>
      </c>
      <c r="AJ116" s="31">
        <f t="shared" si="16"/>
        <v>54393</v>
      </c>
      <c r="AK116" s="31">
        <f t="shared" si="17"/>
        <v>56219</v>
      </c>
      <c r="AL116" s="25">
        <v>59</v>
      </c>
      <c r="AM116" s="25" t="str">
        <f t="shared" ca="1" si="18"/>
        <v>1 ano(s)</v>
      </c>
      <c r="AN116" s="25" t="str">
        <f t="shared" ca="1" si="19"/>
        <v>8  mês(es)</v>
      </c>
      <c r="AO116" s="25" t="str">
        <f t="shared" ca="1" si="20"/>
        <v>15 dias</v>
      </c>
      <c r="AP116" s="25">
        <f t="shared" ca="1" si="21"/>
        <v>624</v>
      </c>
      <c r="AQ116" s="25" t="s">
        <v>99</v>
      </c>
      <c r="AR116" s="25"/>
      <c r="AS116" s="25"/>
      <c r="AT116" s="25"/>
      <c r="AU116" s="25"/>
      <c r="AV116" s="25"/>
      <c r="AW116" s="25" t="s">
        <v>100</v>
      </c>
      <c r="AX116" s="54" t="s">
        <v>2240</v>
      </c>
      <c r="AY116" s="54" t="s">
        <v>668</v>
      </c>
      <c r="AZ116" s="54" t="s">
        <v>2241</v>
      </c>
      <c r="BA116" s="54" t="s">
        <v>99</v>
      </c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54" t="s">
        <v>2242</v>
      </c>
      <c r="BM116" s="128">
        <v>19</v>
      </c>
      <c r="BN116" s="25"/>
      <c r="BO116" s="25" t="s">
        <v>106</v>
      </c>
      <c r="BP116" s="53">
        <v>69096440</v>
      </c>
      <c r="BQ116" s="83">
        <v>92992085100</v>
      </c>
      <c r="BR116" s="84" t="s">
        <v>2243</v>
      </c>
      <c r="BS116" s="25"/>
      <c r="BT116" s="25"/>
      <c r="BU116" s="25"/>
      <c r="BV116" s="25"/>
      <c r="BW116" s="25"/>
      <c r="BX116" s="25"/>
      <c r="BY116" s="25"/>
      <c r="BZ116" s="25"/>
      <c r="CA116" s="25"/>
      <c r="CB116" s="31"/>
      <c r="CC116" s="25"/>
      <c r="CD116" s="31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34"/>
    </row>
    <row r="117" spans="1:93" ht="13.5" customHeight="1">
      <c r="A117" s="126" t="s">
        <v>2244</v>
      </c>
      <c r="B117" s="14"/>
      <c r="C117" s="40" t="s">
        <v>82</v>
      </c>
      <c r="D117" s="599" t="s">
        <v>1903</v>
      </c>
      <c r="E117" s="599">
        <v>2</v>
      </c>
      <c r="F117" s="599"/>
      <c r="G117" s="599"/>
      <c r="H117" s="36" t="s">
        <v>84</v>
      </c>
      <c r="I117" s="14"/>
      <c r="J117" s="36" t="s">
        <v>85</v>
      </c>
      <c r="K117" s="14" t="s">
        <v>86</v>
      </c>
      <c r="L117" s="14" t="s">
        <v>1904</v>
      </c>
      <c r="M117" s="17" t="s">
        <v>1905</v>
      </c>
      <c r="N117" s="17" t="s">
        <v>88</v>
      </c>
      <c r="O117" s="127" t="s">
        <v>2245</v>
      </c>
      <c r="P117" s="52" t="s">
        <v>2246</v>
      </c>
      <c r="Q117" s="14"/>
      <c r="R117" s="52" t="s">
        <v>2247</v>
      </c>
      <c r="S117" s="52">
        <v>98349783249</v>
      </c>
      <c r="T117" s="64">
        <v>52078271325</v>
      </c>
      <c r="U117" s="131">
        <v>25</v>
      </c>
      <c r="V117" s="51">
        <v>2</v>
      </c>
      <c r="W117" s="51">
        <v>804</v>
      </c>
      <c r="X117" s="126" t="s">
        <v>2248</v>
      </c>
      <c r="Y117" s="126" t="s">
        <v>2249</v>
      </c>
      <c r="Z117" s="51" t="s">
        <v>1931</v>
      </c>
      <c r="AA117" s="14" t="s">
        <v>96</v>
      </c>
      <c r="AB117" s="14" t="s">
        <v>23</v>
      </c>
      <c r="AC117" s="14" t="s">
        <v>97</v>
      </c>
      <c r="AD117" s="19"/>
      <c r="AE117" s="13"/>
      <c r="AF117" s="129">
        <v>32228</v>
      </c>
      <c r="AG117" s="14" t="str">
        <f t="shared" ca="1" si="15"/>
        <v>37 anos</v>
      </c>
      <c r="AH117" s="129">
        <v>45261</v>
      </c>
      <c r="AI117" s="129">
        <v>45261</v>
      </c>
      <c r="AJ117" s="20">
        <f t="shared" si="16"/>
        <v>54393</v>
      </c>
      <c r="AK117" s="20">
        <f t="shared" si="17"/>
        <v>56219</v>
      </c>
      <c r="AL117" s="14">
        <v>59</v>
      </c>
      <c r="AM117" s="14" t="str">
        <f t="shared" ca="1" si="18"/>
        <v>1 ano(s)</v>
      </c>
      <c r="AN117" s="14" t="str">
        <f t="shared" ca="1" si="19"/>
        <v>8  mês(es)</v>
      </c>
      <c r="AO117" s="14" t="str">
        <f t="shared" ca="1" si="20"/>
        <v>15 dias</v>
      </c>
      <c r="AP117" s="14">
        <f t="shared" ca="1" si="21"/>
        <v>624</v>
      </c>
      <c r="AQ117" s="14" t="s">
        <v>99</v>
      </c>
      <c r="AR117" s="14"/>
      <c r="AS117" s="14"/>
      <c r="AT117" s="14"/>
      <c r="AU117" s="14"/>
      <c r="AV117" s="14"/>
      <c r="AW117" s="14" t="s">
        <v>100</v>
      </c>
      <c r="AX117" s="51" t="s">
        <v>2250</v>
      </c>
      <c r="AY117" s="51" t="s">
        <v>2251</v>
      </c>
      <c r="AZ117" s="54" t="s">
        <v>99</v>
      </c>
      <c r="BA117" s="54" t="s">
        <v>99</v>
      </c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51" t="s">
        <v>2252</v>
      </c>
      <c r="BM117" s="131">
        <v>741</v>
      </c>
      <c r="BN117" s="14"/>
      <c r="BO117" s="14" t="s">
        <v>106</v>
      </c>
      <c r="BP117" s="64">
        <v>69065180</v>
      </c>
      <c r="BQ117" s="130">
        <v>92993233326</v>
      </c>
      <c r="BR117" s="87" t="s">
        <v>2253</v>
      </c>
      <c r="BS117" s="14"/>
      <c r="BT117" s="14"/>
      <c r="BU117" s="14"/>
      <c r="BV117" s="14"/>
      <c r="BW117" s="14"/>
      <c r="BX117" s="14"/>
      <c r="BY117" s="14"/>
      <c r="BZ117" s="14"/>
      <c r="CA117" s="14"/>
      <c r="CB117" s="20"/>
      <c r="CC117" s="14"/>
      <c r="CD117" s="20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40"/>
    </row>
    <row r="118" spans="1:93" ht="13.5" customHeight="1">
      <c r="A118" s="126" t="s">
        <v>2254</v>
      </c>
      <c r="B118" s="25"/>
      <c r="C118" s="34" t="s">
        <v>82</v>
      </c>
      <c r="D118" s="600" t="s">
        <v>1903</v>
      </c>
      <c r="E118" s="599">
        <v>2</v>
      </c>
      <c r="F118" s="600"/>
      <c r="G118" s="600"/>
      <c r="H118" s="592" t="s">
        <v>84</v>
      </c>
      <c r="I118" s="25"/>
      <c r="J118" s="27" t="s">
        <v>85</v>
      </c>
      <c r="K118" s="25" t="s">
        <v>86</v>
      </c>
      <c r="L118" s="25" t="s">
        <v>1904</v>
      </c>
      <c r="M118" s="28" t="s">
        <v>1905</v>
      </c>
      <c r="N118" s="28" t="s">
        <v>88</v>
      </c>
      <c r="O118" s="127" t="s">
        <v>2255</v>
      </c>
      <c r="P118" s="53" t="s">
        <v>2256</v>
      </c>
      <c r="Q118" s="25"/>
      <c r="R118" s="52" t="s">
        <v>2257</v>
      </c>
      <c r="S118" s="52">
        <v>7571897416</v>
      </c>
      <c r="T118" s="53">
        <v>27292961678</v>
      </c>
      <c r="U118" s="54">
        <v>78</v>
      </c>
      <c r="V118" s="54">
        <v>37</v>
      </c>
      <c r="W118" s="54">
        <v>738</v>
      </c>
      <c r="X118" s="126" t="s">
        <v>2258</v>
      </c>
      <c r="Y118" s="126" t="s">
        <v>2259</v>
      </c>
      <c r="Z118" s="54" t="s">
        <v>1931</v>
      </c>
      <c r="AA118" s="25" t="s">
        <v>96</v>
      </c>
      <c r="AB118" s="25" t="s">
        <v>23</v>
      </c>
      <c r="AC118" s="25" t="s">
        <v>97</v>
      </c>
      <c r="AD118" s="30"/>
      <c r="AE118" s="24"/>
      <c r="AF118" s="129">
        <v>32461</v>
      </c>
      <c r="AG118" s="25" t="str">
        <f t="shared" ca="1" si="15"/>
        <v>36 anos</v>
      </c>
      <c r="AH118" s="129">
        <v>45261</v>
      </c>
      <c r="AI118" s="129">
        <v>45261</v>
      </c>
      <c r="AJ118" s="31">
        <f t="shared" si="16"/>
        <v>54393</v>
      </c>
      <c r="AK118" s="31">
        <f t="shared" si="17"/>
        <v>56219</v>
      </c>
      <c r="AL118" s="25">
        <v>59</v>
      </c>
      <c r="AM118" s="25" t="str">
        <f t="shared" ca="1" si="18"/>
        <v>1 ano(s)</v>
      </c>
      <c r="AN118" s="25" t="str">
        <f t="shared" ca="1" si="19"/>
        <v>8  mês(es)</v>
      </c>
      <c r="AO118" s="25" t="str">
        <f t="shared" ca="1" si="20"/>
        <v>15 dias</v>
      </c>
      <c r="AP118" s="25">
        <f t="shared" ca="1" si="21"/>
        <v>624</v>
      </c>
      <c r="AQ118" s="25" t="s">
        <v>99</v>
      </c>
      <c r="AR118" s="25"/>
      <c r="AS118" s="25"/>
      <c r="AT118" s="25"/>
      <c r="AU118" s="25"/>
      <c r="AV118" s="25"/>
      <c r="AW118" s="25" t="s">
        <v>100</v>
      </c>
      <c r="AX118" s="54" t="s">
        <v>1942</v>
      </c>
      <c r="AY118" s="54" t="s">
        <v>306</v>
      </c>
      <c r="AZ118" s="54" t="s">
        <v>99</v>
      </c>
      <c r="BA118" s="54" t="s">
        <v>99</v>
      </c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54" t="s">
        <v>2260</v>
      </c>
      <c r="BM118" s="128">
        <v>1975</v>
      </c>
      <c r="BN118" s="25"/>
      <c r="BO118" s="25" t="s">
        <v>106</v>
      </c>
      <c r="BP118" s="53">
        <v>69076830</v>
      </c>
      <c r="BQ118" s="83">
        <v>92984579900</v>
      </c>
      <c r="BR118" s="84" t="s">
        <v>2261</v>
      </c>
      <c r="BS118" s="25"/>
      <c r="BT118" s="25"/>
      <c r="BU118" s="25"/>
      <c r="BV118" s="25"/>
      <c r="BW118" s="25"/>
      <c r="BX118" s="25"/>
      <c r="BY118" s="25"/>
      <c r="BZ118" s="25"/>
      <c r="CA118" s="25"/>
      <c r="CB118" s="31"/>
      <c r="CC118" s="25"/>
      <c r="CD118" s="31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34"/>
    </row>
    <row r="119" spans="1:93" ht="13.5" customHeight="1">
      <c r="A119" s="126" t="s">
        <v>2262</v>
      </c>
      <c r="B119" s="14"/>
      <c r="C119" s="40" t="s">
        <v>82</v>
      </c>
      <c r="D119" s="599" t="s">
        <v>1903</v>
      </c>
      <c r="E119" s="599">
        <v>2</v>
      </c>
      <c r="F119" s="599"/>
      <c r="G119" s="599"/>
      <c r="H119" s="36" t="s">
        <v>84</v>
      </c>
      <c r="I119" s="14"/>
      <c r="J119" s="36" t="s">
        <v>85</v>
      </c>
      <c r="K119" s="14" t="s">
        <v>86</v>
      </c>
      <c r="L119" s="14" t="s">
        <v>1904</v>
      </c>
      <c r="M119" s="17" t="s">
        <v>1905</v>
      </c>
      <c r="N119" s="17" t="s">
        <v>88</v>
      </c>
      <c r="O119" s="127" t="s">
        <v>2263</v>
      </c>
      <c r="P119" s="52" t="s">
        <v>2264</v>
      </c>
      <c r="Q119" s="14"/>
      <c r="R119" s="52" t="s">
        <v>2265</v>
      </c>
      <c r="S119" s="52">
        <v>294051228</v>
      </c>
      <c r="T119" s="64">
        <v>39351592291</v>
      </c>
      <c r="U119" s="131">
        <v>91</v>
      </c>
      <c r="V119" s="51">
        <v>2</v>
      </c>
      <c r="W119" s="131">
        <v>577</v>
      </c>
      <c r="X119" s="126" t="s">
        <v>2266</v>
      </c>
      <c r="Y119" s="126" t="s">
        <v>2267</v>
      </c>
      <c r="Z119" s="51" t="s">
        <v>1931</v>
      </c>
      <c r="AA119" s="14" t="s">
        <v>96</v>
      </c>
      <c r="AB119" s="14" t="s">
        <v>23</v>
      </c>
      <c r="AC119" s="14" t="s">
        <v>97</v>
      </c>
      <c r="AD119" s="19"/>
      <c r="AE119" s="13"/>
      <c r="AF119" s="129">
        <v>35525</v>
      </c>
      <c r="AG119" s="14" t="str">
        <f t="shared" ca="1" si="15"/>
        <v>28 anos</v>
      </c>
      <c r="AH119" s="129">
        <v>45261</v>
      </c>
      <c r="AI119" s="129">
        <v>45261</v>
      </c>
      <c r="AJ119" s="20">
        <f t="shared" si="16"/>
        <v>54393</v>
      </c>
      <c r="AK119" s="20">
        <f t="shared" si="17"/>
        <v>56219</v>
      </c>
      <c r="AL119" s="14">
        <v>59</v>
      </c>
      <c r="AM119" s="14" t="str">
        <f t="shared" ca="1" si="18"/>
        <v>1 ano(s)</v>
      </c>
      <c r="AN119" s="14" t="str">
        <f t="shared" ca="1" si="19"/>
        <v>8  mês(es)</v>
      </c>
      <c r="AO119" s="14" t="str">
        <f t="shared" ca="1" si="20"/>
        <v>15 dias</v>
      </c>
      <c r="AP119" s="14">
        <f t="shared" ca="1" si="21"/>
        <v>624</v>
      </c>
      <c r="AQ119" s="14" t="s">
        <v>99</v>
      </c>
      <c r="AR119" s="14"/>
      <c r="AS119" s="14"/>
      <c r="AT119" s="14"/>
      <c r="AU119" s="14"/>
      <c r="AV119" s="14"/>
      <c r="AW119" s="14" t="s">
        <v>100</v>
      </c>
      <c r="AX119" s="51" t="s">
        <v>2268</v>
      </c>
      <c r="AY119" s="51" t="s">
        <v>306</v>
      </c>
      <c r="AZ119" s="51" t="s">
        <v>99</v>
      </c>
      <c r="BA119" s="54" t="s">
        <v>99</v>
      </c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51" t="s">
        <v>2269</v>
      </c>
      <c r="BM119" s="131">
        <v>2829</v>
      </c>
      <c r="BN119" s="14"/>
      <c r="BO119" s="14" t="s">
        <v>106</v>
      </c>
      <c r="BP119" s="64">
        <v>69058030</v>
      </c>
      <c r="BQ119" s="130">
        <v>92981566699</v>
      </c>
      <c r="BR119" s="87" t="s">
        <v>2270</v>
      </c>
      <c r="BS119" s="14"/>
      <c r="BT119" s="14"/>
      <c r="BU119" s="14"/>
      <c r="BV119" s="14"/>
      <c r="BW119" s="14"/>
      <c r="BX119" s="14"/>
      <c r="BY119" s="14"/>
      <c r="BZ119" s="14"/>
      <c r="CA119" s="14"/>
      <c r="CB119" s="20"/>
      <c r="CC119" s="14"/>
      <c r="CD119" s="20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40"/>
    </row>
    <row r="120" spans="1:93" ht="13.5" customHeight="1">
      <c r="A120" s="126" t="s">
        <v>2271</v>
      </c>
      <c r="B120" s="25"/>
      <c r="C120" s="34" t="s">
        <v>82</v>
      </c>
      <c r="D120" s="600" t="s">
        <v>1903</v>
      </c>
      <c r="E120" s="599">
        <v>2</v>
      </c>
      <c r="F120" s="600"/>
      <c r="G120" s="600"/>
      <c r="H120" s="592" t="s">
        <v>84</v>
      </c>
      <c r="I120" s="25"/>
      <c r="J120" s="27" t="s">
        <v>85</v>
      </c>
      <c r="K120" s="25" t="s">
        <v>86</v>
      </c>
      <c r="L120" s="25" t="s">
        <v>1904</v>
      </c>
      <c r="M120" s="28" t="s">
        <v>1905</v>
      </c>
      <c r="N120" s="28" t="s">
        <v>88</v>
      </c>
      <c r="O120" s="127" t="s">
        <v>2272</v>
      </c>
      <c r="P120" s="52" t="s">
        <v>2273</v>
      </c>
      <c r="Q120" s="25"/>
      <c r="R120" s="52" t="s">
        <v>2274</v>
      </c>
      <c r="S120" s="52">
        <v>4292688311</v>
      </c>
      <c r="T120" s="53">
        <v>77811860701</v>
      </c>
      <c r="U120" s="54">
        <v>1</v>
      </c>
      <c r="V120" s="54">
        <v>32</v>
      </c>
      <c r="W120" s="54">
        <v>669</v>
      </c>
      <c r="X120" s="126" t="s">
        <v>2275</v>
      </c>
      <c r="Y120" s="126" t="s">
        <v>2276</v>
      </c>
      <c r="Z120" s="54" t="s">
        <v>1911</v>
      </c>
      <c r="AA120" s="25" t="s">
        <v>96</v>
      </c>
      <c r="AB120" s="25" t="s">
        <v>23</v>
      </c>
      <c r="AC120" s="25" t="s">
        <v>97</v>
      </c>
      <c r="AD120" s="30"/>
      <c r="AE120" s="24"/>
      <c r="AF120" s="129">
        <v>33771</v>
      </c>
      <c r="AG120" s="25" t="str">
        <f t="shared" ca="1" si="15"/>
        <v>33 anos</v>
      </c>
      <c r="AH120" s="129">
        <v>45261</v>
      </c>
      <c r="AI120" s="129">
        <v>45261</v>
      </c>
      <c r="AJ120" s="31">
        <f t="shared" si="16"/>
        <v>54393</v>
      </c>
      <c r="AK120" s="31">
        <f t="shared" si="17"/>
        <v>56219</v>
      </c>
      <c r="AL120" s="25">
        <v>59</v>
      </c>
      <c r="AM120" s="25" t="str">
        <f t="shared" ca="1" si="18"/>
        <v>1 ano(s)</v>
      </c>
      <c r="AN120" s="25" t="str">
        <f t="shared" ca="1" si="19"/>
        <v>8  mês(es)</v>
      </c>
      <c r="AO120" s="25" t="str">
        <f t="shared" ca="1" si="20"/>
        <v>15 dias</v>
      </c>
      <c r="AP120" s="25">
        <f t="shared" ca="1" si="21"/>
        <v>624</v>
      </c>
      <c r="AQ120" s="25" t="s">
        <v>99</v>
      </c>
      <c r="AR120" s="25"/>
      <c r="AS120" s="25"/>
      <c r="AT120" s="25"/>
      <c r="AU120" s="25"/>
      <c r="AV120" s="25"/>
      <c r="AW120" s="56" t="s">
        <v>100</v>
      </c>
      <c r="AX120" s="676" t="s">
        <v>2277</v>
      </c>
      <c r="AY120" s="676" t="s">
        <v>306</v>
      </c>
      <c r="AZ120" s="676" t="s">
        <v>99</v>
      </c>
      <c r="BA120" s="679" t="s">
        <v>99</v>
      </c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54" t="s">
        <v>2278</v>
      </c>
      <c r="BM120" s="128">
        <v>738</v>
      </c>
      <c r="BN120" s="25"/>
      <c r="BO120" s="25" t="s">
        <v>106</v>
      </c>
      <c r="BP120" s="53">
        <v>69036495</v>
      </c>
      <c r="BQ120" s="137">
        <v>21990308747</v>
      </c>
      <c r="BR120" s="84" t="s">
        <v>2279</v>
      </c>
      <c r="BS120" s="25"/>
      <c r="BT120" s="25"/>
      <c r="BU120" s="25"/>
      <c r="BV120" s="25"/>
      <c r="BW120" s="25"/>
      <c r="BX120" s="25"/>
      <c r="BY120" s="25"/>
      <c r="BZ120" s="25"/>
      <c r="CA120" s="25"/>
      <c r="CB120" s="31"/>
      <c r="CC120" s="25"/>
      <c r="CD120" s="31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34"/>
    </row>
    <row r="121" spans="1:93" ht="13.5" customHeight="1">
      <c r="A121" s="126" t="s">
        <v>2280</v>
      </c>
      <c r="B121" s="14"/>
      <c r="C121" s="40" t="s">
        <v>82</v>
      </c>
      <c r="D121" s="599" t="s">
        <v>1903</v>
      </c>
      <c r="E121" s="599">
        <v>2</v>
      </c>
      <c r="F121" s="599"/>
      <c r="G121" s="599"/>
      <c r="H121" s="36" t="s">
        <v>84</v>
      </c>
      <c r="I121" s="14"/>
      <c r="J121" s="36" t="s">
        <v>85</v>
      </c>
      <c r="K121" s="14" t="s">
        <v>86</v>
      </c>
      <c r="L121" s="14" t="s">
        <v>1904</v>
      </c>
      <c r="M121" s="17" t="s">
        <v>1905</v>
      </c>
      <c r="N121" s="17" t="s">
        <v>88</v>
      </c>
      <c r="O121" s="127" t="s">
        <v>2281</v>
      </c>
      <c r="P121" s="52" t="s">
        <v>2282</v>
      </c>
      <c r="Q121" s="14"/>
      <c r="R121" s="52" t="s">
        <v>2283</v>
      </c>
      <c r="S121" s="52">
        <v>2672913374</v>
      </c>
      <c r="T121" s="64">
        <v>67836870795</v>
      </c>
      <c r="U121" s="131">
        <v>95</v>
      </c>
      <c r="V121" s="131">
        <v>32</v>
      </c>
      <c r="W121" s="131">
        <v>793</v>
      </c>
      <c r="X121" s="126" t="s">
        <v>2284</v>
      </c>
      <c r="Y121" s="126" t="s">
        <v>2285</v>
      </c>
      <c r="Z121" s="51" t="s">
        <v>1911</v>
      </c>
      <c r="AA121" s="14" t="s">
        <v>96</v>
      </c>
      <c r="AB121" s="14" t="s">
        <v>23</v>
      </c>
      <c r="AC121" s="14" t="s">
        <v>97</v>
      </c>
      <c r="AD121" s="19"/>
      <c r="AE121" s="13"/>
      <c r="AF121" s="129">
        <v>32316</v>
      </c>
      <c r="AG121" s="14" t="str">
        <f t="shared" ca="1" si="15"/>
        <v>37 anos</v>
      </c>
      <c r="AH121" s="129">
        <v>45267</v>
      </c>
      <c r="AI121" s="129">
        <v>45267</v>
      </c>
      <c r="AJ121" s="20">
        <f t="shared" si="16"/>
        <v>54399</v>
      </c>
      <c r="AK121" s="20">
        <f t="shared" si="17"/>
        <v>56225</v>
      </c>
      <c r="AL121" s="14">
        <v>59</v>
      </c>
      <c r="AM121" s="14" t="str">
        <f t="shared" ca="1" si="18"/>
        <v>1 ano(s)</v>
      </c>
      <c r="AN121" s="14" t="str">
        <f t="shared" ca="1" si="19"/>
        <v>8  mês(es)</v>
      </c>
      <c r="AO121" s="14" t="str">
        <f t="shared" ca="1" si="20"/>
        <v>9 dias</v>
      </c>
      <c r="AP121" s="14">
        <f t="shared" ca="1" si="21"/>
        <v>618</v>
      </c>
      <c r="AQ121" s="14" t="s">
        <v>99</v>
      </c>
      <c r="AR121" s="14"/>
      <c r="AS121" s="14"/>
      <c r="AT121" s="14"/>
      <c r="AU121" s="14"/>
      <c r="AV121" s="14"/>
      <c r="AW121" s="14" t="s">
        <v>100</v>
      </c>
      <c r="AX121" s="51" t="s">
        <v>2268</v>
      </c>
      <c r="AY121" s="51" t="s">
        <v>2286</v>
      </c>
      <c r="AZ121" s="54" t="s">
        <v>99</v>
      </c>
      <c r="BA121" s="54" t="s">
        <v>99</v>
      </c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51" t="s">
        <v>2287</v>
      </c>
      <c r="BM121" s="131">
        <v>114</v>
      </c>
      <c r="BN121" s="14"/>
      <c r="BO121" s="14" t="s">
        <v>106</v>
      </c>
      <c r="BP121" s="64">
        <v>69029040</v>
      </c>
      <c r="BQ121" s="130">
        <v>85988958162</v>
      </c>
      <c r="BR121" s="87" t="s">
        <v>2288</v>
      </c>
      <c r="BS121" s="14"/>
      <c r="BT121" s="14"/>
      <c r="BU121" s="14"/>
      <c r="BV121" s="14"/>
      <c r="BW121" s="14"/>
      <c r="BX121" s="14"/>
      <c r="BY121" s="14"/>
      <c r="BZ121" s="14"/>
      <c r="CA121" s="14"/>
      <c r="CB121" s="20"/>
      <c r="CC121" s="14"/>
      <c r="CD121" s="20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40"/>
    </row>
    <row r="122" spans="1:93" ht="13.5" customHeight="1">
      <c r="A122" s="24" t="s">
        <v>2289</v>
      </c>
      <c r="B122" s="25">
        <v>13</v>
      </c>
      <c r="C122" s="34" t="s">
        <v>82</v>
      </c>
      <c r="D122" s="600" t="s">
        <v>1903</v>
      </c>
      <c r="E122" s="599">
        <v>2</v>
      </c>
      <c r="F122" s="600"/>
      <c r="G122" s="600"/>
      <c r="H122" s="27" t="s">
        <v>84</v>
      </c>
      <c r="I122" s="25" t="s">
        <v>2290</v>
      </c>
      <c r="J122" s="27" t="s">
        <v>135</v>
      </c>
      <c r="K122" s="25" t="s">
        <v>544</v>
      </c>
      <c r="L122" s="25" t="s">
        <v>75</v>
      </c>
      <c r="M122" s="28" t="s">
        <v>136</v>
      </c>
      <c r="N122" s="28" t="s">
        <v>2291</v>
      </c>
      <c r="O122" s="29" t="s">
        <v>2292</v>
      </c>
      <c r="P122" s="25" t="s">
        <v>2293</v>
      </c>
      <c r="Q122" s="25">
        <v>1344</v>
      </c>
      <c r="R122" s="25" t="s">
        <v>2294</v>
      </c>
      <c r="S122" s="25" t="s">
        <v>2295</v>
      </c>
      <c r="T122" s="25">
        <v>227623522</v>
      </c>
      <c r="U122" s="25">
        <v>32</v>
      </c>
      <c r="V122" s="25">
        <v>40</v>
      </c>
      <c r="W122" s="25">
        <v>140</v>
      </c>
      <c r="X122" s="24" t="s">
        <v>753</v>
      </c>
      <c r="Y122" s="24" t="s">
        <v>2296</v>
      </c>
      <c r="Z122" s="25"/>
      <c r="AA122" s="25" t="s">
        <v>96</v>
      </c>
      <c r="AB122" s="25" t="s">
        <v>23</v>
      </c>
      <c r="AC122" s="25" t="s">
        <v>97</v>
      </c>
      <c r="AD122" s="30"/>
      <c r="AE122" s="24" t="s">
        <v>2297</v>
      </c>
      <c r="AF122" s="31">
        <v>30614</v>
      </c>
      <c r="AG122" s="25" t="str">
        <f t="shared" ca="1" si="15"/>
        <v>41 anos</v>
      </c>
      <c r="AH122" s="25"/>
      <c r="AI122" s="31">
        <v>43937</v>
      </c>
      <c r="AJ122" s="31">
        <f t="shared" si="16"/>
        <v>53068</v>
      </c>
      <c r="AK122" s="31">
        <f t="shared" si="17"/>
        <v>54894</v>
      </c>
      <c r="AL122" s="25">
        <v>59</v>
      </c>
      <c r="AM122" s="25" t="str">
        <f t="shared" ca="1" si="18"/>
        <v>5 ano(s)</v>
      </c>
      <c r="AN122" s="25" t="str">
        <f t="shared" ca="1" si="19"/>
        <v>4  mês(es)</v>
      </c>
      <c r="AO122" s="25" t="str">
        <f t="shared" ca="1" si="20"/>
        <v>0 dias</v>
      </c>
      <c r="AP122" s="25">
        <f t="shared" ca="1" si="21"/>
        <v>1948</v>
      </c>
      <c r="AQ122" s="32" t="s">
        <v>99</v>
      </c>
      <c r="AR122" s="25"/>
      <c r="AS122" s="25"/>
      <c r="AT122" s="25"/>
      <c r="AU122" s="25"/>
      <c r="AV122" s="25"/>
      <c r="AW122" s="25" t="s">
        <v>100</v>
      </c>
      <c r="AX122" s="25" t="s">
        <v>2298</v>
      </c>
      <c r="AY122" s="25" t="s">
        <v>2299</v>
      </c>
      <c r="AZ122" s="25" t="s">
        <v>2300</v>
      </c>
      <c r="BA122" s="25" t="s">
        <v>99</v>
      </c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 t="s">
        <v>2301</v>
      </c>
      <c r="BM122" s="25">
        <v>25</v>
      </c>
      <c r="BN122" s="25" t="s">
        <v>2302</v>
      </c>
      <c r="BO122" s="25" t="s">
        <v>106</v>
      </c>
      <c r="BP122" s="25">
        <v>69060730</v>
      </c>
      <c r="BQ122" s="25">
        <v>36718405</v>
      </c>
      <c r="BR122" s="33" t="s">
        <v>2303</v>
      </c>
      <c r="BS122" s="25"/>
      <c r="BT122" s="25"/>
      <c r="BU122" s="25"/>
      <c r="BV122" s="25"/>
      <c r="BW122" s="25"/>
      <c r="BX122" s="25"/>
      <c r="BY122" s="25"/>
      <c r="BZ122" s="25"/>
      <c r="CA122" s="25"/>
      <c r="CB122" s="31">
        <v>43937</v>
      </c>
      <c r="CC122" s="25" t="s">
        <v>175</v>
      </c>
      <c r="CD122" s="31">
        <v>44672</v>
      </c>
      <c r="CE122" s="25" t="s">
        <v>2304</v>
      </c>
      <c r="CF122" s="25"/>
      <c r="CG122" s="25"/>
      <c r="CH122" s="25"/>
      <c r="CI122" s="25"/>
      <c r="CJ122" s="25"/>
      <c r="CK122" s="25"/>
      <c r="CL122" s="25"/>
      <c r="CM122" s="25"/>
      <c r="CN122" s="25"/>
      <c r="CO122" s="34"/>
    </row>
    <row r="123" spans="1:93" ht="13.5" customHeight="1">
      <c r="A123" s="126" t="s">
        <v>2305</v>
      </c>
      <c r="B123" s="14"/>
      <c r="C123" s="40" t="s">
        <v>82</v>
      </c>
      <c r="D123" s="599" t="s">
        <v>1903</v>
      </c>
      <c r="E123" s="599">
        <v>2</v>
      </c>
      <c r="F123" s="599"/>
      <c r="G123" s="599"/>
      <c r="H123" s="592" t="s">
        <v>84</v>
      </c>
      <c r="I123" s="14"/>
      <c r="J123" s="36" t="s">
        <v>85</v>
      </c>
      <c r="K123" s="14" t="s">
        <v>86</v>
      </c>
      <c r="L123" s="14" t="s">
        <v>1904</v>
      </c>
      <c r="M123" s="17" t="s">
        <v>1905</v>
      </c>
      <c r="N123" s="17" t="s">
        <v>88</v>
      </c>
      <c r="O123" s="127" t="s">
        <v>2306</v>
      </c>
      <c r="P123" s="52" t="s">
        <v>2307</v>
      </c>
      <c r="Q123" s="14"/>
      <c r="R123" s="52" t="s">
        <v>2308</v>
      </c>
      <c r="S123" s="52">
        <v>5960632373</v>
      </c>
      <c r="T123" s="53">
        <v>43072901597</v>
      </c>
      <c r="U123" s="128">
        <v>97</v>
      </c>
      <c r="V123" s="54">
        <v>2</v>
      </c>
      <c r="W123" s="54">
        <v>678</v>
      </c>
      <c r="X123" s="126" t="s">
        <v>2309</v>
      </c>
      <c r="Y123" s="126" t="s">
        <v>2310</v>
      </c>
      <c r="Z123" s="54" t="s">
        <v>1931</v>
      </c>
      <c r="AA123" s="14" t="s">
        <v>96</v>
      </c>
      <c r="AB123" s="14" t="s">
        <v>23</v>
      </c>
      <c r="AC123" s="14" t="s">
        <v>97</v>
      </c>
      <c r="AD123" s="19"/>
      <c r="AE123" s="13"/>
      <c r="AF123" s="129">
        <v>35413</v>
      </c>
      <c r="AG123" s="14" t="str">
        <f t="shared" ca="1" si="15"/>
        <v>28 anos</v>
      </c>
      <c r="AH123" s="129">
        <v>45267</v>
      </c>
      <c r="AI123" s="129">
        <v>45267</v>
      </c>
      <c r="AJ123" s="20">
        <f t="shared" si="16"/>
        <v>54399</v>
      </c>
      <c r="AK123" s="20">
        <f t="shared" si="17"/>
        <v>56225</v>
      </c>
      <c r="AL123" s="14">
        <v>59</v>
      </c>
      <c r="AM123" s="14" t="str">
        <f t="shared" ca="1" si="18"/>
        <v>1 ano(s)</v>
      </c>
      <c r="AN123" s="14" t="str">
        <f t="shared" ca="1" si="19"/>
        <v>8  mês(es)</v>
      </c>
      <c r="AO123" s="14" t="str">
        <f t="shared" ca="1" si="20"/>
        <v>9 dias</v>
      </c>
      <c r="AP123" s="14">
        <f t="shared" ca="1" si="21"/>
        <v>618</v>
      </c>
      <c r="AQ123" s="14" t="s">
        <v>99</v>
      </c>
      <c r="AR123" s="14"/>
      <c r="AS123" s="14"/>
      <c r="AT123" s="14"/>
      <c r="AU123" s="14"/>
      <c r="AV123" s="14"/>
      <c r="AW123" s="14" t="s">
        <v>100</v>
      </c>
      <c r="AX123" s="54" t="s">
        <v>2311</v>
      </c>
      <c r="AY123" s="54" t="s">
        <v>1932</v>
      </c>
      <c r="AZ123" s="54" t="s">
        <v>99</v>
      </c>
      <c r="BA123" s="54" t="s">
        <v>99</v>
      </c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54" t="s">
        <v>2312</v>
      </c>
      <c r="BM123" s="128">
        <v>1375</v>
      </c>
      <c r="BN123" s="14"/>
      <c r="BO123" s="14" t="s">
        <v>106</v>
      </c>
      <c r="BP123" s="53">
        <v>69057060</v>
      </c>
      <c r="BQ123" s="130">
        <v>86988157840</v>
      </c>
      <c r="BR123" s="87" t="s">
        <v>2313</v>
      </c>
      <c r="BS123" s="14"/>
      <c r="BT123" s="14"/>
      <c r="BU123" s="14"/>
      <c r="BV123" s="14"/>
      <c r="BW123" s="14"/>
      <c r="BX123" s="14"/>
      <c r="BY123" s="14"/>
      <c r="BZ123" s="14"/>
      <c r="CA123" s="14"/>
      <c r="CB123" s="20"/>
      <c r="CC123" s="14"/>
      <c r="CD123" s="20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40"/>
    </row>
    <row r="124" spans="1:93" ht="13.5" customHeight="1">
      <c r="A124" s="126" t="s">
        <v>2314</v>
      </c>
      <c r="B124" s="25"/>
      <c r="C124" s="34" t="s">
        <v>82</v>
      </c>
      <c r="D124" s="600" t="s">
        <v>1903</v>
      </c>
      <c r="E124" s="599">
        <v>2</v>
      </c>
      <c r="F124" s="600"/>
      <c r="G124" s="600"/>
      <c r="H124" s="27" t="s">
        <v>84</v>
      </c>
      <c r="I124" s="25"/>
      <c r="J124" s="27" t="s">
        <v>85</v>
      </c>
      <c r="K124" s="25" t="s">
        <v>86</v>
      </c>
      <c r="L124" s="25" t="s">
        <v>1904</v>
      </c>
      <c r="M124" s="28" t="s">
        <v>1905</v>
      </c>
      <c r="N124" s="28" t="s">
        <v>88</v>
      </c>
      <c r="O124" s="127" t="s">
        <v>2315</v>
      </c>
      <c r="P124" s="52" t="s">
        <v>2316</v>
      </c>
      <c r="Q124" s="25"/>
      <c r="R124" s="52" t="s">
        <v>2317</v>
      </c>
      <c r="S124" s="52">
        <v>98505904249</v>
      </c>
      <c r="T124" s="64">
        <v>32784712267</v>
      </c>
      <c r="U124" s="131">
        <v>67</v>
      </c>
      <c r="V124" s="51">
        <v>58</v>
      </c>
      <c r="W124" s="51">
        <v>830</v>
      </c>
      <c r="X124" s="126" t="s">
        <v>2318</v>
      </c>
      <c r="Y124" s="90" t="s">
        <v>2319</v>
      </c>
      <c r="Z124" s="51" t="s">
        <v>1941</v>
      </c>
      <c r="AA124" s="25" t="s">
        <v>96</v>
      </c>
      <c r="AB124" s="25" t="s">
        <v>23</v>
      </c>
      <c r="AC124" s="25" t="s">
        <v>97</v>
      </c>
      <c r="AD124" s="30"/>
      <c r="AE124" s="24"/>
      <c r="AF124" s="129">
        <v>32703</v>
      </c>
      <c r="AG124" s="25" t="str">
        <f t="shared" ca="1" si="15"/>
        <v>36 anos</v>
      </c>
      <c r="AH124" s="129">
        <v>45261</v>
      </c>
      <c r="AI124" s="129">
        <v>45261</v>
      </c>
      <c r="AJ124" s="31">
        <f t="shared" si="16"/>
        <v>54393</v>
      </c>
      <c r="AK124" s="31">
        <f t="shared" si="17"/>
        <v>56219</v>
      </c>
      <c r="AL124" s="25">
        <v>59</v>
      </c>
      <c r="AM124" s="25" t="str">
        <f t="shared" ca="1" si="18"/>
        <v>1 ano(s)</v>
      </c>
      <c r="AN124" s="25" t="str">
        <f t="shared" ca="1" si="19"/>
        <v>8  mês(es)</v>
      </c>
      <c r="AO124" s="25" t="str">
        <f t="shared" ca="1" si="20"/>
        <v>15 dias</v>
      </c>
      <c r="AP124" s="25">
        <f t="shared" ca="1" si="21"/>
        <v>624</v>
      </c>
      <c r="AQ124" s="25" t="s">
        <v>99</v>
      </c>
      <c r="AR124" s="25"/>
      <c r="AS124" s="25"/>
      <c r="AT124" s="25"/>
      <c r="AU124" s="25"/>
      <c r="AV124" s="25"/>
      <c r="AW124" s="25" t="s">
        <v>100</v>
      </c>
      <c r="AX124" s="51" t="s">
        <v>2320</v>
      </c>
      <c r="AY124" s="51" t="s">
        <v>2321</v>
      </c>
      <c r="AZ124" s="54" t="s">
        <v>99</v>
      </c>
      <c r="BA124" s="54" t="s">
        <v>99</v>
      </c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51" t="s">
        <v>2322</v>
      </c>
      <c r="BM124" s="51">
        <v>1</v>
      </c>
      <c r="BN124" s="25"/>
      <c r="BO124" s="25" t="s">
        <v>106</v>
      </c>
      <c r="BP124" s="64">
        <v>69096100</v>
      </c>
      <c r="BQ124" s="83">
        <v>92991725285</v>
      </c>
      <c r="BR124" s="84" t="s">
        <v>2323</v>
      </c>
      <c r="BS124" s="25"/>
      <c r="BT124" s="25"/>
      <c r="BU124" s="25"/>
      <c r="BV124" s="25"/>
      <c r="BW124" s="25"/>
      <c r="BX124" s="25"/>
      <c r="BY124" s="25"/>
      <c r="BZ124" s="25"/>
      <c r="CA124" s="25"/>
      <c r="CB124" s="31"/>
      <c r="CC124" s="25"/>
      <c r="CD124" s="31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34"/>
    </row>
    <row r="125" spans="1:93" ht="13.5" customHeight="1">
      <c r="A125" s="126" t="s">
        <v>2324</v>
      </c>
      <c r="B125" s="14"/>
      <c r="C125" s="40" t="s">
        <v>82</v>
      </c>
      <c r="D125" s="599" t="s">
        <v>1903</v>
      </c>
      <c r="E125" s="599">
        <v>2</v>
      </c>
      <c r="F125" s="599"/>
      <c r="G125" s="599"/>
      <c r="H125" s="592" t="s">
        <v>84</v>
      </c>
      <c r="I125" s="14"/>
      <c r="J125" s="36" t="s">
        <v>85</v>
      </c>
      <c r="K125" s="14" t="s">
        <v>86</v>
      </c>
      <c r="L125" s="14" t="s">
        <v>1904</v>
      </c>
      <c r="M125" s="17" t="s">
        <v>1905</v>
      </c>
      <c r="N125" s="17" t="s">
        <v>88</v>
      </c>
      <c r="O125" s="127" t="s">
        <v>2325</v>
      </c>
      <c r="P125" s="52" t="s">
        <v>2326</v>
      </c>
      <c r="Q125" s="14"/>
      <c r="R125" s="52" t="s">
        <v>2327</v>
      </c>
      <c r="S125" s="52">
        <v>4930324106</v>
      </c>
      <c r="T125" s="53">
        <v>36514232232</v>
      </c>
      <c r="U125" s="128">
        <v>32</v>
      </c>
      <c r="V125" s="54">
        <v>40</v>
      </c>
      <c r="W125" s="128">
        <v>474</v>
      </c>
      <c r="X125" s="126" t="s">
        <v>2328</v>
      </c>
      <c r="Y125" s="126" t="s">
        <v>2329</v>
      </c>
      <c r="Z125" s="54" t="s">
        <v>1931</v>
      </c>
      <c r="AA125" s="14" t="s">
        <v>96</v>
      </c>
      <c r="AB125" s="14" t="s">
        <v>23</v>
      </c>
      <c r="AC125" s="14" t="s">
        <v>97</v>
      </c>
      <c r="AD125" s="19"/>
      <c r="AE125" s="13"/>
      <c r="AF125" s="129">
        <v>34381</v>
      </c>
      <c r="AG125" s="14" t="str">
        <f t="shared" ca="1" si="15"/>
        <v>31 anos</v>
      </c>
      <c r="AH125" s="129">
        <v>45261</v>
      </c>
      <c r="AI125" s="129">
        <v>45261</v>
      </c>
      <c r="AJ125" s="20">
        <f t="shared" si="16"/>
        <v>54393</v>
      </c>
      <c r="AK125" s="20">
        <f t="shared" si="17"/>
        <v>56219</v>
      </c>
      <c r="AL125" s="14">
        <v>59</v>
      </c>
      <c r="AM125" s="14" t="str">
        <f t="shared" ca="1" si="18"/>
        <v>1 ano(s)</v>
      </c>
      <c r="AN125" s="14" t="str">
        <f t="shared" ca="1" si="19"/>
        <v>8  mês(es)</v>
      </c>
      <c r="AO125" s="14" t="str">
        <f t="shared" ca="1" si="20"/>
        <v>15 dias</v>
      </c>
      <c r="AP125" s="14">
        <f t="shared" ca="1" si="21"/>
        <v>624</v>
      </c>
      <c r="AQ125" s="14" t="s">
        <v>99</v>
      </c>
      <c r="AR125" s="14"/>
      <c r="AS125" s="14"/>
      <c r="AT125" s="14"/>
      <c r="AU125" s="14"/>
      <c r="AV125" s="14"/>
      <c r="AW125" s="14" t="s">
        <v>100</v>
      </c>
      <c r="AX125" s="54" t="s">
        <v>2330</v>
      </c>
      <c r="AY125" s="54" t="s">
        <v>1932</v>
      </c>
      <c r="AZ125" s="54" t="s">
        <v>99</v>
      </c>
      <c r="BA125" s="54" t="s">
        <v>99</v>
      </c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54" t="s">
        <v>2331</v>
      </c>
      <c r="BM125" s="128">
        <v>157</v>
      </c>
      <c r="BN125" s="14"/>
      <c r="BO125" s="14" t="s">
        <v>106</v>
      </c>
      <c r="BP125" s="53">
        <v>69044236</v>
      </c>
      <c r="BQ125" s="130">
        <v>92991996022</v>
      </c>
      <c r="BR125" s="87" t="s">
        <v>2332</v>
      </c>
      <c r="BS125" s="14"/>
      <c r="BT125" s="14"/>
      <c r="BU125" s="14"/>
      <c r="BV125" s="14"/>
      <c r="BW125" s="14"/>
      <c r="BX125" s="14"/>
      <c r="BY125" s="14"/>
      <c r="BZ125" s="14"/>
      <c r="CA125" s="14"/>
      <c r="CB125" s="20"/>
      <c r="CC125" s="14"/>
      <c r="CD125" s="20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40"/>
    </row>
    <row r="126" spans="1:93" ht="13.5" customHeight="1">
      <c r="A126" s="126" t="s">
        <v>2333</v>
      </c>
      <c r="B126" s="25"/>
      <c r="C126" s="34" t="s">
        <v>82</v>
      </c>
      <c r="D126" s="600" t="s">
        <v>1903</v>
      </c>
      <c r="E126" s="599">
        <v>2</v>
      </c>
      <c r="F126" s="600"/>
      <c r="G126" s="600"/>
      <c r="H126" s="27" t="s">
        <v>84</v>
      </c>
      <c r="I126" s="25"/>
      <c r="J126" s="27" t="s">
        <v>85</v>
      </c>
      <c r="K126" s="25" t="s">
        <v>86</v>
      </c>
      <c r="L126" s="25" t="s">
        <v>1904</v>
      </c>
      <c r="M126" s="28" t="s">
        <v>1905</v>
      </c>
      <c r="N126" s="28" t="s">
        <v>88</v>
      </c>
      <c r="O126" s="127" t="s">
        <v>2334</v>
      </c>
      <c r="P126" s="52" t="s">
        <v>2335</v>
      </c>
      <c r="Q126" s="25"/>
      <c r="R126" s="52" t="s">
        <v>2336</v>
      </c>
      <c r="S126" s="52">
        <v>104194200</v>
      </c>
      <c r="T126" s="64">
        <v>34162792283</v>
      </c>
      <c r="U126" s="131">
        <v>83</v>
      </c>
      <c r="V126" s="51">
        <v>37</v>
      </c>
      <c r="W126" s="51">
        <v>588</v>
      </c>
      <c r="X126" s="126" t="s">
        <v>2337</v>
      </c>
      <c r="Y126" s="126" t="s">
        <v>2338</v>
      </c>
      <c r="Z126" s="51" t="s">
        <v>1931</v>
      </c>
      <c r="AA126" s="25" t="s">
        <v>96</v>
      </c>
      <c r="AB126" s="25" t="s">
        <v>23</v>
      </c>
      <c r="AC126" s="25" t="s">
        <v>97</v>
      </c>
      <c r="AD126" s="30"/>
      <c r="AE126" s="24"/>
      <c r="AF126" s="129">
        <v>32725</v>
      </c>
      <c r="AG126" s="25" t="str">
        <f t="shared" ca="1" si="15"/>
        <v>36 anos</v>
      </c>
      <c r="AH126" s="129">
        <v>45261</v>
      </c>
      <c r="AI126" s="129">
        <v>45261</v>
      </c>
      <c r="AJ126" s="31">
        <f t="shared" si="16"/>
        <v>54393</v>
      </c>
      <c r="AK126" s="31">
        <f t="shared" si="17"/>
        <v>56219</v>
      </c>
      <c r="AL126" s="25">
        <v>59</v>
      </c>
      <c r="AM126" s="25" t="str">
        <f t="shared" ca="1" si="18"/>
        <v>1 ano(s)</v>
      </c>
      <c r="AN126" s="25" t="str">
        <f t="shared" ca="1" si="19"/>
        <v>8  mês(es)</v>
      </c>
      <c r="AO126" s="25" t="str">
        <f t="shared" ca="1" si="20"/>
        <v>15 dias</v>
      </c>
      <c r="AP126" s="25">
        <f t="shared" ca="1" si="21"/>
        <v>624</v>
      </c>
      <c r="AQ126" s="25" t="s">
        <v>99</v>
      </c>
      <c r="AR126" s="25"/>
      <c r="AS126" s="25"/>
      <c r="AT126" s="25"/>
      <c r="AU126" s="25"/>
      <c r="AV126" s="25"/>
      <c r="AW126" s="25" t="s">
        <v>100</v>
      </c>
      <c r="AX126" s="51" t="s">
        <v>2339</v>
      </c>
      <c r="AY126" s="51" t="s">
        <v>1983</v>
      </c>
      <c r="AZ126" s="54" t="s">
        <v>99</v>
      </c>
      <c r="BA126" s="54" t="s">
        <v>99</v>
      </c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51" t="s">
        <v>2340</v>
      </c>
      <c r="BM126" s="51" t="s">
        <v>2341</v>
      </c>
      <c r="BN126" s="25"/>
      <c r="BO126" s="25" t="s">
        <v>106</v>
      </c>
      <c r="BP126" s="64">
        <v>69415000</v>
      </c>
      <c r="BQ126" s="83">
        <v>92991223048</v>
      </c>
      <c r="BR126" s="84" t="s">
        <v>2342</v>
      </c>
      <c r="BS126" s="25"/>
      <c r="BT126" s="25"/>
      <c r="BU126" s="25"/>
      <c r="BV126" s="25"/>
      <c r="BW126" s="25"/>
      <c r="BX126" s="25"/>
      <c r="BY126" s="25"/>
      <c r="BZ126" s="25"/>
      <c r="CA126" s="25"/>
      <c r="CB126" s="31"/>
      <c r="CC126" s="25"/>
      <c r="CD126" s="31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34"/>
    </row>
    <row r="127" spans="1:93" ht="13.5" customHeight="1">
      <c r="A127" s="126" t="s">
        <v>2343</v>
      </c>
      <c r="B127" s="14"/>
      <c r="C127" s="40" t="s">
        <v>82</v>
      </c>
      <c r="D127" s="599" t="s">
        <v>1903</v>
      </c>
      <c r="E127" s="599">
        <v>2</v>
      </c>
      <c r="F127" s="599"/>
      <c r="G127" s="599"/>
      <c r="H127" s="592" t="s">
        <v>84</v>
      </c>
      <c r="I127" s="14"/>
      <c r="J127" s="36" t="s">
        <v>85</v>
      </c>
      <c r="K127" s="14" t="s">
        <v>86</v>
      </c>
      <c r="L127" s="14" t="s">
        <v>1904</v>
      </c>
      <c r="M127" s="17" t="s">
        <v>1905</v>
      </c>
      <c r="N127" s="17" t="s">
        <v>88</v>
      </c>
      <c r="O127" s="127" t="s">
        <v>2344</v>
      </c>
      <c r="P127" s="53" t="s">
        <v>2345</v>
      </c>
      <c r="Q127" s="14"/>
      <c r="R127" s="52" t="s">
        <v>2346</v>
      </c>
      <c r="S127" s="52">
        <v>94833567253</v>
      </c>
      <c r="T127" s="53">
        <v>23804712283</v>
      </c>
      <c r="U127" s="128">
        <v>83</v>
      </c>
      <c r="V127" s="128">
        <v>37</v>
      </c>
      <c r="W127" s="128">
        <v>555</v>
      </c>
      <c r="X127" s="126" t="s">
        <v>2347</v>
      </c>
      <c r="Y127" s="126" t="s">
        <v>2348</v>
      </c>
      <c r="Z127" s="54" t="s">
        <v>1911</v>
      </c>
      <c r="AA127" s="14" t="s">
        <v>96</v>
      </c>
      <c r="AB127" s="14" t="s">
        <v>23</v>
      </c>
      <c r="AC127" s="14" t="s">
        <v>97</v>
      </c>
      <c r="AD127" s="19"/>
      <c r="AE127" s="13"/>
      <c r="AF127" s="129">
        <v>32255</v>
      </c>
      <c r="AG127" s="14" t="str">
        <f t="shared" ca="1" si="15"/>
        <v>37 anos</v>
      </c>
      <c r="AH127" s="129">
        <v>45337</v>
      </c>
      <c r="AI127" s="129">
        <v>45337</v>
      </c>
      <c r="AJ127" s="20">
        <f t="shared" si="16"/>
        <v>54469</v>
      </c>
      <c r="AK127" s="20">
        <f t="shared" si="17"/>
        <v>56295</v>
      </c>
      <c r="AL127" s="14">
        <v>59</v>
      </c>
      <c r="AM127" s="14" t="str">
        <f t="shared" ca="1" si="18"/>
        <v>1 ano(s)</v>
      </c>
      <c r="AN127" s="14" t="str">
        <f t="shared" ca="1" si="19"/>
        <v>6  mês(es)</v>
      </c>
      <c r="AO127" s="14" t="str">
        <f t="shared" ca="1" si="20"/>
        <v>1 dias</v>
      </c>
      <c r="AP127" s="14">
        <f t="shared" ca="1" si="21"/>
        <v>548</v>
      </c>
      <c r="AQ127" s="14" t="s">
        <v>99</v>
      </c>
      <c r="AR127" s="14"/>
      <c r="AS127" s="14"/>
      <c r="AT127" s="14"/>
      <c r="AU127" s="14"/>
      <c r="AV127" s="14"/>
      <c r="AW127" s="14" t="s">
        <v>100</v>
      </c>
      <c r="AX127" s="54" t="s">
        <v>2349</v>
      </c>
      <c r="AY127" s="54" t="s">
        <v>2350</v>
      </c>
      <c r="AZ127" s="54" t="s">
        <v>99</v>
      </c>
      <c r="BA127" s="54" t="s">
        <v>99</v>
      </c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54" t="s">
        <v>2351</v>
      </c>
      <c r="BM127" s="128">
        <v>2429</v>
      </c>
      <c r="BN127" s="14"/>
      <c r="BO127" s="14" t="s">
        <v>106</v>
      </c>
      <c r="BP127" s="53">
        <v>69055700</v>
      </c>
      <c r="BQ127" s="130">
        <v>92981064243</v>
      </c>
      <c r="BR127" s="87" t="s">
        <v>2352</v>
      </c>
      <c r="BS127" s="14"/>
      <c r="BT127" s="14"/>
      <c r="BU127" s="14"/>
      <c r="BV127" s="14"/>
      <c r="BW127" s="14"/>
      <c r="BX127" s="14"/>
      <c r="BY127" s="14"/>
      <c r="BZ127" s="14"/>
      <c r="CA127" s="14"/>
      <c r="CB127" s="20"/>
      <c r="CC127" s="14"/>
      <c r="CD127" s="20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40"/>
    </row>
    <row r="128" spans="1:93" ht="13.5" customHeight="1">
      <c r="A128" s="126" t="s">
        <v>2353</v>
      </c>
      <c r="B128" s="25"/>
      <c r="C128" s="34" t="s">
        <v>82</v>
      </c>
      <c r="D128" s="600" t="s">
        <v>1903</v>
      </c>
      <c r="E128" s="599">
        <v>2</v>
      </c>
      <c r="F128" s="600"/>
      <c r="G128" s="600"/>
      <c r="H128" s="27" t="s">
        <v>84</v>
      </c>
      <c r="I128" s="25"/>
      <c r="J128" s="27" t="s">
        <v>85</v>
      </c>
      <c r="K128" s="25" t="s">
        <v>86</v>
      </c>
      <c r="L128" s="25" t="s">
        <v>1904</v>
      </c>
      <c r="M128" s="28" t="s">
        <v>1905</v>
      </c>
      <c r="N128" s="28" t="s">
        <v>88</v>
      </c>
      <c r="O128" s="127" t="s">
        <v>2354</v>
      </c>
      <c r="P128" s="52" t="s">
        <v>2355</v>
      </c>
      <c r="Q128" s="25"/>
      <c r="R128" s="52" t="s">
        <v>2356</v>
      </c>
      <c r="S128" s="52">
        <v>1610532201</v>
      </c>
      <c r="T128" s="64">
        <v>36914572267</v>
      </c>
      <c r="U128" s="131">
        <v>67</v>
      </c>
      <c r="V128" s="51">
        <v>37</v>
      </c>
      <c r="W128" s="51">
        <v>655</v>
      </c>
      <c r="X128" s="126" t="s">
        <v>2357</v>
      </c>
      <c r="Y128" s="126" t="s">
        <v>2358</v>
      </c>
      <c r="Z128" s="51" t="s">
        <v>1931</v>
      </c>
      <c r="AA128" s="25" t="s">
        <v>96</v>
      </c>
      <c r="AB128" s="25" t="s">
        <v>23</v>
      </c>
      <c r="AC128" s="25" t="s">
        <v>97</v>
      </c>
      <c r="AD128" s="30"/>
      <c r="AE128" s="24"/>
      <c r="AF128" s="129">
        <v>34488</v>
      </c>
      <c r="AG128" s="25" t="str">
        <f t="shared" ca="1" si="15"/>
        <v>31 anos</v>
      </c>
      <c r="AH128" s="129">
        <v>45261</v>
      </c>
      <c r="AI128" s="129">
        <v>45261</v>
      </c>
      <c r="AJ128" s="31">
        <f t="shared" si="16"/>
        <v>54393</v>
      </c>
      <c r="AK128" s="31">
        <f t="shared" si="17"/>
        <v>56219</v>
      </c>
      <c r="AL128" s="25">
        <v>59</v>
      </c>
      <c r="AM128" s="25" t="str">
        <f t="shared" ca="1" si="18"/>
        <v>1 ano(s)</v>
      </c>
      <c r="AN128" s="25" t="str">
        <f t="shared" ca="1" si="19"/>
        <v>8  mês(es)</v>
      </c>
      <c r="AO128" s="25" t="str">
        <f t="shared" ca="1" si="20"/>
        <v>15 dias</v>
      </c>
      <c r="AP128" s="25">
        <f t="shared" ca="1" si="21"/>
        <v>624</v>
      </c>
      <c r="AQ128" s="25" t="s">
        <v>99</v>
      </c>
      <c r="AR128" s="25"/>
      <c r="AS128" s="25"/>
      <c r="AT128" s="25"/>
      <c r="AU128" s="25"/>
      <c r="AV128" s="25"/>
      <c r="AW128" s="25" t="s">
        <v>100</v>
      </c>
      <c r="AX128" s="51" t="s">
        <v>2359</v>
      </c>
      <c r="AY128" s="51" t="s">
        <v>1932</v>
      </c>
      <c r="AZ128" s="54" t="s">
        <v>99</v>
      </c>
      <c r="BA128" s="54" t="s">
        <v>99</v>
      </c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51" t="s">
        <v>2360</v>
      </c>
      <c r="BM128" s="51" t="s">
        <v>2361</v>
      </c>
      <c r="BN128" s="25"/>
      <c r="BO128" s="25" t="s">
        <v>106</v>
      </c>
      <c r="BP128" s="145" t="s">
        <v>2362</v>
      </c>
      <c r="BQ128" s="83">
        <v>45999518337</v>
      </c>
      <c r="BR128" s="84" t="s">
        <v>2363</v>
      </c>
      <c r="BS128" s="25"/>
      <c r="BT128" s="25"/>
      <c r="BU128" s="25"/>
      <c r="BV128" s="25"/>
      <c r="BW128" s="25"/>
      <c r="BX128" s="25"/>
      <c r="BY128" s="25"/>
      <c r="BZ128" s="25"/>
      <c r="CA128" s="25"/>
      <c r="CB128" s="31"/>
      <c r="CC128" s="25"/>
      <c r="CD128" s="31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34"/>
    </row>
    <row r="129" spans="1:93" ht="13.5" customHeight="1">
      <c r="A129" s="126" t="s">
        <v>2364</v>
      </c>
      <c r="B129" s="14"/>
      <c r="C129" s="40" t="s">
        <v>82</v>
      </c>
      <c r="D129" s="599" t="s">
        <v>1903</v>
      </c>
      <c r="E129" s="599">
        <v>2</v>
      </c>
      <c r="F129" s="599"/>
      <c r="G129" s="599"/>
      <c r="H129" s="592" t="s">
        <v>84</v>
      </c>
      <c r="I129" s="14"/>
      <c r="J129" s="36" t="s">
        <v>85</v>
      </c>
      <c r="K129" s="14" t="s">
        <v>86</v>
      </c>
      <c r="L129" s="14" t="s">
        <v>1904</v>
      </c>
      <c r="M129" s="17" t="s">
        <v>1905</v>
      </c>
      <c r="N129" s="17" t="s">
        <v>88</v>
      </c>
      <c r="O129" s="127" t="s">
        <v>2365</v>
      </c>
      <c r="P129" s="52" t="s">
        <v>2366</v>
      </c>
      <c r="Q129" s="14"/>
      <c r="R129" s="52" t="s">
        <v>2367</v>
      </c>
      <c r="S129" s="52">
        <v>7319907658</v>
      </c>
      <c r="T129" s="53">
        <v>58473681082</v>
      </c>
      <c r="U129" s="54">
        <v>82</v>
      </c>
      <c r="V129" s="54">
        <v>1</v>
      </c>
      <c r="W129" s="54">
        <v>937</v>
      </c>
      <c r="X129" s="126" t="s">
        <v>2368</v>
      </c>
      <c r="Y129" s="126" t="s">
        <v>2369</v>
      </c>
      <c r="Z129" s="54" t="s">
        <v>1911</v>
      </c>
      <c r="AA129" s="14" t="s">
        <v>96</v>
      </c>
      <c r="AB129" s="14" t="s">
        <v>23</v>
      </c>
      <c r="AC129" s="14" t="s">
        <v>97</v>
      </c>
      <c r="AD129" s="19"/>
      <c r="AE129" s="13"/>
      <c r="AF129" s="129">
        <v>32713</v>
      </c>
      <c r="AG129" s="14" t="str">
        <f t="shared" ca="1" si="15"/>
        <v>36 anos</v>
      </c>
      <c r="AH129" s="129">
        <v>45261</v>
      </c>
      <c r="AI129" s="129">
        <v>45261</v>
      </c>
      <c r="AJ129" s="20">
        <f t="shared" si="16"/>
        <v>54393</v>
      </c>
      <c r="AK129" s="20">
        <f t="shared" si="17"/>
        <v>56219</v>
      </c>
      <c r="AL129" s="14">
        <v>59</v>
      </c>
      <c r="AM129" s="14" t="str">
        <f t="shared" ca="1" si="18"/>
        <v>1 ano(s)</v>
      </c>
      <c r="AN129" s="14" t="str">
        <f t="shared" ca="1" si="19"/>
        <v>8  mês(es)</v>
      </c>
      <c r="AO129" s="14" t="str">
        <f t="shared" ca="1" si="20"/>
        <v>15 dias</v>
      </c>
      <c r="AP129" s="14">
        <f t="shared" ca="1" si="21"/>
        <v>624</v>
      </c>
      <c r="AQ129" s="14" t="s">
        <v>99</v>
      </c>
      <c r="AR129" s="14"/>
      <c r="AS129" s="14"/>
      <c r="AT129" s="14"/>
      <c r="AU129" s="14"/>
      <c r="AV129" s="14"/>
      <c r="AW129" s="14" t="s">
        <v>100</v>
      </c>
      <c r="AX129" s="54" t="s">
        <v>2370</v>
      </c>
      <c r="AY129" s="54" t="s">
        <v>2371</v>
      </c>
      <c r="AZ129" s="54" t="s">
        <v>99</v>
      </c>
      <c r="BA129" s="54" t="s">
        <v>99</v>
      </c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54" t="s">
        <v>2372</v>
      </c>
      <c r="BM129" s="128">
        <v>1140</v>
      </c>
      <c r="BN129" s="14"/>
      <c r="BO129" s="14" t="s">
        <v>106</v>
      </c>
      <c r="BP129" s="53">
        <v>69068060</v>
      </c>
      <c r="BQ129" s="130">
        <v>92992367442</v>
      </c>
      <c r="BR129" s="87" t="s">
        <v>2373</v>
      </c>
      <c r="BS129" s="14"/>
      <c r="BT129" s="14"/>
      <c r="BU129" s="14"/>
      <c r="BV129" s="14"/>
      <c r="BW129" s="14"/>
      <c r="BX129" s="14"/>
      <c r="BY129" s="14"/>
      <c r="BZ129" s="14"/>
      <c r="CA129" s="14"/>
      <c r="CB129" s="20"/>
      <c r="CC129" s="14"/>
      <c r="CD129" s="20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40"/>
    </row>
    <row r="130" spans="1:93" ht="13.5" customHeight="1">
      <c r="A130" s="126" t="s">
        <v>2374</v>
      </c>
      <c r="B130" s="25"/>
      <c r="C130" s="34" t="s">
        <v>82</v>
      </c>
      <c r="D130" s="600" t="s">
        <v>1903</v>
      </c>
      <c r="E130" s="599">
        <v>2</v>
      </c>
      <c r="F130" s="600"/>
      <c r="G130" s="600"/>
      <c r="H130" s="27" t="s">
        <v>84</v>
      </c>
      <c r="I130" s="25"/>
      <c r="J130" s="27" t="s">
        <v>135</v>
      </c>
      <c r="K130" s="25" t="s">
        <v>86</v>
      </c>
      <c r="L130" s="25" t="s">
        <v>1904</v>
      </c>
      <c r="M130" s="28" t="s">
        <v>1905</v>
      </c>
      <c r="N130" s="28" t="s">
        <v>88</v>
      </c>
      <c r="O130" s="127" t="s">
        <v>2375</v>
      </c>
      <c r="P130" s="52" t="s">
        <v>2376</v>
      </c>
      <c r="Q130" s="25"/>
      <c r="R130" s="52" t="s">
        <v>2377</v>
      </c>
      <c r="S130" s="52">
        <v>97708658268</v>
      </c>
      <c r="T130" s="64">
        <v>37185582267</v>
      </c>
      <c r="U130" s="131">
        <v>67</v>
      </c>
      <c r="V130" s="51">
        <v>70</v>
      </c>
      <c r="W130" s="51">
        <v>772</v>
      </c>
      <c r="X130" s="126" t="s">
        <v>2378</v>
      </c>
      <c r="Y130" s="126" t="s">
        <v>2379</v>
      </c>
      <c r="Z130" s="51" t="s">
        <v>1941</v>
      </c>
      <c r="AA130" s="25" t="s">
        <v>96</v>
      </c>
      <c r="AB130" s="25" t="s">
        <v>23</v>
      </c>
      <c r="AC130" s="25" t="s">
        <v>97</v>
      </c>
      <c r="AD130" s="30"/>
      <c r="AE130" s="24"/>
      <c r="AF130" s="129">
        <v>34440</v>
      </c>
      <c r="AG130" s="25" t="str">
        <f t="shared" ref="AG130:AG161" ca="1" si="22">DATEDIF(AF130,TODAY(),"Y")&amp;" anos"</f>
        <v>31 anos</v>
      </c>
      <c r="AH130" s="129">
        <v>45261</v>
      </c>
      <c r="AI130" s="129">
        <v>45261</v>
      </c>
      <c r="AJ130" s="31">
        <f t="shared" si="16"/>
        <v>54393</v>
      </c>
      <c r="AK130" s="31">
        <f t="shared" si="17"/>
        <v>56219</v>
      </c>
      <c r="AL130" s="25">
        <v>59</v>
      </c>
      <c r="AM130" s="25" t="str">
        <f t="shared" ca="1" si="18"/>
        <v>1 ano(s)</v>
      </c>
      <c r="AN130" s="25" t="str">
        <f t="shared" ca="1" si="19"/>
        <v>8  mês(es)</v>
      </c>
      <c r="AO130" s="25" t="str">
        <f t="shared" ca="1" si="20"/>
        <v>15 dias</v>
      </c>
      <c r="AP130" s="25">
        <f t="shared" ca="1" si="21"/>
        <v>624</v>
      </c>
      <c r="AQ130" s="25" t="s">
        <v>99</v>
      </c>
      <c r="AR130" s="25"/>
      <c r="AS130" s="25"/>
      <c r="AT130" s="25"/>
      <c r="AU130" s="25"/>
      <c r="AV130" s="25"/>
      <c r="AW130" s="25" t="s">
        <v>100</v>
      </c>
      <c r="AX130" s="51" t="s">
        <v>2380</v>
      </c>
      <c r="AY130" s="51" t="s">
        <v>2381</v>
      </c>
      <c r="AZ130" s="54" t="s">
        <v>99</v>
      </c>
      <c r="BA130" s="54" t="s">
        <v>99</v>
      </c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51" t="s">
        <v>2382</v>
      </c>
      <c r="BM130" s="131">
        <v>16</v>
      </c>
      <c r="BN130" s="25"/>
      <c r="BO130" s="25" t="s">
        <v>106</v>
      </c>
      <c r="BP130" s="64">
        <v>69099137</v>
      </c>
      <c r="BQ130" s="83">
        <v>92984286630</v>
      </c>
      <c r="BR130" s="84" t="s">
        <v>2383</v>
      </c>
      <c r="BS130" s="25"/>
      <c r="BT130" s="25"/>
      <c r="BU130" s="25"/>
      <c r="BV130" s="25"/>
      <c r="BW130" s="25"/>
      <c r="BX130" s="25"/>
      <c r="BY130" s="25"/>
      <c r="BZ130" s="25"/>
      <c r="CA130" s="25"/>
      <c r="CB130" s="31"/>
      <c r="CC130" s="25"/>
      <c r="CD130" s="31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34"/>
    </row>
    <row r="131" spans="1:93" ht="13.5" customHeight="1">
      <c r="A131" s="126" t="s">
        <v>2384</v>
      </c>
      <c r="B131" s="14"/>
      <c r="C131" s="40" t="s">
        <v>82</v>
      </c>
      <c r="D131" s="599" t="s">
        <v>1903</v>
      </c>
      <c r="E131" s="599">
        <v>2</v>
      </c>
      <c r="F131" s="599"/>
      <c r="G131" s="599"/>
      <c r="H131" s="592" t="s">
        <v>84</v>
      </c>
      <c r="I131" s="14"/>
      <c r="J131" s="36" t="s">
        <v>85</v>
      </c>
      <c r="K131" s="14" t="s">
        <v>86</v>
      </c>
      <c r="L131" s="14" t="s">
        <v>1904</v>
      </c>
      <c r="M131" s="17" t="s">
        <v>1905</v>
      </c>
      <c r="N131" s="17" t="s">
        <v>88</v>
      </c>
      <c r="O131" s="127" t="s">
        <v>2385</v>
      </c>
      <c r="P131" s="52" t="s">
        <v>2386</v>
      </c>
      <c r="Q131" s="14"/>
      <c r="R131" s="52" t="s">
        <v>2387</v>
      </c>
      <c r="S131" s="52">
        <v>675328292</v>
      </c>
      <c r="T131" s="53">
        <v>210153730230</v>
      </c>
      <c r="U131" s="54">
        <v>30</v>
      </c>
      <c r="V131" s="54">
        <v>37</v>
      </c>
      <c r="W131" s="54">
        <v>723</v>
      </c>
      <c r="X131" s="126" t="s">
        <v>2388</v>
      </c>
      <c r="Y131" s="126" t="s">
        <v>2389</v>
      </c>
      <c r="Z131" s="54" t="s">
        <v>1931</v>
      </c>
      <c r="AA131" s="14" t="s">
        <v>96</v>
      </c>
      <c r="AB131" s="14" t="s">
        <v>23</v>
      </c>
      <c r="AC131" s="14" t="s">
        <v>97</v>
      </c>
      <c r="AD131" s="19"/>
      <c r="AE131" s="13"/>
      <c r="AF131" s="129">
        <v>35269</v>
      </c>
      <c r="AG131" s="14" t="str">
        <f t="shared" ca="1" si="22"/>
        <v>29 anos</v>
      </c>
      <c r="AH131" s="129">
        <v>45261</v>
      </c>
      <c r="AI131" s="129">
        <v>45261</v>
      </c>
      <c r="AJ131" s="20">
        <f t="shared" si="16"/>
        <v>54393</v>
      </c>
      <c r="AK131" s="20">
        <f t="shared" si="17"/>
        <v>56219</v>
      </c>
      <c r="AL131" s="14">
        <v>59</v>
      </c>
      <c r="AM131" s="14" t="str">
        <f t="shared" ca="1" si="18"/>
        <v>1 ano(s)</v>
      </c>
      <c r="AN131" s="14" t="str">
        <f t="shared" ca="1" si="19"/>
        <v>8  mês(es)</v>
      </c>
      <c r="AO131" s="14" t="str">
        <f t="shared" ca="1" si="20"/>
        <v>15 dias</v>
      </c>
      <c r="AP131" s="14">
        <f t="shared" ca="1" si="21"/>
        <v>624</v>
      </c>
      <c r="AQ131" s="14" t="s">
        <v>99</v>
      </c>
      <c r="AR131" s="14"/>
      <c r="AS131" s="14"/>
      <c r="AT131" s="14"/>
      <c r="AU131" s="14"/>
      <c r="AV131" s="14"/>
      <c r="AW131" s="14" t="s">
        <v>100</v>
      </c>
      <c r="AX131" s="54" t="s">
        <v>2390</v>
      </c>
      <c r="AY131" s="54" t="s">
        <v>2391</v>
      </c>
      <c r="AZ131" s="54" t="s">
        <v>99</v>
      </c>
      <c r="BA131" s="54" t="s">
        <v>99</v>
      </c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54" t="s">
        <v>2392</v>
      </c>
      <c r="BM131" s="128">
        <v>3</v>
      </c>
      <c r="BN131" s="14"/>
      <c r="BO131" s="14" t="s">
        <v>106</v>
      </c>
      <c r="BP131" s="53">
        <v>69060062</v>
      </c>
      <c r="BQ131" s="130">
        <v>92982922290</v>
      </c>
      <c r="BR131" s="87" t="s">
        <v>2393</v>
      </c>
      <c r="BS131" s="14"/>
      <c r="BT131" s="14"/>
      <c r="BU131" s="14"/>
      <c r="BV131" s="14"/>
      <c r="BW131" s="14"/>
      <c r="BX131" s="14"/>
      <c r="BY131" s="14"/>
      <c r="BZ131" s="14"/>
      <c r="CA131" s="14"/>
      <c r="CB131" s="20"/>
      <c r="CC131" s="14"/>
      <c r="CD131" s="20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40"/>
    </row>
    <row r="132" spans="1:93" ht="13.5" customHeight="1">
      <c r="A132" s="90" t="s">
        <v>2394</v>
      </c>
      <c r="B132" s="25"/>
      <c r="C132" s="34" t="s">
        <v>82</v>
      </c>
      <c r="D132" s="600" t="s">
        <v>1903</v>
      </c>
      <c r="E132" s="599">
        <v>2</v>
      </c>
      <c r="F132" s="600"/>
      <c r="G132" s="600"/>
      <c r="H132" s="27" t="s">
        <v>84</v>
      </c>
      <c r="I132" s="25"/>
      <c r="J132" s="27" t="s">
        <v>85</v>
      </c>
      <c r="K132" s="25" t="s">
        <v>86</v>
      </c>
      <c r="L132" s="25" t="s">
        <v>1904</v>
      </c>
      <c r="M132" s="28" t="s">
        <v>1905</v>
      </c>
      <c r="N132" s="28" t="s">
        <v>88</v>
      </c>
      <c r="O132" s="132" t="s">
        <v>2395</v>
      </c>
      <c r="P132" s="21" t="s">
        <v>2396</v>
      </c>
      <c r="Q132" s="25"/>
      <c r="R132" s="21" t="s">
        <v>2397</v>
      </c>
      <c r="S132" s="21">
        <v>2275915265</v>
      </c>
      <c r="T132" s="64">
        <v>386544222320</v>
      </c>
      <c r="U132" s="131">
        <v>0</v>
      </c>
      <c r="V132" s="51">
        <v>1</v>
      </c>
      <c r="W132" s="51">
        <v>658</v>
      </c>
      <c r="X132" s="90" t="s">
        <v>2398</v>
      </c>
      <c r="Y132" s="90" t="s">
        <v>2399</v>
      </c>
      <c r="Z132" s="51" t="s">
        <v>1911</v>
      </c>
      <c r="AA132" s="25" t="s">
        <v>96</v>
      </c>
      <c r="AB132" s="25" t="s">
        <v>23</v>
      </c>
      <c r="AC132" s="25" t="s">
        <v>97</v>
      </c>
      <c r="AD132" s="30"/>
      <c r="AE132" s="24"/>
      <c r="AF132" s="133">
        <v>35385</v>
      </c>
      <c r="AG132" s="25" t="str">
        <f t="shared" ca="1" si="22"/>
        <v>28 anos</v>
      </c>
      <c r="AH132" s="133">
        <v>45261</v>
      </c>
      <c r="AI132" s="133">
        <v>45261</v>
      </c>
      <c r="AJ132" s="31">
        <f t="shared" si="16"/>
        <v>54393</v>
      </c>
      <c r="AK132" s="31">
        <f t="shared" si="17"/>
        <v>56219</v>
      </c>
      <c r="AL132" s="25">
        <v>59</v>
      </c>
      <c r="AM132" s="25" t="str">
        <f t="shared" ca="1" si="18"/>
        <v>1 ano(s)</v>
      </c>
      <c r="AN132" s="25" t="str">
        <f t="shared" ca="1" si="19"/>
        <v>8  mês(es)</v>
      </c>
      <c r="AO132" s="25" t="str">
        <f t="shared" ca="1" si="20"/>
        <v>15 dias</v>
      </c>
      <c r="AP132" s="25">
        <f t="shared" ca="1" si="21"/>
        <v>624</v>
      </c>
      <c r="AQ132" s="25" t="s">
        <v>99</v>
      </c>
      <c r="AR132" s="25"/>
      <c r="AS132" s="25"/>
      <c r="AT132" s="25"/>
      <c r="AU132" s="25"/>
      <c r="AV132" s="25"/>
      <c r="AW132" s="25" t="s">
        <v>100</v>
      </c>
      <c r="AX132" s="51" t="s">
        <v>2370</v>
      </c>
      <c r="AY132" s="51" t="s">
        <v>2400</v>
      </c>
      <c r="AZ132" s="54" t="s">
        <v>99</v>
      </c>
      <c r="BA132" s="54" t="s">
        <v>99</v>
      </c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51" t="s">
        <v>2401</v>
      </c>
      <c r="BM132" s="131">
        <v>94</v>
      </c>
      <c r="BN132" s="25"/>
      <c r="BO132" s="25" t="s">
        <v>106</v>
      </c>
      <c r="BP132" s="64">
        <v>69043540</v>
      </c>
      <c r="BQ132" s="83">
        <v>92984621203</v>
      </c>
      <c r="BR132" s="84" t="s">
        <v>2402</v>
      </c>
      <c r="BS132" s="25"/>
      <c r="BT132" s="25"/>
      <c r="BU132" s="25"/>
      <c r="BV132" s="25"/>
      <c r="BW132" s="25"/>
      <c r="BX132" s="25"/>
      <c r="BY132" s="25"/>
      <c r="BZ132" s="25"/>
      <c r="CA132" s="25"/>
      <c r="CB132" s="31"/>
      <c r="CC132" s="25"/>
      <c r="CD132" s="31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34"/>
    </row>
    <row r="133" spans="1:93" ht="13.5" customHeight="1">
      <c r="A133" s="126" t="s">
        <v>2403</v>
      </c>
      <c r="B133" s="14"/>
      <c r="C133" s="40" t="s">
        <v>82</v>
      </c>
      <c r="D133" s="599" t="s">
        <v>1903</v>
      </c>
      <c r="E133" s="599">
        <v>2</v>
      </c>
      <c r="F133" s="599"/>
      <c r="G133" s="599"/>
      <c r="H133" s="592" t="s">
        <v>84</v>
      </c>
      <c r="I133" s="14"/>
      <c r="J133" s="36" t="s">
        <v>85</v>
      </c>
      <c r="K133" s="14" t="s">
        <v>86</v>
      </c>
      <c r="L133" s="14" t="s">
        <v>1904</v>
      </c>
      <c r="M133" s="17" t="s">
        <v>1905</v>
      </c>
      <c r="N133" s="17" t="s">
        <v>88</v>
      </c>
      <c r="O133" s="127" t="s">
        <v>2404</v>
      </c>
      <c r="P133" s="52" t="s">
        <v>2405</v>
      </c>
      <c r="Q133" s="14"/>
      <c r="R133" s="52" t="s">
        <v>2406</v>
      </c>
      <c r="S133" s="52">
        <v>1622457269</v>
      </c>
      <c r="T133" s="53">
        <v>36093592291</v>
      </c>
      <c r="U133" s="128">
        <v>91</v>
      </c>
      <c r="V133" s="54">
        <v>65</v>
      </c>
      <c r="W133" s="54">
        <v>640</v>
      </c>
      <c r="X133" s="126" t="s">
        <v>2407</v>
      </c>
      <c r="Y133" s="126" t="s">
        <v>2408</v>
      </c>
      <c r="Z133" s="54" t="s">
        <v>1911</v>
      </c>
      <c r="AA133" s="14" t="s">
        <v>96</v>
      </c>
      <c r="AB133" s="14" t="s">
        <v>23</v>
      </c>
      <c r="AC133" s="14" t="s">
        <v>97</v>
      </c>
      <c r="AD133" s="19"/>
      <c r="AE133" s="13"/>
      <c r="AF133" s="129">
        <v>34267</v>
      </c>
      <c r="AG133" s="14" t="str">
        <f t="shared" ca="1" si="22"/>
        <v>31 anos</v>
      </c>
      <c r="AH133" s="129">
        <v>45261</v>
      </c>
      <c r="AI133" s="129">
        <v>45261</v>
      </c>
      <c r="AJ133" s="20">
        <f t="shared" si="16"/>
        <v>54393</v>
      </c>
      <c r="AK133" s="20">
        <f t="shared" si="17"/>
        <v>56219</v>
      </c>
      <c r="AL133" s="14">
        <v>59</v>
      </c>
      <c r="AM133" s="14" t="str">
        <f t="shared" ca="1" si="18"/>
        <v>1 ano(s)</v>
      </c>
      <c r="AN133" s="14" t="str">
        <f t="shared" ca="1" si="19"/>
        <v>8  mês(es)</v>
      </c>
      <c r="AO133" s="14" t="str">
        <f t="shared" ca="1" si="20"/>
        <v>15 dias</v>
      </c>
      <c r="AP133" s="14">
        <f t="shared" ca="1" si="21"/>
        <v>624</v>
      </c>
      <c r="AQ133" s="14" t="s">
        <v>99</v>
      </c>
      <c r="AR133" s="14"/>
      <c r="AS133" s="14"/>
      <c r="AT133" s="14"/>
      <c r="AU133" s="14"/>
      <c r="AV133" s="14"/>
      <c r="AW133" s="14" t="s">
        <v>100</v>
      </c>
      <c r="AX133" s="54" t="s">
        <v>2409</v>
      </c>
      <c r="AY133" s="54" t="s">
        <v>2410</v>
      </c>
      <c r="AZ133" s="54" t="s">
        <v>99</v>
      </c>
      <c r="BA133" s="54" t="s">
        <v>99</v>
      </c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54" t="s">
        <v>2411</v>
      </c>
      <c r="BM133" s="128">
        <v>2235</v>
      </c>
      <c r="BN133" s="14"/>
      <c r="BO133" s="14" t="s">
        <v>106</v>
      </c>
      <c r="BP133" s="53">
        <v>69060020</v>
      </c>
      <c r="BQ133" s="130">
        <v>92994885496</v>
      </c>
      <c r="BR133" s="87" t="s">
        <v>2412</v>
      </c>
      <c r="BS133" s="14"/>
      <c r="BT133" s="14"/>
      <c r="BU133" s="14"/>
      <c r="BV133" s="14"/>
      <c r="BW133" s="14"/>
      <c r="BX133" s="14"/>
      <c r="BY133" s="14"/>
      <c r="BZ133" s="14"/>
      <c r="CA133" s="14"/>
      <c r="CB133" s="20"/>
      <c r="CC133" s="14"/>
      <c r="CD133" s="20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40"/>
    </row>
    <row r="134" spans="1:93" ht="13.5" customHeight="1">
      <c r="A134" s="126" t="s">
        <v>2413</v>
      </c>
      <c r="B134" s="25"/>
      <c r="C134" s="34" t="s">
        <v>82</v>
      </c>
      <c r="D134" s="600" t="s">
        <v>1903</v>
      </c>
      <c r="E134" s="599">
        <v>2</v>
      </c>
      <c r="F134" s="600"/>
      <c r="G134" s="600"/>
      <c r="H134" s="27" t="s">
        <v>84</v>
      </c>
      <c r="I134" s="25"/>
      <c r="J134" s="27" t="s">
        <v>85</v>
      </c>
      <c r="K134" s="25" t="s">
        <v>86</v>
      </c>
      <c r="L134" s="25" t="s">
        <v>1904</v>
      </c>
      <c r="M134" s="28" t="s">
        <v>1905</v>
      </c>
      <c r="N134" s="28" t="s">
        <v>88</v>
      </c>
      <c r="O134" s="127" t="s">
        <v>2414</v>
      </c>
      <c r="P134" s="52" t="s">
        <v>2415</v>
      </c>
      <c r="Q134" s="25"/>
      <c r="R134" s="52" t="s">
        <v>2416</v>
      </c>
      <c r="S134" s="52">
        <v>9491841440</v>
      </c>
      <c r="T134" s="64">
        <v>82885870876</v>
      </c>
      <c r="U134" s="131">
        <v>76</v>
      </c>
      <c r="V134" s="51">
        <v>40</v>
      </c>
      <c r="W134" s="51">
        <v>599</v>
      </c>
      <c r="X134" s="126" t="s">
        <v>2417</v>
      </c>
      <c r="Y134" s="126" t="s">
        <v>2418</v>
      </c>
      <c r="Z134" s="51" t="s">
        <v>1931</v>
      </c>
      <c r="AA134" s="25" t="s">
        <v>96</v>
      </c>
      <c r="AB134" s="25" t="s">
        <v>23</v>
      </c>
      <c r="AC134" s="25" t="s">
        <v>97</v>
      </c>
      <c r="AD134" s="30"/>
      <c r="AE134" s="24"/>
      <c r="AF134" s="129">
        <v>33683</v>
      </c>
      <c r="AG134" s="25" t="str">
        <f t="shared" ca="1" si="22"/>
        <v>33 anos</v>
      </c>
      <c r="AH134" s="129">
        <v>45261</v>
      </c>
      <c r="AI134" s="129">
        <v>45261</v>
      </c>
      <c r="AJ134" s="31">
        <f t="shared" si="16"/>
        <v>54393</v>
      </c>
      <c r="AK134" s="31">
        <f t="shared" si="17"/>
        <v>56219</v>
      </c>
      <c r="AL134" s="25">
        <v>59</v>
      </c>
      <c r="AM134" s="25" t="str">
        <f t="shared" ca="1" si="18"/>
        <v>1 ano(s)</v>
      </c>
      <c r="AN134" s="25" t="str">
        <f t="shared" ca="1" si="19"/>
        <v>8  mês(es)</v>
      </c>
      <c r="AO134" s="25" t="str">
        <f t="shared" ca="1" si="20"/>
        <v>15 dias</v>
      </c>
      <c r="AP134" s="25">
        <f t="shared" ca="1" si="21"/>
        <v>624</v>
      </c>
      <c r="AQ134" s="25" t="s">
        <v>99</v>
      </c>
      <c r="AR134" s="25"/>
      <c r="AS134" s="25"/>
      <c r="AT134" s="25"/>
      <c r="AU134" s="25"/>
      <c r="AV134" s="25"/>
      <c r="AW134" s="25" t="s">
        <v>100</v>
      </c>
      <c r="AX134" s="51" t="s">
        <v>2419</v>
      </c>
      <c r="AY134" s="51" t="s">
        <v>1932</v>
      </c>
      <c r="AZ134" s="54" t="s">
        <v>99</v>
      </c>
      <c r="BA134" s="54" t="s">
        <v>99</v>
      </c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51" t="s">
        <v>2125</v>
      </c>
      <c r="BM134" s="131">
        <v>748</v>
      </c>
      <c r="BN134" s="25"/>
      <c r="BO134" s="25" t="s">
        <v>106</v>
      </c>
      <c r="BP134" s="64">
        <v>69036790</v>
      </c>
      <c r="BQ134" s="83">
        <v>61992720704</v>
      </c>
      <c r="BR134" s="84" t="s">
        <v>2420</v>
      </c>
      <c r="BS134" s="25"/>
      <c r="BT134" s="25"/>
      <c r="BU134" s="25"/>
      <c r="BV134" s="25"/>
      <c r="BW134" s="25"/>
      <c r="BX134" s="25"/>
      <c r="BY134" s="25"/>
      <c r="BZ134" s="25"/>
      <c r="CA134" s="25"/>
      <c r="CB134" s="31"/>
      <c r="CC134" s="25"/>
      <c r="CD134" s="31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34"/>
    </row>
    <row r="135" spans="1:93" ht="13.5" customHeight="1">
      <c r="A135" s="13" t="s">
        <v>2612</v>
      </c>
      <c r="B135" s="14">
        <v>419</v>
      </c>
      <c r="C135" s="40" t="s">
        <v>82</v>
      </c>
      <c r="D135" s="599" t="s">
        <v>2613</v>
      </c>
      <c r="E135" s="599">
        <v>3</v>
      </c>
      <c r="F135" s="599"/>
      <c r="G135" s="599"/>
      <c r="H135" s="36" t="s">
        <v>84</v>
      </c>
      <c r="I135" s="14" t="s">
        <v>2614</v>
      </c>
      <c r="J135" s="36" t="s">
        <v>85</v>
      </c>
      <c r="K135" s="14" t="s">
        <v>86</v>
      </c>
      <c r="L135" s="14" t="s">
        <v>69</v>
      </c>
      <c r="M135" s="14" t="s">
        <v>196</v>
      </c>
      <c r="N135" s="17" t="s">
        <v>88</v>
      </c>
      <c r="O135" s="18" t="s">
        <v>2615</v>
      </c>
      <c r="P135" s="14" t="s">
        <v>2616</v>
      </c>
      <c r="Q135" s="17" t="s">
        <v>2617</v>
      </c>
      <c r="R135" s="14" t="s">
        <v>2618</v>
      </c>
      <c r="S135" s="14" t="s">
        <v>2619</v>
      </c>
      <c r="T135" s="14">
        <v>238029122</v>
      </c>
      <c r="U135" s="14">
        <v>8</v>
      </c>
      <c r="V135" s="14">
        <v>62</v>
      </c>
      <c r="W135" s="14">
        <v>144</v>
      </c>
      <c r="X135" s="13" t="s">
        <v>2620</v>
      </c>
      <c r="Y135" s="13" t="s">
        <v>2621</v>
      </c>
      <c r="Z135" s="14">
        <v>5</v>
      </c>
      <c r="AA135" s="14" t="s">
        <v>96</v>
      </c>
      <c r="AB135" s="14" t="s">
        <v>23</v>
      </c>
      <c r="AC135" s="14" t="s">
        <v>97</v>
      </c>
      <c r="AD135" s="19" t="s">
        <v>2622</v>
      </c>
      <c r="AE135" s="13" t="s">
        <v>2623</v>
      </c>
      <c r="AF135" s="20">
        <v>32114</v>
      </c>
      <c r="AG135" s="14" t="str">
        <f t="shared" ca="1" si="22"/>
        <v>37 anos</v>
      </c>
      <c r="AH135" s="20">
        <v>41561</v>
      </c>
      <c r="AI135" s="20">
        <v>41561</v>
      </c>
      <c r="AJ135" s="20">
        <f t="shared" si="16"/>
        <v>50692</v>
      </c>
      <c r="AK135" s="20">
        <f t="shared" si="17"/>
        <v>52518</v>
      </c>
      <c r="AL135" s="14">
        <v>59</v>
      </c>
      <c r="AM135" s="14" t="str">
        <f t="shared" ca="1" si="18"/>
        <v>11 ano(s)</v>
      </c>
      <c r="AN135" s="14" t="str">
        <f t="shared" ca="1" si="19"/>
        <v>10  mês(es)</v>
      </c>
      <c r="AO135" s="14" t="str">
        <f t="shared" ca="1" si="20"/>
        <v>2 dias</v>
      </c>
      <c r="AP135" s="14">
        <f t="shared" ca="1" si="21"/>
        <v>4324</v>
      </c>
      <c r="AQ135" s="21" t="s">
        <v>99</v>
      </c>
      <c r="AR135" s="14"/>
      <c r="AS135" s="14"/>
      <c r="AT135" s="14"/>
      <c r="AU135" s="14"/>
      <c r="AV135" s="14"/>
      <c r="AW135" s="14" t="s">
        <v>100</v>
      </c>
      <c r="AX135" s="14" t="s">
        <v>99</v>
      </c>
      <c r="AY135" s="14" t="s">
        <v>2624</v>
      </c>
      <c r="AZ135" s="14" t="s">
        <v>99</v>
      </c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 t="s">
        <v>272</v>
      </c>
      <c r="BM135" s="14">
        <v>0</v>
      </c>
      <c r="BN135" s="14" t="s">
        <v>2625</v>
      </c>
      <c r="BO135" s="14" t="s">
        <v>106</v>
      </c>
      <c r="BP135" s="14">
        <v>69049615</v>
      </c>
      <c r="BQ135" s="14">
        <v>9291064164</v>
      </c>
      <c r="BR135" s="22" t="s">
        <v>2626</v>
      </c>
      <c r="BS135" s="14" t="s">
        <v>290</v>
      </c>
      <c r="BT135" s="14" t="s">
        <v>110</v>
      </c>
      <c r="BU135" s="14" t="s">
        <v>291</v>
      </c>
      <c r="BV135" s="14" t="s">
        <v>110</v>
      </c>
      <c r="BW135" s="20" t="s">
        <v>292</v>
      </c>
      <c r="BX135" s="14" t="s">
        <v>2627</v>
      </c>
      <c r="BY135" s="14" t="s">
        <v>110</v>
      </c>
      <c r="BZ135" s="14" t="s">
        <v>110</v>
      </c>
      <c r="CA135" s="14" t="s">
        <v>110</v>
      </c>
      <c r="CB135" s="14" t="s">
        <v>110</v>
      </c>
      <c r="CC135" s="14" t="s">
        <v>110</v>
      </c>
      <c r="CD135" s="14" t="s">
        <v>110</v>
      </c>
      <c r="CE135" s="14" t="s">
        <v>110</v>
      </c>
      <c r="CF135" s="14" t="s">
        <v>110</v>
      </c>
      <c r="CG135" s="14" t="s">
        <v>110</v>
      </c>
      <c r="CH135" s="14" t="s">
        <v>110</v>
      </c>
      <c r="CI135" s="14" t="s">
        <v>110</v>
      </c>
      <c r="CJ135" s="14" t="s">
        <v>110</v>
      </c>
      <c r="CK135" s="14" t="s">
        <v>110</v>
      </c>
      <c r="CL135" s="14" t="s">
        <v>110</v>
      </c>
      <c r="CM135" s="14" t="s">
        <v>110</v>
      </c>
      <c r="CN135" s="14"/>
      <c r="CO135" s="40"/>
    </row>
    <row r="136" spans="1:93" ht="13.5" customHeight="1">
      <c r="A136" s="24" t="s">
        <v>2628</v>
      </c>
      <c r="B136" s="25"/>
      <c r="C136" s="34" t="s">
        <v>82</v>
      </c>
      <c r="D136" s="600" t="s">
        <v>2613</v>
      </c>
      <c r="E136" s="599">
        <v>3</v>
      </c>
      <c r="F136" s="600"/>
      <c r="G136" s="600"/>
      <c r="H136" s="27" t="s">
        <v>84</v>
      </c>
      <c r="I136" s="25" t="s">
        <v>2629</v>
      </c>
      <c r="J136" s="27" t="s">
        <v>135</v>
      </c>
      <c r="K136" s="25" t="s">
        <v>279</v>
      </c>
      <c r="L136" s="32" t="s">
        <v>70</v>
      </c>
      <c r="M136" s="28" t="s">
        <v>1392</v>
      </c>
      <c r="N136" s="28" t="s">
        <v>1450</v>
      </c>
      <c r="O136" s="29" t="s">
        <v>2630</v>
      </c>
      <c r="P136" s="25" t="s">
        <v>2631</v>
      </c>
      <c r="Q136" s="41" t="s">
        <v>2632</v>
      </c>
      <c r="R136" s="25" t="s">
        <v>2633</v>
      </c>
      <c r="S136" s="25" t="s">
        <v>2634</v>
      </c>
      <c r="T136" s="25">
        <v>131015023</v>
      </c>
      <c r="U136" s="25">
        <v>13</v>
      </c>
      <c r="V136" s="25">
        <v>2</v>
      </c>
      <c r="W136" s="25">
        <v>616</v>
      </c>
      <c r="X136" s="24" t="s">
        <v>2635</v>
      </c>
      <c r="Y136" s="24" t="s">
        <v>2636</v>
      </c>
      <c r="Z136" s="25">
        <v>1</v>
      </c>
      <c r="AA136" s="25" t="s">
        <v>96</v>
      </c>
      <c r="AB136" s="25" t="s">
        <v>23</v>
      </c>
      <c r="AC136" s="25" t="s">
        <v>97</v>
      </c>
      <c r="AD136" s="30"/>
      <c r="AE136" s="24" t="s">
        <v>2637</v>
      </c>
      <c r="AF136" s="31">
        <v>32330</v>
      </c>
      <c r="AG136" s="25" t="str">
        <f t="shared" ca="1" si="22"/>
        <v>37 anos</v>
      </c>
      <c r="AH136" s="31">
        <v>43937</v>
      </c>
      <c r="AI136" s="31">
        <v>43937</v>
      </c>
      <c r="AJ136" s="31">
        <f t="shared" si="16"/>
        <v>53068</v>
      </c>
      <c r="AK136" s="31">
        <f t="shared" si="17"/>
        <v>54894</v>
      </c>
      <c r="AL136" s="25">
        <v>59</v>
      </c>
      <c r="AM136" s="25" t="str">
        <f t="shared" ca="1" si="18"/>
        <v>5 ano(s)</v>
      </c>
      <c r="AN136" s="25" t="str">
        <f t="shared" ca="1" si="19"/>
        <v>4  mês(es)</v>
      </c>
      <c r="AO136" s="25" t="str">
        <f t="shared" ca="1" si="20"/>
        <v>0 dias</v>
      </c>
      <c r="AP136" s="25">
        <f t="shared" ca="1" si="21"/>
        <v>1948</v>
      </c>
      <c r="AQ136" s="32" t="s">
        <v>99</v>
      </c>
      <c r="AR136" s="25"/>
      <c r="AS136" s="25"/>
      <c r="AT136" s="25"/>
      <c r="AU136" s="25"/>
      <c r="AV136" s="25"/>
      <c r="AW136" s="25" t="s">
        <v>100</v>
      </c>
      <c r="AX136" s="25" t="s">
        <v>110</v>
      </c>
      <c r="AY136" s="25" t="s">
        <v>2638</v>
      </c>
      <c r="AZ136" s="25" t="s">
        <v>99</v>
      </c>
      <c r="BA136" s="25" t="s">
        <v>99</v>
      </c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 t="s">
        <v>2639</v>
      </c>
      <c r="BM136" s="25">
        <v>35</v>
      </c>
      <c r="BN136" s="25" t="s">
        <v>2640</v>
      </c>
      <c r="BO136" s="25" t="s">
        <v>106</v>
      </c>
      <c r="BP136" s="25">
        <v>69058205</v>
      </c>
      <c r="BQ136" s="25">
        <v>92981563391</v>
      </c>
      <c r="BR136" s="25" t="s">
        <v>2641</v>
      </c>
      <c r="BS136" s="25"/>
      <c r="BT136" s="25"/>
      <c r="BU136" s="25"/>
      <c r="BV136" s="25"/>
      <c r="BW136" s="25"/>
      <c r="BX136" s="25"/>
      <c r="BY136" s="25" t="s">
        <v>2642</v>
      </c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34"/>
    </row>
    <row r="137" spans="1:93" ht="13.5" customHeight="1">
      <c r="A137" s="13" t="s">
        <v>2643</v>
      </c>
      <c r="B137" s="14">
        <v>190</v>
      </c>
      <c r="C137" s="40" t="s">
        <v>82</v>
      </c>
      <c r="D137" s="599" t="s">
        <v>2613</v>
      </c>
      <c r="E137" s="599">
        <v>3</v>
      </c>
      <c r="F137" s="599"/>
      <c r="G137" s="599"/>
      <c r="H137" s="591" t="s">
        <v>84</v>
      </c>
      <c r="I137" s="14" t="s">
        <v>782</v>
      </c>
      <c r="J137" s="36" t="s">
        <v>135</v>
      </c>
      <c r="K137" s="14"/>
      <c r="L137" s="14" t="s">
        <v>257</v>
      </c>
      <c r="M137" s="14" t="s">
        <v>196</v>
      </c>
      <c r="N137" s="17" t="s">
        <v>88</v>
      </c>
      <c r="O137" s="18" t="s">
        <v>2644</v>
      </c>
      <c r="P137" s="59" t="s">
        <v>2645</v>
      </c>
      <c r="Q137" s="17" t="s">
        <v>2646</v>
      </c>
      <c r="R137" s="59" t="s">
        <v>2647</v>
      </c>
      <c r="S137" s="59" t="s">
        <v>2648</v>
      </c>
      <c r="T137" s="85" t="s">
        <v>2649</v>
      </c>
      <c r="U137" s="14">
        <v>0</v>
      </c>
      <c r="V137" s="14">
        <v>31</v>
      </c>
      <c r="W137" s="14">
        <v>595</v>
      </c>
      <c r="X137" s="39" t="s">
        <v>2650</v>
      </c>
      <c r="Y137" s="39" t="s">
        <v>2651</v>
      </c>
      <c r="Z137" s="14">
        <v>1</v>
      </c>
      <c r="AA137" s="14" t="s">
        <v>96</v>
      </c>
      <c r="AB137" s="14" t="s">
        <v>23</v>
      </c>
      <c r="AC137" s="14" t="s">
        <v>97</v>
      </c>
      <c r="AD137" s="19"/>
      <c r="AE137" s="13"/>
      <c r="AF137" s="62">
        <v>37029</v>
      </c>
      <c r="AG137" s="14" t="str">
        <f t="shared" ca="1" si="22"/>
        <v>24 anos</v>
      </c>
      <c r="AH137" s="62">
        <v>45261</v>
      </c>
      <c r="AI137" s="20"/>
      <c r="AJ137" s="20"/>
      <c r="AK137" s="20"/>
      <c r="AL137" s="14"/>
      <c r="AM137" s="14"/>
      <c r="AN137" s="14"/>
      <c r="AO137" s="14"/>
      <c r="AP137" s="14"/>
      <c r="AQ137" s="21"/>
      <c r="AR137" s="14"/>
      <c r="AS137" s="14"/>
      <c r="AT137" s="14"/>
      <c r="AU137" s="14"/>
      <c r="AV137" s="14"/>
      <c r="AW137" s="14" t="s">
        <v>100</v>
      </c>
      <c r="AX137" s="52" t="s">
        <v>2652</v>
      </c>
      <c r="AY137" s="52" t="s">
        <v>306</v>
      </c>
      <c r="AZ137" s="52" t="s">
        <v>99</v>
      </c>
      <c r="BA137" s="52" t="s">
        <v>99</v>
      </c>
      <c r="BB137" s="14" t="s">
        <v>271</v>
      </c>
      <c r="BC137" s="14"/>
      <c r="BD137" s="14"/>
      <c r="BE137" s="14"/>
      <c r="BF137" s="14"/>
      <c r="BG137" s="14"/>
      <c r="BH137" s="14"/>
      <c r="BI137" s="14"/>
      <c r="BJ137" s="14"/>
      <c r="BK137" s="14"/>
      <c r="BL137" s="78" t="s">
        <v>2653</v>
      </c>
      <c r="BM137" s="14">
        <v>420</v>
      </c>
      <c r="BN137" s="14" t="s">
        <v>2654</v>
      </c>
      <c r="BO137" s="14" t="s">
        <v>106</v>
      </c>
      <c r="BP137" s="76">
        <v>69098129</v>
      </c>
      <c r="BQ137" s="53" t="s">
        <v>2655</v>
      </c>
      <c r="BR137" s="54" t="s">
        <v>2656</v>
      </c>
      <c r="BS137" s="14"/>
      <c r="BT137" s="14"/>
      <c r="BU137" s="14"/>
      <c r="BV137" s="14" t="s">
        <v>276</v>
      </c>
      <c r="BW137" s="20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40"/>
    </row>
    <row r="138" spans="1:93" ht="13.5" customHeight="1">
      <c r="A138" s="24" t="s">
        <v>2657</v>
      </c>
      <c r="B138" s="25"/>
      <c r="C138" s="34" t="s">
        <v>82</v>
      </c>
      <c r="D138" s="600" t="s">
        <v>2613</v>
      </c>
      <c r="E138" s="599">
        <v>3</v>
      </c>
      <c r="F138" s="600"/>
      <c r="G138" s="600"/>
      <c r="H138" s="27" t="s">
        <v>84</v>
      </c>
      <c r="I138" s="25"/>
      <c r="J138" s="27" t="s">
        <v>135</v>
      </c>
      <c r="K138" s="25" t="s">
        <v>279</v>
      </c>
      <c r="L138" s="32" t="s">
        <v>70</v>
      </c>
      <c r="M138" s="28" t="s">
        <v>1392</v>
      </c>
      <c r="N138" s="28" t="s">
        <v>1450</v>
      </c>
      <c r="O138" s="29" t="s">
        <v>2658</v>
      </c>
      <c r="P138" s="25" t="s">
        <v>2659</v>
      </c>
      <c r="Q138" s="41" t="s">
        <v>2660</v>
      </c>
      <c r="R138" s="25" t="s">
        <v>2661</v>
      </c>
      <c r="S138" s="25" t="s">
        <v>2662</v>
      </c>
      <c r="T138" s="25">
        <v>236205722</v>
      </c>
      <c r="U138" s="25">
        <v>91</v>
      </c>
      <c r="V138" s="25">
        <v>1</v>
      </c>
      <c r="W138" s="25">
        <v>821</v>
      </c>
      <c r="X138" s="24" t="s">
        <v>2663</v>
      </c>
      <c r="Y138" s="24" t="s">
        <v>2664</v>
      </c>
      <c r="Z138" s="25">
        <v>1</v>
      </c>
      <c r="AA138" s="25" t="s">
        <v>96</v>
      </c>
      <c r="AB138" s="25" t="s">
        <v>23</v>
      </c>
      <c r="AC138" s="25" t="s">
        <v>97</v>
      </c>
      <c r="AD138" s="30"/>
      <c r="AE138" s="24" t="s">
        <v>1716</v>
      </c>
      <c r="AF138" s="31">
        <v>31420</v>
      </c>
      <c r="AG138" s="25" t="str">
        <f t="shared" ca="1" si="22"/>
        <v>39 anos</v>
      </c>
      <c r="AH138" s="31">
        <v>43937</v>
      </c>
      <c r="AI138" s="31">
        <v>43984</v>
      </c>
      <c r="AJ138" s="31">
        <f>EDATE(AI138,300)</f>
        <v>53115</v>
      </c>
      <c r="AK138" s="31">
        <f>EDATE(AI138,360)</f>
        <v>54941</v>
      </c>
      <c r="AL138" s="25">
        <v>59</v>
      </c>
      <c r="AM138" s="25" t="str">
        <f ca="1">DATEDIF(AI138,TODAY(),"Y")&amp;" ano(s)"</f>
        <v>5 ano(s)</v>
      </c>
      <c r="AN138" s="25" t="str">
        <f ca="1">DATEDIF(AI138,TODAY(),"YM")&amp;"  mês(es)"</f>
        <v>2  mês(es)</v>
      </c>
      <c r="AO138" s="25" t="str">
        <f ca="1">DATEDIF(AI138,TODAY(),"MD")&amp;" dias"</f>
        <v>14 dias</v>
      </c>
      <c r="AP138" s="25">
        <f ca="1">TODAY()-AI138</f>
        <v>1901</v>
      </c>
      <c r="AQ138" s="32" t="s">
        <v>99</v>
      </c>
      <c r="AR138" s="25"/>
      <c r="AS138" s="25"/>
      <c r="AT138" s="25"/>
      <c r="AU138" s="25"/>
      <c r="AV138" s="25"/>
      <c r="AW138" s="25" t="s">
        <v>100</v>
      </c>
      <c r="AX138" s="25" t="s">
        <v>110</v>
      </c>
      <c r="AY138" s="25" t="s">
        <v>2665</v>
      </c>
      <c r="AZ138" s="25" t="s">
        <v>99</v>
      </c>
      <c r="BA138" s="25" t="s">
        <v>99</v>
      </c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 t="s">
        <v>2666</v>
      </c>
      <c r="BM138" s="25">
        <v>417</v>
      </c>
      <c r="BN138" s="25" t="s">
        <v>2667</v>
      </c>
      <c r="BO138" s="25" t="s">
        <v>106</v>
      </c>
      <c r="BP138" s="25" t="s">
        <v>2668</v>
      </c>
      <c r="BQ138" s="25" t="s">
        <v>2669</v>
      </c>
      <c r="BR138" s="150" t="s">
        <v>2670</v>
      </c>
      <c r="BS138" s="25"/>
      <c r="BT138" s="25"/>
      <c r="BU138" s="25"/>
      <c r="BV138" s="25"/>
      <c r="BW138" s="25"/>
      <c r="BX138" s="25"/>
      <c r="BY138" s="25" t="s">
        <v>2671</v>
      </c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34"/>
    </row>
    <row r="139" spans="1:93" ht="13.5" customHeight="1">
      <c r="A139" s="39" t="s">
        <v>2672</v>
      </c>
      <c r="B139" s="14">
        <v>27</v>
      </c>
      <c r="C139" s="40" t="s">
        <v>82</v>
      </c>
      <c r="D139" s="599" t="s">
        <v>2613</v>
      </c>
      <c r="E139" s="599">
        <v>3</v>
      </c>
      <c r="F139" s="599"/>
      <c r="G139" s="599"/>
      <c r="H139" s="591" t="s">
        <v>84</v>
      </c>
      <c r="I139" s="14" t="s">
        <v>782</v>
      </c>
      <c r="J139" s="36" t="s">
        <v>135</v>
      </c>
      <c r="K139" s="14"/>
      <c r="L139" s="14" t="s">
        <v>257</v>
      </c>
      <c r="M139" s="17" t="s">
        <v>196</v>
      </c>
      <c r="N139" s="17" t="s">
        <v>88</v>
      </c>
      <c r="O139" s="18" t="s">
        <v>2673</v>
      </c>
      <c r="P139" s="59" t="s">
        <v>2674</v>
      </c>
      <c r="Q139" s="60">
        <v>1926</v>
      </c>
      <c r="R139" s="59" t="s">
        <v>2675</v>
      </c>
      <c r="S139" s="59" t="s">
        <v>2676</v>
      </c>
      <c r="T139" s="39">
        <v>41711832216</v>
      </c>
      <c r="U139" s="14">
        <v>16</v>
      </c>
      <c r="V139" s="75" t="s">
        <v>989</v>
      </c>
      <c r="W139" s="75" t="s">
        <v>2677</v>
      </c>
      <c r="X139" s="146" t="s">
        <v>2678</v>
      </c>
      <c r="Y139" s="146" t="s">
        <v>2679</v>
      </c>
      <c r="Z139" s="14"/>
      <c r="AA139" s="14" t="s">
        <v>96</v>
      </c>
      <c r="AB139" s="14" t="s">
        <v>23</v>
      </c>
      <c r="AC139" s="14" t="s">
        <v>97</v>
      </c>
      <c r="AD139" s="19"/>
      <c r="AE139" s="13"/>
      <c r="AF139" s="62">
        <v>36422</v>
      </c>
      <c r="AG139" s="14" t="str">
        <f t="shared" ca="1" si="22"/>
        <v>25 anos</v>
      </c>
      <c r="AH139" s="62">
        <v>45261</v>
      </c>
      <c r="AI139" s="20"/>
      <c r="AJ139" s="20"/>
      <c r="AK139" s="20"/>
      <c r="AL139" s="14"/>
      <c r="AM139" s="14"/>
      <c r="AN139" s="14"/>
      <c r="AO139" s="14"/>
      <c r="AP139" s="14"/>
      <c r="AQ139" s="21"/>
      <c r="AR139" s="14"/>
      <c r="AS139" s="14"/>
      <c r="AT139" s="14"/>
      <c r="AU139" s="14"/>
      <c r="AV139" s="14"/>
      <c r="AW139" s="14" t="s">
        <v>100</v>
      </c>
      <c r="AX139" s="52" t="s">
        <v>2680</v>
      </c>
      <c r="AY139" s="52" t="s">
        <v>306</v>
      </c>
      <c r="AZ139" s="63" t="s">
        <v>99</v>
      </c>
      <c r="BA139" s="52" t="s">
        <v>99</v>
      </c>
      <c r="BB139" s="14" t="s">
        <v>271</v>
      </c>
      <c r="BC139" s="14"/>
      <c r="BD139" s="14"/>
      <c r="BE139" s="14"/>
      <c r="BF139" s="14"/>
      <c r="BG139" s="14"/>
      <c r="BH139" s="14"/>
      <c r="BI139" s="14"/>
      <c r="BJ139" s="14"/>
      <c r="BK139" s="14"/>
      <c r="BL139" s="13" t="s">
        <v>2681</v>
      </c>
      <c r="BM139" s="14">
        <v>32</v>
      </c>
      <c r="BN139" s="14"/>
      <c r="BO139" s="14" t="s">
        <v>106</v>
      </c>
      <c r="BP139" s="76">
        <v>69082676</v>
      </c>
      <c r="BQ139" s="53">
        <v>92984656724</v>
      </c>
      <c r="BR139" s="54" t="s">
        <v>2682</v>
      </c>
      <c r="BS139" s="14"/>
      <c r="BT139" s="14"/>
      <c r="BU139" s="14"/>
      <c r="BV139" s="14" t="s">
        <v>276</v>
      </c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40"/>
    </row>
    <row r="140" spans="1:93" ht="13.5" customHeight="1">
      <c r="A140" s="13" t="s">
        <v>2719</v>
      </c>
      <c r="B140" s="14"/>
      <c r="C140" s="40" t="s">
        <v>82</v>
      </c>
      <c r="D140" s="599" t="s">
        <v>2684</v>
      </c>
      <c r="E140" s="600">
        <v>4</v>
      </c>
      <c r="F140" s="599" t="s">
        <v>9075</v>
      </c>
      <c r="G140" s="599">
        <v>37</v>
      </c>
      <c r="H140" s="36" t="s">
        <v>2720</v>
      </c>
      <c r="I140" s="14" t="s">
        <v>2721</v>
      </c>
      <c r="J140" s="36" t="s">
        <v>85</v>
      </c>
      <c r="K140" s="14" t="s">
        <v>86</v>
      </c>
      <c r="L140" s="14" t="s">
        <v>79</v>
      </c>
      <c r="M140" s="17" t="s">
        <v>118</v>
      </c>
      <c r="N140" s="17" t="s">
        <v>88</v>
      </c>
      <c r="O140" s="18" t="s">
        <v>2722</v>
      </c>
      <c r="P140" s="14" t="s">
        <v>2723</v>
      </c>
      <c r="Q140" s="17" t="s">
        <v>718</v>
      </c>
      <c r="R140" s="14" t="s">
        <v>2724</v>
      </c>
      <c r="S140" s="14" t="s">
        <v>2725</v>
      </c>
      <c r="T140" s="14">
        <v>197745222</v>
      </c>
      <c r="U140" s="14">
        <v>40</v>
      </c>
      <c r="V140" s="14">
        <v>58</v>
      </c>
      <c r="W140" s="14">
        <v>113</v>
      </c>
      <c r="X140" s="13" t="s">
        <v>2726</v>
      </c>
      <c r="Y140" s="13" t="s">
        <v>2727</v>
      </c>
      <c r="Z140" s="14">
        <v>1</v>
      </c>
      <c r="AA140" s="14" t="s">
        <v>96</v>
      </c>
      <c r="AB140" s="14" t="s">
        <v>23</v>
      </c>
      <c r="AC140" s="14" t="s">
        <v>97</v>
      </c>
      <c r="AD140" s="19"/>
      <c r="AE140" s="152" t="s">
        <v>2728</v>
      </c>
      <c r="AF140" s="20">
        <v>29439</v>
      </c>
      <c r="AG140" s="14" t="str">
        <f t="shared" ca="1" si="22"/>
        <v>45 anos</v>
      </c>
      <c r="AH140" s="20">
        <v>38275</v>
      </c>
      <c r="AI140" s="20">
        <v>38275</v>
      </c>
      <c r="AJ140" s="20">
        <f>EDATE(AI140,300)</f>
        <v>47406</v>
      </c>
      <c r="AK140" s="20">
        <f>EDATE(AI140,360)</f>
        <v>49232</v>
      </c>
      <c r="AL140" s="14">
        <v>59</v>
      </c>
      <c r="AM140" s="14" t="str">
        <f ca="1">DATEDIF(AI140,TODAY(),"Y")&amp;" ano(s)"</f>
        <v>20 ano(s)</v>
      </c>
      <c r="AN140" s="14" t="str">
        <f ca="1">DATEDIF(AI140,TODAY(),"YM")&amp;"  mês(es)"</f>
        <v>10  mês(es)</v>
      </c>
      <c r="AO140" s="14" t="str">
        <f ca="1">DATEDIF(AI140,TODAY(),"MD")&amp;" dias"</f>
        <v>1 dias</v>
      </c>
      <c r="AP140" s="14">
        <f ca="1">TODAY()-AI140</f>
        <v>7610</v>
      </c>
      <c r="AQ140" s="21" t="s">
        <v>99</v>
      </c>
      <c r="AR140" s="14" t="s">
        <v>110</v>
      </c>
      <c r="AS140" s="14" t="s">
        <v>110</v>
      </c>
      <c r="AT140" s="14" t="s">
        <v>110</v>
      </c>
      <c r="AU140" s="14" t="s">
        <v>110</v>
      </c>
      <c r="AV140" s="14"/>
      <c r="AW140" s="14" t="s">
        <v>100</v>
      </c>
      <c r="AX140" s="14" t="s">
        <v>110</v>
      </c>
      <c r="AY140" s="14" t="s">
        <v>2729</v>
      </c>
      <c r="AZ140" s="14" t="s">
        <v>99</v>
      </c>
      <c r="BA140" s="14" t="s">
        <v>99</v>
      </c>
      <c r="BB140" s="14" t="s">
        <v>110</v>
      </c>
      <c r="BC140" s="14" t="s">
        <v>110</v>
      </c>
      <c r="BD140" s="14" t="s">
        <v>110</v>
      </c>
      <c r="BE140" s="14" t="s">
        <v>110</v>
      </c>
      <c r="BF140" s="14" t="s">
        <v>110</v>
      </c>
      <c r="BG140" s="14" t="s">
        <v>99</v>
      </c>
      <c r="BH140" s="14" t="s">
        <v>96</v>
      </c>
      <c r="BI140" s="14"/>
      <c r="BJ140" s="14"/>
      <c r="BK140" s="14"/>
      <c r="BL140" s="14" t="s">
        <v>2730</v>
      </c>
      <c r="BM140" s="14">
        <v>0</v>
      </c>
      <c r="BN140" s="14"/>
      <c r="BO140" s="14" t="s">
        <v>106</v>
      </c>
      <c r="BP140" s="14">
        <v>69049290</v>
      </c>
      <c r="BQ140" s="14">
        <v>81173784</v>
      </c>
      <c r="BR140" s="22" t="s">
        <v>2731</v>
      </c>
      <c r="BS140" s="14" t="s">
        <v>2732</v>
      </c>
      <c r="BT140" s="14" t="s">
        <v>110</v>
      </c>
      <c r="BU140" s="14" t="s">
        <v>110</v>
      </c>
      <c r="BV140" s="14" t="s">
        <v>110</v>
      </c>
      <c r="BW140" s="14" t="s">
        <v>110</v>
      </c>
      <c r="BX140" s="14" t="s">
        <v>110</v>
      </c>
      <c r="BY140" s="14" t="s">
        <v>110</v>
      </c>
      <c r="BZ140" s="14" t="s">
        <v>110</v>
      </c>
      <c r="CA140" s="14" t="s">
        <v>110</v>
      </c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40"/>
    </row>
    <row r="141" spans="1:93" ht="13.5" customHeight="1">
      <c r="A141" s="24" t="s">
        <v>2683</v>
      </c>
      <c r="B141" s="25">
        <v>354</v>
      </c>
      <c r="C141" s="34" t="s">
        <v>82</v>
      </c>
      <c r="D141" s="600" t="s">
        <v>2684</v>
      </c>
      <c r="E141" s="600">
        <v>4</v>
      </c>
      <c r="F141" s="600"/>
      <c r="G141" s="600"/>
      <c r="H141" s="27" t="s">
        <v>84</v>
      </c>
      <c r="I141" s="25" t="s">
        <v>1082</v>
      </c>
      <c r="J141" s="27" t="s">
        <v>135</v>
      </c>
      <c r="K141" s="25" t="s">
        <v>86</v>
      </c>
      <c r="L141" s="25" t="s">
        <v>71</v>
      </c>
      <c r="M141" s="28" t="s">
        <v>196</v>
      </c>
      <c r="N141" s="28" t="s">
        <v>88</v>
      </c>
      <c r="O141" s="29" t="s">
        <v>2685</v>
      </c>
      <c r="P141" s="25" t="s">
        <v>2686</v>
      </c>
      <c r="Q141" s="28" t="s">
        <v>2687</v>
      </c>
      <c r="R141" s="25" t="s">
        <v>2688</v>
      </c>
      <c r="S141" s="25" t="s">
        <v>2689</v>
      </c>
      <c r="T141" s="25">
        <v>210879822</v>
      </c>
      <c r="U141" s="25">
        <v>91</v>
      </c>
      <c r="V141" s="25">
        <v>37</v>
      </c>
      <c r="W141" s="25">
        <v>40</v>
      </c>
      <c r="X141" s="24" t="s">
        <v>2690</v>
      </c>
      <c r="Y141" s="24" t="s">
        <v>2691</v>
      </c>
      <c r="Z141" s="25">
        <v>2</v>
      </c>
      <c r="AA141" s="25" t="s">
        <v>96</v>
      </c>
      <c r="AB141" s="25" t="s">
        <v>23</v>
      </c>
      <c r="AC141" s="25" t="s">
        <v>97</v>
      </c>
      <c r="AD141" s="30"/>
      <c r="AE141" s="24" t="s">
        <v>2692</v>
      </c>
      <c r="AF141" s="31">
        <v>29795</v>
      </c>
      <c r="AG141" s="25" t="str">
        <f t="shared" ca="1" si="22"/>
        <v>44 anos</v>
      </c>
      <c r="AH141" s="31">
        <v>38384</v>
      </c>
      <c r="AI141" s="31">
        <v>38384</v>
      </c>
      <c r="AJ141" s="31">
        <f>EDATE(AI141,300)</f>
        <v>47515</v>
      </c>
      <c r="AK141" s="31">
        <f>EDATE(AI141,360)</f>
        <v>49341</v>
      </c>
      <c r="AL141" s="25">
        <v>59</v>
      </c>
      <c r="AM141" s="25" t="str">
        <f ca="1">DATEDIF(AI141,TODAY(),"Y")&amp;" ano(s)"</f>
        <v>20 ano(s)</v>
      </c>
      <c r="AN141" s="25" t="str">
        <f ca="1">DATEDIF(AI141,TODAY(),"YM")&amp;"  mês(es)"</f>
        <v>6  mês(es)</v>
      </c>
      <c r="AO141" s="25" t="str">
        <f ca="1">DATEDIF(AI141,TODAY(),"MD")&amp;" dias"</f>
        <v>15 dias</v>
      </c>
      <c r="AP141" s="25">
        <f ca="1">TODAY()-AI141</f>
        <v>7501</v>
      </c>
      <c r="AQ141" s="32" t="s">
        <v>99</v>
      </c>
      <c r="AR141" s="25"/>
      <c r="AS141" s="25"/>
      <c r="AT141" s="25"/>
      <c r="AU141" s="25"/>
      <c r="AV141" s="25"/>
      <c r="AW141" s="25" t="s">
        <v>100</v>
      </c>
      <c r="AX141" s="25"/>
      <c r="AY141" s="25" t="s">
        <v>2693</v>
      </c>
      <c r="AZ141" s="25"/>
      <c r="BA141" s="25"/>
      <c r="BB141" s="25"/>
      <c r="BC141" s="25"/>
      <c r="BD141" s="25"/>
      <c r="BE141" s="25" t="s">
        <v>223</v>
      </c>
      <c r="BF141" s="25"/>
      <c r="BG141" s="25"/>
      <c r="BH141" s="25"/>
      <c r="BI141" s="25"/>
      <c r="BJ141" s="25"/>
      <c r="BK141" s="25"/>
      <c r="BL141" s="25"/>
      <c r="BM141" s="25">
        <v>0</v>
      </c>
      <c r="BN141" s="25"/>
      <c r="BO141" s="25" t="s">
        <v>106</v>
      </c>
      <c r="BP141" s="25">
        <v>69090000</v>
      </c>
      <c r="BQ141" s="25">
        <v>91473287</v>
      </c>
      <c r="BR141" s="33" t="s">
        <v>2694</v>
      </c>
      <c r="BS141" s="25" t="s">
        <v>205</v>
      </c>
      <c r="BT141" s="25" t="s">
        <v>206</v>
      </c>
      <c r="BU141" s="25" t="s">
        <v>207</v>
      </c>
      <c r="BV141" s="25"/>
      <c r="BW141" s="25"/>
      <c r="BX141" s="25"/>
      <c r="BY141" s="25" t="s">
        <v>413</v>
      </c>
      <c r="BZ141" s="25" t="s">
        <v>110</v>
      </c>
      <c r="CA141" s="25" t="s">
        <v>110</v>
      </c>
      <c r="CB141" s="25" t="s">
        <v>110</v>
      </c>
      <c r="CC141" s="25" t="s">
        <v>110</v>
      </c>
      <c r="CD141" s="25" t="s">
        <v>110</v>
      </c>
      <c r="CE141" s="25" t="s">
        <v>110</v>
      </c>
      <c r="CF141" s="25" t="s">
        <v>110</v>
      </c>
      <c r="CG141" s="25" t="s">
        <v>110</v>
      </c>
      <c r="CH141" s="25" t="s">
        <v>110</v>
      </c>
      <c r="CI141" s="25" t="s">
        <v>110</v>
      </c>
      <c r="CJ141" s="25" t="s">
        <v>110</v>
      </c>
      <c r="CK141" s="25" t="s">
        <v>110</v>
      </c>
      <c r="CL141" s="25" t="s">
        <v>110</v>
      </c>
      <c r="CM141" s="25" t="s">
        <v>110</v>
      </c>
      <c r="CN141" s="25"/>
      <c r="CO141" s="34"/>
    </row>
    <row r="142" spans="1:93" ht="13.5" customHeight="1">
      <c r="A142" s="153" t="s">
        <v>2733</v>
      </c>
      <c r="B142" s="25"/>
      <c r="C142" s="34" t="s">
        <v>82</v>
      </c>
      <c r="D142" s="599" t="s">
        <v>16932</v>
      </c>
      <c r="E142" s="600">
        <v>4</v>
      </c>
      <c r="F142" s="600"/>
      <c r="G142" s="600"/>
      <c r="H142" s="27" t="s">
        <v>84</v>
      </c>
      <c r="I142" s="25" t="s">
        <v>2734</v>
      </c>
      <c r="J142" s="27" t="s">
        <v>135</v>
      </c>
      <c r="K142" s="25"/>
      <c r="L142" s="25" t="s">
        <v>69</v>
      </c>
      <c r="M142" s="28" t="s">
        <v>1392</v>
      </c>
      <c r="N142" s="28" t="s">
        <v>1450</v>
      </c>
      <c r="O142" s="29" t="s">
        <v>2735</v>
      </c>
      <c r="P142" s="25" t="s">
        <v>2736</v>
      </c>
      <c r="Q142" s="25">
        <v>1898</v>
      </c>
      <c r="R142" s="25" t="s">
        <v>2737</v>
      </c>
      <c r="S142" s="25" t="s">
        <v>2738</v>
      </c>
      <c r="T142" s="25">
        <v>375689813</v>
      </c>
      <c r="U142" s="25">
        <v>17</v>
      </c>
      <c r="V142" s="25">
        <v>37</v>
      </c>
      <c r="W142" s="25">
        <v>523</v>
      </c>
      <c r="X142" s="24" t="s">
        <v>2739</v>
      </c>
      <c r="Y142" s="24" t="s">
        <v>2740</v>
      </c>
      <c r="Z142" s="25" t="s">
        <v>2741</v>
      </c>
      <c r="AA142" s="25" t="s">
        <v>96</v>
      </c>
      <c r="AB142" s="25" t="s">
        <v>23</v>
      </c>
      <c r="AC142" s="25" t="s">
        <v>97</v>
      </c>
      <c r="AD142" s="30"/>
      <c r="AE142" s="24"/>
      <c r="AF142" s="31">
        <v>30297</v>
      </c>
      <c r="AG142" s="25">
        <v>41</v>
      </c>
      <c r="AH142" s="154">
        <v>45642</v>
      </c>
      <c r="AI142" s="31"/>
      <c r="AJ142" s="31"/>
      <c r="AK142" s="31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 t="s">
        <v>336</v>
      </c>
      <c r="AX142" s="25" t="s">
        <v>110</v>
      </c>
      <c r="AY142" s="25" t="s">
        <v>110</v>
      </c>
      <c r="AZ142" s="25" t="s">
        <v>110</v>
      </c>
      <c r="BA142" s="25" t="s">
        <v>110</v>
      </c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 t="s">
        <v>2742</v>
      </c>
      <c r="BM142" s="25">
        <v>18</v>
      </c>
      <c r="BN142" s="25" t="s">
        <v>2743</v>
      </c>
      <c r="BO142" s="25" t="s">
        <v>106</v>
      </c>
      <c r="BP142" s="25" t="s">
        <v>2744</v>
      </c>
      <c r="BQ142" s="25" t="s">
        <v>2745</v>
      </c>
      <c r="BR142" s="33" t="s">
        <v>2746</v>
      </c>
      <c r="BS142" s="25"/>
      <c r="BT142" s="25"/>
      <c r="BU142" s="25"/>
      <c r="BV142" s="25"/>
      <c r="BW142" s="25"/>
      <c r="BX142" s="25"/>
      <c r="BY142" s="630"/>
      <c r="BZ142" s="25"/>
      <c r="CA142" s="25"/>
      <c r="CB142" s="31"/>
      <c r="CC142" s="25"/>
      <c r="CD142" s="31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 t="s">
        <v>2747</v>
      </c>
      <c r="CO142" s="34" t="s">
        <v>782</v>
      </c>
    </row>
    <row r="143" spans="1:93" ht="13.5" customHeight="1">
      <c r="A143" s="13" t="s">
        <v>2695</v>
      </c>
      <c r="B143" s="14"/>
      <c r="C143" s="40" t="s">
        <v>82</v>
      </c>
      <c r="D143" s="599" t="s">
        <v>2684</v>
      </c>
      <c r="E143" s="600">
        <v>4</v>
      </c>
      <c r="F143" s="599"/>
      <c r="G143" s="599"/>
      <c r="H143" s="36" t="s">
        <v>84</v>
      </c>
      <c r="I143" s="14" t="s">
        <v>2696</v>
      </c>
      <c r="J143" s="36" t="s">
        <v>135</v>
      </c>
      <c r="K143" s="14" t="s">
        <v>2697</v>
      </c>
      <c r="L143" s="21" t="s">
        <v>69</v>
      </c>
      <c r="M143" s="17" t="s">
        <v>1392</v>
      </c>
      <c r="N143" s="17" t="s">
        <v>1450</v>
      </c>
      <c r="O143" s="18" t="s">
        <v>2698</v>
      </c>
      <c r="P143" s="14" t="s">
        <v>2699</v>
      </c>
      <c r="Q143" s="60" t="s">
        <v>2700</v>
      </c>
      <c r="R143" s="14" t="s">
        <v>2701</v>
      </c>
      <c r="S143" s="14" t="s">
        <v>2702</v>
      </c>
      <c r="T143" s="14">
        <v>323120622</v>
      </c>
      <c r="U143" s="14">
        <v>75</v>
      </c>
      <c r="V143" s="14">
        <v>40</v>
      </c>
      <c r="W143" s="14">
        <v>440</v>
      </c>
      <c r="X143" s="13" t="s">
        <v>2703</v>
      </c>
      <c r="Y143" s="13" t="s">
        <v>2704</v>
      </c>
      <c r="Z143" s="14">
        <v>2</v>
      </c>
      <c r="AA143" s="14" t="s">
        <v>96</v>
      </c>
      <c r="AB143" s="14" t="s">
        <v>23</v>
      </c>
      <c r="AC143" s="14" t="s">
        <v>97</v>
      </c>
      <c r="AD143" s="19"/>
      <c r="AE143" s="13"/>
      <c r="AF143" s="20">
        <v>31218</v>
      </c>
      <c r="AG143" s="14" t="str">
        <f t="shared" ref="AG143:AG174" ca="1" si="23">DATEDIF(AF143,TODAY(),"Y")&amp;" anos"</f>
        <v>40 anos</v>
      </c>
      <c r="AH143" s="20">
        <v>43937</v>
      </c>
      <c r="AI143" s="20">
        <v>43937</v>
      </c>
      <c r="AJ143" s="20">
        <f>EDATE(AI143,300)</f>
        <v>53068</v>
      </c>
      <c r="AK143" s="20">
        <f>EDATE(AI143,360)</f>
        <v>54894</v>
      </c>
      <c r="AL143" s="14">
        <v>59</v>
      </c>
      <c r="AM143" s="14" t="str">
        <f ca="1">DATEDIF(AI143,TODAY(),"Y")&amp;" ano(s)"</f>
        <v>5 ano(s)</v>
      </c>
      <c r="AN143" s="14" t="str">
        <f ca="1">DATEDIF(AI143,TODAY(),"YM")&amp;"  mês(es)"</f>
        <v>4  mês(es)</v>
      </c>
      <c r="AO143" s="14" t="str">
        <f ca="1">DATEDIF(AI143,TODAY(),"MD")&amp;" dias"</f>
        <v>0 dias</v>
      </c>
      <c r="AP143" s="14">
        <f ca="1">TODAY()-AI143</f>
        <v>1948</v>
      </c>
      <c r="AQ143" s="21" t="s">
        <v>99</v>
      </c>
      <c r="AR143" s="14"/>
      <c r="AS143" s="14"/>
      <c r="AT143" s="14"/>
      <c r="AU143" s="14"/>
      <c r="AV143" s="14"/>
      <c r="AW143" s="14" t="s">
        <v>336</v>
      </c>
      <c r="AX143" s="14" t="s">
        <v>110</v>
      </c>
      <c r="AY143" s="14" t="s">
        <v>99</v>
      </c>
      <c r="AZ143" s="14" t="s">
        <v>99</v>
      </c>
      <c r="BA143" s="14" t="s">
        <v>99</v>
      </c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 t="s">
        <v>106</v>
      </c>
      <c r="BP143" s="14"/>
      <c r="BQ143" s="14"/>
      <c r="BR143" s="22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40"/>
    </row>
    <row r="144" spans="1:93" ht="13.5" customHeight="1">
      <c r="A144" s="13" t="s">
        <v>2748</v>
      </c>
      <c r="B144" s="14">
        <v>318</v>
      </c>
      <c r="C144" s="40" t="s">
        <v>82</v>
      </c>
      <c r="D144" s="599" t="s">
        <v>16932</v>
      </c>
      <c r="E144" s="600">
        <v>4</v>
      </c>
      <c r="F144" s="602"/>
      <c r="G144" s="602"/>
      <c r="H144" s="36" t="s">
        <v>84</v>
      </c>
      <c r="I144" s="14" t="s">
        <v>374</v>
      </c>
      <c r="J144" s="36" t="s">
        <v>85</v>
      </c>
      <c r="K144" s="14" t="s">
        <v>544</v>
      </c>
      <c r="L144" s="14" t="s">
        <v>195</v>
      </c>
      <c r="M144" s="17" t="s">
        <v>196</v>
      </c>
      <c r="N144" s="17" t="s">
        <v>88</v>
      </c>
      <c r="O144" s="18" t="s">
        <v>2749</v>
      </c>
      <c r="P144" s="14" t="s">
        <v>2750</v>
      </c>
      <c r="Q144" s="17" t="s">
        <v>144</v>
      </c>
      <c r="R144" s="14" t="s">
        <v>2751</v>
      </c>
      <c r="S144" s="14" t="s">
        <v>2752</v>
      </c>
      <c r="T144" s="14">
        <v>118934622</v>
      </c>
      <c r="U144" s="14">
        <v>8</v>
      </c>
      <c r="V144" s="14">
        <v>36</v>
      </c>
      <c r="W144" s="14">
        <v>46</v>
      </c>
      <c r="X144" s="13" t="s">
        <v>2753</v>
      </c>
      <c r="Y144" s="13" t="s">
        <v>2754</v>
      </c>
      <c r="Z144" s="14">
        <v>1</v>
      </c>
      <c r="AA144" s="14" t="s">
        <v>96</v>
      </c>
      <c r="AB144" s="14" t="s">
        <v>23</v>
      </c>
      <c r="AC144" s="14" t="s">
        <v>97</v>
      </c>
      <c r="AD144" s="19"/>
      <c r="AE144" s="13" t="s">
        <v>2755</v>
      </c>
      <c r="AF144" s="20">
        <v>29735</v>
      </c>
      <c r="AG144" s="14" t="str">
        <f t="shared" ca="1" si="23"/>
        <v>44 anos</v>
      </c>
      <c r="AH144" s="20">
        <v>38384</v>
      </c>
      <c r="AI144" s="20">
        <v>38384</v>
      </c>
      <c r="AJ144" s="20">
        <f>EDATE(AI144,300)</f>
        <v>47515</v>
      </c>
      <c r="AK144" s="20">
        <f>EDATE(AI144,360)</f>
        <v>49341</v>
      </c>
      <c r="AL144" s="14">
        <v>59</v>
      </c>
      <c r="AM144" s="14" t="str">
        <f ca="1">DATEDIF(AI144,TODAY(),"Y")&amp;" ano(s)"</f>
        <v>20 ano(s)</v>
      </c>
      <c r="AN144" s="14" t="str">
        <f ca="1">DATEDIF(AI144,TODAY(),"YM")&amp;"  mês(es)"</f>
        <v>6  mês(es)</v>
      </c>
      <c r="AO144" s="14" t="str">
        <f ca="1">DATEDIF(AI144,TODAY(),"MD")&amp;" dias"</f>
        <v>15 dias</v>
      </c>
      <c r="AP144" s="14">
        <f ca="1">TODAY()-AI144</f>
        <v>7501</v>
      </c>
      <c r="AQ144" s="21" t="s">
        <v>99</v>
      </c>
      <c r="AR144" s="14"/>
      <c r="AS144" s="14"/>
      <c r="AT144" s="14"/>
      <c r="AU144" s="14"/>
      <c r="AV144" s="14"/>
      <c r="AW144" s="14" t="s">
        <v>100</v>
      </c>
      <c r="AX144" s="14"/>
      <c r="AY144" s="14" t="s">
        <v>2756</v>
      </c>
      <c r="AZ144" s="14"/>
      <c r="BA144" s="14"/>
      <c r="BB144" s="14"/>
      <c r="BC144" s="14"/>
      <c r="BD144" s="14"/>
      <c r="BE144" s="14" t="s">
        <v>223</v>
      </c>
      <c r="BF144" s="14"/>
      <c r="BG144" s="14"/>
      <c r="BH144" s="14"/>
      <c r="BI144" s="14"/>
      <c r="BJ144" s="14"/>
      <c r="BK144" s="14"/>
      <c r="BL144" s="14"/>
      <c r="BM144" s="14">
        <v>0</v>
      </c>
      <c r="BN144" s="14"/>
      <c r="BO144" s="14" t="s">
        <v>106</v>
      </c>
      <c r="BP144" s="14">
        <v>69000000</v>
      </c>
      <c r="BQ144" s="14">
        <v>0</v>
      </c>
      <c r="BR144" s="22" t="s">
        <v>2757</v>
      </c>
      <c r="BS144" s="14" t="s">
        <v>205</v>
      </c>
      <c r="BT144" s="14" t="s">
        <v>206</v>
      </c>
      <c r="BU144" s="14" t="s">
        <v>207</v>
      </c>
      <c r="BV144" s="14"/>
      <c r="BW144" s="14"/>
      <c r="BX144" s="14"/>
      <c r="BY144" s="14" t="s">
        <v>208</v>
      </c>
      <c r="BZ144" s="14" t="s">
        <v>110</v>
      </c>
      <c r="CA144" s="14" t="s">
        <v>2758</v>
      </c>
      <c r="CB144" s="14" t="s">
        <v>110</v>
      </c>
      <c r="CC144" s="14" t="s">
        <v>110</v>
      </c>
      <c r="CD144" s="14" t="s">
        <v>110</v>
      </c>
      <c r="CE144" s="14" t="s">
        <v>110</v>
      </c>
      <c r="CF144" s="14" t="s">
        <v>110</v>
      </c>
      <c r="CG144" s="14" t="s">
        <v>110</v>
      </c>
      <c r="CH144" s="14" t="s">
        <v>110</v>
      </c>
      <c r="CI144" s="14" t="s">
        <v>110</v>
      </c>
      <c r="CJ144" s="14" t="s">
        <v>110</v>
      </c>
      <c r="CK144" s="14" t="s">
        <v>110</v>
      </c>
      <c r="CL144" s="14" t="s">
        <v>110</v>
      </c>
      <c r="CM144" s="14" t="s">
        <v>110</v>
      </c>
      <c r="CN144" s="14"/>
      <c r="CO144" s="40"/>
    </row>
    <row r="145" spans="1:93" ht="13.5" customHeight="1">
      <c r="A145" s="24" t="s">
        <v>2705</v>
      </c>
      <c r="B145" s="25"/>
      <c r="C145" s="34" t="s">
        <v>82</v>
      </c>
      <c r="D145" s="600" t="s">
        <v>2684</v>
      </c>
      <c r="E145" s="600">
        <v>4</v>
      </c>
      <c r="F145" s="600"/>
      <c r="G145" s="600"/>
      <c r="H145" s="593" t="s">
        <v>84</v>
      </c>
      <c r="I145" s="25"/>
      <c r="J145" s="27" t="s">
        <v>85</v>
      </c>
      <c r="K145" s="25" t="s">
        <v>86</v>
      </c>
      <c r="L145" s="25" t="s">
        <v>68</v>
      </c>
      <c r="M145" s="28" t="s">
        <v>1392</v>
      </c>
      <c r="N145" s="28" t="s">
        <v>2706</v>
      </c>
      <c r="O145" s="29" t="s">
        <v>2707</v>
      </c>
      <c r="P145" s="25" t="s">
        <v>2708</v>
      </c>
      <c r="Q145" s="41" t="s">
        <v>2709</v>
      </c>
      <c r="R145" s="25" t="s">
        <v>2710</v>
      </c>
      <c r="S145" s="25" t="s">
        <v>2711</v>
      </c>
      <c r="T145" s="25">
        <v>115275422</v>
      </c>
      <c r="U145" s="25">
        <v>40</v>
      </c>
      <c r="V145" s="25">
        <v>32</v>
      </c>
      <c r="W145" s="25">
        <v>288</v>
      </c>
      <c r="X145" s="24" t="s">
        <v>2712</v>
      </c>
      <c r="Y145" s="24" t="s">
        <v>2713</v>
      </c>
      <c r="Z145" s="25">
        <v>1</v>
      </c>
      <c r="AA145" s="25" t="s">
        <v>96</v>
      </c>
      <c r="AB145" s="25" t="s">
        <v>23</v>
      </c>
      <c r="AC145" s="25" t="s">
        <v>97</v>
      </c>
      <c r="AD145" s="30"/>
      <c r="AE145" s="24" t="s">
        <v>2042</v>
      </c>
      <c r="AF145" s="31">
        <v>26366</v>
      </c>
      <c r="AG145" s="25" t="str">
        <f t="shared" ca="1" si="23"/>
        <v>53 anos</v>
      </c>
      <c r="AH145" s="31">
        <v>43937</v>
      </c>
      <c r="AI145" s="31">
        <v>43937</v>
      </c>
      <c r="AJ145" s="31">
        <f>EDATE(AI145,300)</f>
        <v>53068</v>
      </c>
      <c r="AK145" s="31">
        <f>EDATE(AI145,360)</f>
        <v>54894</v>
      </c>
      <c r="AL145" s="25">
        <v>59</v>
      </c>
      <c r="AM145" s="25" t="str">
        <f ca="1">DATEDIF(AI145,TODAY(),"Y")&amp;" ano(s)"</f>
        <v>5 ano(s)</v>
      </c>
      <c r="AN145" s="25" t="str">
        <f ca="1">DATEDIF(AI145,TODAY(),"YM")&amp;"  mês(es)"</f>
        <v>4  mês(es)</v>
      </c>
      <c r="AO145" s="25" t="str">
        <f ca="1">DATEDIF(AI145,TODAY(),"MD")&amp;" dias"</f>
        <v>0 dias</v>
      </c>
      <c r="AP145" s="25">
        <f ca="1">TODAY()-AI145</f>
        <v>1948</v>
      </c>
      <c r="AQ145" s="32" t="s">
        <v>99</v>
      </c>
      <c r="AR145" s="25"/>
      <c r="AS145" s="25"/>
      <c r="AT145" s="25"/>
      <c r="AU145" s="25"/>
      <c r="AV145" s="25"/>
      <c r="AW145" s="25" t="s">
        <v>336</v>
      </c>
      <c r="AX145" s="25" t="s">
        <v>110</v>
      </c>
      <c r="AY145" s="25" t="s">
        <v>99</v>
      </c>
      <c r="AZ145" s="25" t="s">
        <v>110</v>
      </c>
      <c r="BA145" s="25" t="s">
        <v>110</v>
      </c>
      <c r="BB145" s="25"/>
      <c r="BC145" s="25" t="s">
        <v>1401</v>
      </c>
      <c r="BD145" s="25"/>
      <c r="BE145" s="25"/>
      <c r="BF145" s="25"/>
      <c r="BG145" s="25"/>
      <c r="BH145" s="25"/>
      <c r="BI145" s="25"/>
      <c r="BJ145" s="25"/>
      <c r="BK145" s="25"/>
      <c r="BL145" s="25" t="s">
        <v>2714</v>
      </c>
      <c r="BM145" s="25" t="s">
        <v>2715</v>
      </c>
      <c r="BN145" s="25" t="s">
        <v>2716</v>
      </c>
      <c r="BO145" s="25" t="s">
        <v>106</v>
      </c>
      <c r="BP145" s="25">
        <v>69027540</v>
      </c>
      <c r="BQ145" s="25" t="s">
        <v>2717</v>
      </c>
      <c r="BR145" s="114" t="s">
        <v>2718</v>
      </c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34"/>
    </row>
    <row r="146" spans="1:93" ht="13.5" customHeight="1">
      <c r="A146" s="13" t="s">
        <v>9051</v>
      </c>
      <c r="B146" s="14">
        <v>285</v>
      </c>
      <c r="C146" s="40" t="s">
        <v>82</v>
      </c>
      <c r="D146" s="599" t="s">
        <v>16932</v>
      </c>
      <c r="E146" s="599">
        <v>4</v>
      </c>
      <c r="F146" s="599"/>
      <c r="G146" s="599"/>
      <c r="H146" s="36" t="s">
        <v>84</v>
      </c>
      <c r="I146" s="14" t="s">
        <v>7420</v>
      </c>
      <c r="J146" s="36" t="s">
        <v>85</v>
      </c>
      <c r="K146" s="14" t="s">
        <v>2697</v>
      </c>
      <c r="L146" s="14" t="s">
        <v>73</v>
      </c>
      <c r="M146" s="17" t="s">
        <v>87</v>
      </c>
      <c r="N146" s="17" t="s">
        <v>88</v>
      </c>
      <c r="O146" s="18" t="s">
        <v>9052</v>
      </c>
      <c r="P146" s="14" t="s">
        <v>9053</v>
      </c>
      <c r="Q146" s="17" t="s">
        <v>9054</v>
      </c>
      <c r="R146" s="14" t="s">
        <v>9055</v>
      </c>
      <c r="S146" s="14" t="s">
        <v>9056</v>
      </c>
      <c r="T146" s="14">
        <v>173360422</v>
      </c>
      <c r="U146" s="14">
        <v>8</v>
      </c>
      <c r="V146" s="14">
        <v>37</v>
      </c>
      <c r="W146" s="14">
        <v>11</v>
      </c>
      <c r="X146" s="13" t="s">
        <v>9057</v>
      </c>
      <c r="Y146" s="13" t="s">
        <v>9058</v>
      </c>
      <c r="Z146" s="14">
        <v>1</v>
      </c>
      <c r="AA146" s="14" t="s">
        <v>96</v>
      </c>
      <c r="AB146" s="14" t="s">
        <v>23</v>
      </c>
      <c r="AC146" s="14" t="s">
        <v>97</v>
      </c>
      <c r="AD146" s="19"/>
      <c r="AE146" s="13" t="s">
        <v>1702</v>
      </c>
      <c r="AF146" s="20">
        <v>28921</v>
      </c>
      <c r="AG146" s="14" t="str">
        <f t="shared" ca="1" si="23"/>
        <v>46 anos</v>
      </c>
      <c r="AH146" s="20">
        <v>38384</v>
      </c>
      <c r="AI146" s="20">
        <v>38384</v>
      </c>
      <c r="AJ146" s="20">
        <f>EDATE(AI146,300)</f>
        <v>47515</v>
      </c>
      <c r="AK146" s="20">
        <f>EDATE(AI146,360)</f>
        <v>49341</v>
      </c>
      <c r="AL146" s="14">
        <v>59</v>
      </c>
      <c r="AM146" s="14" t="str">
        <f ca="1">DATEDIF(AI146,TODAY(),"Y")&amp;" ano(s)"</f>
        <v>20 ano(s)</v>
      </c>
      <c r="AN146" s="14" t="str">
        <f ca="1">DATEDIF(AI146,TODAY(),"YM")&amp;"  mês(es)"</f>
        <v>6  mês(es)</v>
      </c>
      <c r="AO146" s="14" t="str">
        <f ca="1">DATEDIF(AI146,TODAY(),"MD")&amp;" dias"</f>
        <v>15 dias</v>
      </c>
      <c r="AP146" s="14">
        <f ca="1">TODAY()-AI146</f>
        <v>7501</v>
      </c>
      <c r="AQ146" s="21" t="s">
        <v>99</v>
      </c>
      <c r="AR146" s="14"/>
      <c r="AS146" s="14"/>
      <c r="AT146" s="14"/>
      <c r="AU146" s="14"/>
      <c r="AV146" s="14"/>
      <c r="AW146" s="14" t="s">
        <v>100</v>
      </c>
      <c r="AX146" s="14"/>
      <c r="AY146" s="14" t="s">
        <v>127</v>
      </c>
      <c r="AZ146" s="14" t="s">
        <v>99</v>
      </c>
      <c r="BA146" s="14" t="s">
        <v>99</v>
      </c>
      <c r="BB146" s="14"/>
      <c r="BC146" s="14"/>
      <c r="BD146" s="14"/>
      <c r="BE146" s="14" t="s">
        <v>223</v>
      </c>
      <c r="BF146" s="14"/>
      <c r="BG146" s="14"/>
      <c r="BH146" s="14"/>
      <c r="BI146" s="14"/>
      <c r="BJ146" s="14"/>
      <c r="BK146" s="14"/>
      <c r="BL146" s="14" t="s">
        <v>9059</v>
      </c>
      <c r="BM146" s="14">
        <v>0</v>
      </c>
      <c r="BN146" s="14" t="s">
        <v>9060</v>
      </c>
      <c r="BO146" s="14" t="s">
        <v>106</v>
      </c>
      <c r="BP146" s="14">
        <v>69068080</v>
      </c>
      <c r="BQ146" s="14">
        <v>991098906</v>
      </c>
      <c r="BR146" s="22" t="s">
        <v>9061</v>
      </c>
      <c r="BS146" s="14" t="s">
        <v>205</v>
      </c>
      <c r="BT146" s="14" t="s">
        <v>206</v>
      </c>
      <c r="BU146" s="14" t="s">
        <v>207</v>
      </c>
      <c r="BV146" s="14"/>
      <c r="BW146" s="14"/>
      <c r="BX146" s="14"/>
      <c r="BY146" s="14" t="s">
        <v>208</v>
      </c>
      <c r="BZ146" s="14" t="s">
        <v>110</v>
      </c>
      <c r="CA146" s="20" t="s">
        <v>209</v>
      </c>
      <c r="CB146" s="20">
        <v>45037</v>
      </c>
      <c r="CC146" s="14" t="s">
        <v>5493</v>
      </c>
      <c r="CD146" s="14" t="s">
        <v>110</v>
      </c>
      <c r="CE146" s="14" t="s">
        <v>110</v>
      </c>
      <c r="CF146" s="14" t="s">
        <v>110</v>
      </c>
      <c r="CG146" s="14" t="s">
        <v>110</v>
      </c>
      <c r="CH146" s="14" t="s">
        <v>110</v>
      </c>
      <c r="CI146" s="14" t="s">
        <v>110</v>
      </c>
      <c r="CJ146" s="14" t="s">
        <v>110</v>
      </c>
      <c r="CK146" s="14" t="s">
        <v>110</v>
      </c>
      <c r="CL146" s="14" t="s">
        <v>110</v>
      </c>
      <c r="CM146" s="14" t="s">
        <v>110</v>
      </c>
      <c r="CN146" s="14"/>
      <c r="CO146" s="40"/>
    </row>
    <row r="147" spans="1:93" ht="13.5" customHeight="1">
      <c r="A147" s="65" t="s">
        <v>2759</v>
      </c>
      <c r="B147" s="25">
        <v>115</v>
      </c>
      <c r="C147" s="34" t="s">
        <v>82</v>
      </c>
      <c r="D147" s="600" t="s">
        <v>2760</v>
      </c>
      <c r="E147" s="600">
        <v>5</v>
      </c>
      <c r="F147" s="600"/>
      <c r="G147" s="600"/>
      <c r="H147" s="590" t="s">
        <v>84</v>
      </c>
      <c r="I147" s="25" t="s">
        <v>295</v>
      </c>
      <c r="J147" s="27" t="s">
        <v>85</v>
      </c>
      <c r="K147" s="25"/>
      <c r="L147" s="25" t="s">
        <v>257</v>
      </c>
      <c r="M147" s="28" t="s">
        <v>196</v>
      </c>
      <c r="N147" s="28" t="s">
        <v>88</v>
      </c>
      <c r="O147" s="29" t="s">
        <v>2761</v>
      </c>
      <c r="P147" s="44" t="s">
        <v>2762</v>
      </c>
      <c r="Q147" s="28" t="s">
        <v>2763</v>
      </c>
      <c r="R147" s="44" t="s">
        <v>2764</v>
      </c>
      <c r="S147" s="44" t="s">
        <v>2765</v>
      </c>
      <c r="T147" s="67" t="s">
        <v>2766</v>
      </c>
      <c r="U147" s="25">
        <v>40</v>
      </c>
      <c r="V147" s="25">
        <v>2</v>
      </c>
      <c r="W147" s="25">
        <v>733</v>
      </c>
      <c r="X147" s="84" t="s">
        <v>2767</v>
      </c>
      <c r="Y147" s="84" t="s">
        <v>2768</v>
      </c>
      <c r="Z147" s="25">
        <v>1</v>
      </c>
      <c r="AA147" s="25" t="s">
        <v>96</v>
      </c>
      <c r="AB147" s="25" t="s">
        <v>23</v>
      </c>
      <c r="AC147" s="25" t="s">
        <v>97</v>
      </c>
      <c r="AD147" s="30"/>
      <c r="AE147" s="24"/>
      <c r="AF147" s="45">
        <v>35967</v>
      </c>
      <c r="AG147" s="25" t="str">
        <f t="shared" ca="1" si="23"/>
        <v>27 anos</v>
      </c>
      <c r="AH147" s="45">
        <v>45261</v>
      </c>
      <c r="AI147" s="31"/>
      <c r="AJ147" s="31"/>
      <c r="AK147" s="31"/>
      <c r="AL147" s="25"/>
      <c r="AM147" s="25"/>
      <c r="AN147" s="25"/>
      <c r="AO147" s="25"/>
      <c r="AP147" s="25"/>
      <c r="AQ147" s="32"/>
      <c r="AR147" s="25"/>
      <c r="AS147" s="25"/>
      <c r="AT147" s="25"/>
      <c r="AU147" s="25"/>
      <c r="AV147" s="25"/>
      <c r="AW147" s="25" t="s">
        <v>100</v>
      </c>
      <c r="AX147" s="63" t="s">
        <v>2769</v>
      </c>
      <c r="AY147" s="63"/>
      <c r="AZ147" s="52" t="s">
        <v>99</v>
      </c>
      <c r="BA147" s="52" t="s">
        <v>99</v>
      </c>
      <c r="BB147" s="25" t="s">
        <v>271</v>
      </c>
      <c r="BC147" s="25"/>
      <c r="BD147" s="25"/>
      <c r="BE147" s="25"/>
      <c r="BF147" s="25"/>
      <c r="BG147" s="25"/>
      <c r="BH147" s="25"/>
      <c r="BI147" s="25"/>
      <c r="BJ147" s="25"/>
      <c r="BK147" s="25"/>
      <c r="BL147" s="24"/>
      <c r="BM147" s="25"/>
      <c r="BN147" s="25"/>
      <c r="BO147" s="25" t="s">
        <v>106</v>
      </c>
      <c r="BP147" s="25"/>
      <c r="BQ147" s="64">
        <v>92995279890</v>
      </c>
      <c r="BR147" s="51" t="s">
        <v>2770</v>
      </c>
      <c r="BS147" s="25"/>
      <c r="BT147" s="25"/>
      <c r="BU147" s="25"/>
      <c r="BV147" s="25" t="s">
        <v>276</v>
      </c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34"/>
    </row>
    <row r="148" spans="1:93" ht="13.5" customHeight="1">
      <c r="A148" s="155" t="s">
        <v>2771</v>
      </c>
      <c r="B148" s="21">
        <v>6</v>
      </c>
      <c r="C148" s="40" t="s">
        <v>82</v>
      </c>
      <c r="D148" s="599" t="s">
        <v>2760</v>
      </c>
      <c r="E148" s="600">
        <v>5</v>
      </c>
      <c r="F148" s="599"/>
      <c r="G148" s="599"/>
      <c r="H148" s="36" t="s">
        <v>84</v>
      </c>
      <c r="I148" s="14" t="s">
        <v>627</v>
      </c>
      <c r="J148" s="156" t="s">
        <v>135</v>
      </c>
      <c r="K148" s="14" t="s">
        <v>86</v>
      </c>
      <c r="L148" s="14" t="s">
        <v>73</v>
      </c>
      <c r="M148" s="21" t="s">
        <v>136</v>
      </c>
      <c r="N148" s="21" t="s">
        <v>137</v>
      </c>
      <c r="O148" s="18" t="s">
        <v>2772</v>
      </c>
      <c r="P148" s="21" t="s">
        <v>2773</v>
      </c>
      <c r="Q148" s="14">
        <v>1818</v>
      </c>
      <c r="R148" s="21">
        <v>13578349894</v>
      </c>
      <c r="S148" s="21" t="s">
        <v>2774</v>
      </c>
      <c r="T148" s="21">
        <v>189895222</v>
      </c>
      <c r="U148" s="21">
        <v>75</v>
      </c>
      <c r="V148" s="21">
        <v>31</v>
      </c>
      <c r="W148" s="21">
        <v>620</v>
      </c>
      <c r="X148" s="155" t="s">
        <v>2775</v>
      </c>
      <c r="Y148" s="155" t="s">
        <v>2776</v>
      </c>
      <c r="Z148" s="14">
        <v>2</v>
      </c>
      <c r="AA148" s="14" t="s">
        <v>96</v>
      </c>
      <c r="AB148" s="14" t="s">
        <v>23</v>
      </c>
      <c r="AC148" s="21" t="s">
        <v>97</v>
      </c>
      <c r="AD148" s="157"/>
      <c r="AE148" s="155" t="s">
        <v>2777</v>
      </c>
      <c r="AF148" s="133">
        <v>28920</v>
      </c>
      <c r="AG148" s="14" t="str">
        <f t="shared" ca="1" si="23"/>
        <v>46 anos</v>
      </c>
      <c r="AH148" s="14"/>
      <c r="AI148" s="133">
        <v>44697</v>
      </c>
      <c r="AJ148" s="20">
        <f>EDATE(AI148,300)</f>
        <v>53828</v>
      </c>
      <c r="AK148" s="20">
        <f>EDATE(AI148,360)</f>
        <v>55655</v>
      </c>
      <c r="AL148" s="21">
        <v>59</v>
      </c>
      <c r="AM148" s="14" t="str">
        <f ca="1">DATEDIF(AI148,TODAY(),"Y")&amp;" ano(s)"</f>
        <v>3 ano(s)</v>
      </c>
      <c r="AN148" s="14" t="str">
        <f ca="1">DATEDIF(AI148,TODAY(),"YM")&amp;"  mês(es)"</f>
        <v>3  mês(es)</v>
      </c>
      <c r="AO148" s="14" t="str">
        <f ca="1">DATEDIF(AI148,TODAY(),"MD")&amp;" dias"</f>
        <v>0 dias</v>
      </c>
      <c r="AP148" s="14">
        <f ca="1">TODAY()-AI148</f>
        <v>1188</v>
      </c>
      <c r="AQ148" s="21" t="s">
        <v>99</v>
      </c>
      <c r="AR148" s="21"/>
      <c r="AS148" s="21"/>
      <c r="AT148" s="21"/>
      <c r="AU148" s="21"/>
      <c r="AV148" s="21"/>
      <c r="AW148" s="14" t="s">
        <v>100</v>
      </c>
      <c r="AX148" s="21"/>
      <c r="AY148" s="21" t="s">
        <v>1227</v>
      </c>
      <c r="AZ148" s="21" t="s">
        <v>2778</v>
      </c>
      <c r="BA148" s="14" t="s">
        <v>99</v>
      </c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 t="s">
        <v>2779</v>
      </c>
      <c r="BM148" s="21">
        <v>135</v>
      </c>
      <c r="BN148" s="21" t="s">
        <v>2780</v>
      </c>
      <c r="BO148" s="21" t="s">
        <v>106</v>
      </c>
      <c r="BP148" s="21" t="s">
        <v>2781</v>
      </c>
      <c r="BQ148" s="21">
        <v>981519348</v>
      </c>
      <c r="BR148" s="158"/>
      <c r="BS148" s="155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155"/>
      <c r="CN148" s="21"/>
      <c r="CO148" s="159"/>
    </row>
    <row r="149" spans="1:93" ht="13.5" customHeight="1">
      <c r="A149" s="619" t="s">
        <v>2782</v>
      </c>
      <c r="B149" s="25">
        <v>586</v>
      </c>
      <c r="C149" s="34" t="s">
        <v>82</v>
      </c>
      <c r="D149" s="600" t="s">
        <v>2760</v>
      </c>
      <c r="E149" s="600">
        <v>5</v>
      </c>
      <c r="F149" s="600"/>
      <c r="G149" s="600"/>
      <c r="H149" s="27" t="s">
        <v>84</v>
      </c>
      <c r="I149" s="25"/>
      <c r="J149" s="27" t="s">
        <v>85</v>
      </c>
      <c r="K149" s="25" t="s">
        <v>86</v>
      </c>
      <c r="L149" s="25" t="s">
        <v>69</v>
      </c>
      <c r="M149" s="25" t="s">
        <v>196</v>
      </c>
      <c r="N149" s="28" t="s">
        <v>88</v>
      </c>
      <c r="O149" s="29" t="s">
        <v>2783</v>
      </c>
      <c r="P149" s="25" t="s">
        <v>2784</v>
      </c>
      <c r="Q149" s="28" t="s">
        <v>2785</v>
      </c>
      <c r="R149" s="25" t="s">
        <v>2786</v>
      </c>
      <c r="S149" s="25" t="s">
        <v>2787</v>
      </c>
      <c r="T149" s="630">
        <v>192213522</v>
      </c>
      <c r="U149" s="25">
        <v>59</v>
      </c>
      <c r="V149" s="630">
        <v>63</v>
      </c>
      <c r="W149" s="630">
        <v>12</v>
      </c>
      <c r="X149" s="619" t="s">
        <v>2788</v>
      </c>
      <c r="Y149" s="619" t="s">
        <v>2789</v>
      </c>
      <c r="Z149" s="25">
        <v>1</v>
      </c>
      <c r="AA149" s="25" t="s">
        <v>96</v>
      </c>
      <c r="AB149" s="25" t="s">
        <v>23</v>
      </c>
      <c r="AC149" s="25" t="s">
        <v>97</v>
      </c>
      <c r="AD149" s="30"/>
      <c r="AE149" s="24" t="s">
        <v>2790</v>
      </c>
      <c r="AF149" s="31">
        <v>28687</v>
      </c>
      <c r="AG149" s="25" t="str">
        <f t="shared" ca="1" si="23"/>
        <v>47 anos</v>
      </c>
      <c r="AH149" s="31">
        <v>41561</v>
      </c>
      <c r="AI149" s="31">
        <v>41561</v>
      </c>
      <c r="AJ149" s="31">
        <f>EDATE(AI149,300)</f>
        <v>50692</v>
      </c>
      <c r="AK149" s="31">
        <f>EDATE(AI149,360)</f>
        <v>52518</v>
      </c>
      <c r="AL149" s="25">
        <v>59</v>
      </c>
      <c r="AM149" s="25" t="str">
        <f ca="1">DATEDIF(AI149,TODAY(),"Y")&amp;" ano(s)"</f>
        <v>11 ano(s)</v>
      </c>
      <c r="AN149" s="25" t="str">
        <f ca="1">DATEDIF(AI149,TODAY(),"YM")&amp;"  mês(es)"</f>
        <v>10  mês(es)</v>
      </c>
      <c r="AO149" s="25" t="str">
        <f ca="1">DATEDIF(AI149,TODAY(),"MD")&amp;" dias"</f>
        <v>2 dias</v>
      </c>
      <c r="AP149" s="25">
        <f ca="1">TODAY()-AI149</f>
        <v>4324</v>
      </c>
      <c r="AQ149" s="32" t="s">
        <v>99</v>
      </c>
      <c r="AR149" s="25"/>
      <c r="AS149" s="25"/>
      <c r="AT149" s="25"/>
      <c r="AU149" s="25"/>
      <c r="AV149" s="25"/>
      <c r="AW149" s="25" t="s">
        <v>336</v>
      </c>
      <c r="AX149" s="25" t="s">
        <v>99</v>
      </c>
      <c r="AY149" s="25" t="s">
        <v>99</v>
      </c>
      <c r="AZ149" s="25" t="s">
        <v>99</v>
      </c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630" t="s">
        <v>2791</v>
      </c>
      <c r="BM149" s="25">
        <v>0</v>
      </c>
      <c r="BN149" s="25" t="s">
        <v>2792</v>
      </c>
      <c r="BO149" s="25" t="s">
        <v>106</v>
      </c>
      <c r="BP149" s="630">
        <v>69073000</v>
      </c>
      <c r="BQ149" s="26">
        <v>9291820430</v>
      </c>
      <c r="BR149" s="33" t="s">
        <v>2793</v>
      </c>
      <c r="BS149" s="25" t="s">
        <v>290</v>
      </c>
      <c r="BT149" s="25" t="s">
        <v>110</v>
      </c>
      <c r="BU149" s="25" t="s">
        <v>291</v>
      </c>
      <c r="BV149" s="25" t="s">
        <v>110</v>
      </c>
      <c r="BW149" s="31" t="s">
        <v>292</v>
      </c>
      <c r="BX149" s="25" t="s">
        <v>2794</v>
      </c>
      <c r="BY149" s="25" t="s">
        <v>110</v>
      </c>
      <c r="BZ149" s="25" t="s">
        <v>110</v>
      </c>
      <c r="CA149" s="25" t="s">
        <v>110</v>
      </c>
      <c r="CB149" s="25" t="s">
        <v>110</v>
      </c>
      <c r="CC149" s="25" t="s">
        <v>110</v>
      </c>
      <c r="CD149" s="25" t="s">
        <v>110</v>
      </c>
      <c r="CE149" s="25" t="s">
        <v>110</v>
      </c>
      <c r="CF149" s="25" t="s">
        <v>110</v>
      </c>
      <c r="CG149" s="25" t="s">
        <v>110</v>
      </c>
      <c r="CH149" s="25" t="s">
        <v>110</v>
      </c>
      <c r="CI149" s="25" t="s">
        <v>110</v>
      </c>
      <c r="CJ149" s="25" t="s">
        <v>110</v>
      </c>
      <c r="CK149" s="25" t="s">
        <v>110</v>
      </c>
      <c r="CL149" s="25" t="s">
        <v>110</v>
      </c>
      <c r="CM149" s="25" t="s">
        <v>110</v>
      </c>
      <c r="CN149" s="25"/>
      <c r="CO149" s="34"/>
    </row>
    <row r="150" spans="1:93" ht="13.5" customHeight="1">
      <c r="A150" s="13" t="s">
        <v>2795</v>
      </c>
      <c r="B150" s="14">
        <v>55</v>
      </c>
      <c r="C150" s="40" t="s">
        <v>82</v>
      </c>
      <c r="D150" s="599" t="s">
        <v>2760</v>
      </c>
      <c r="E150" s="600">
        <v>5</v>
      </c>
      <c r="F150" s="599"/>
      <c r="G150" s="599"/>
      <c r="H150" s="591" t="s">
        <v>84</v>
      </c>
      <c r="I150" s="14" t="s">
        <v>295</v>
      </c>
      <c r="J150" s="36" t="s">
        <v>85</v>
      </c>
      <c r="K150" s="14"/>
      <c r="L150" s="14" t="s">
        <v>257</v>
      </c>
      <c r="M150" s="17" t="s">
        <v>196</v>
      </c>
      <c r="N150" s="21" t="s">
        <v>88</v>
      </c>
      <c r="O150" s="18" t="s">
        <v>2796</v>
      </c>
      <c r="P150" s="59" t="s">
        <v>2797</v>
      </c>
      <c r="Q150" s="14">
        <v>1954</v>
      </c>
      <c r="R150" s="59" t="s">
        <v>2798</v>
      </c>
      <c r="S150" s="59" t="s">
        <v>2799</v>
      </c>
      <c r="T150" s="14" t="s">
        <v>2800</v>
      </c>
      <c r="U150" s="14" t="s">
        <v>2801</v>
      </c>
      <c r="V150" s="14" t="s">
        <v>1046</v>
      </c>
      <c r="W150" s="14" t="s">
        <v>2802</v>
      </c>
      <c r="X150" s="13" t="s">
        <v>2803</v>
      </c>
      <c r="Y150" s="13" t="s">
        <v>2804</v>
      </c>
      <c r="Z150" s="14">
        <v>1</v>
      </c>
      <c r="AA150" s="14" t="s">
        <v>96</v>
      </c>
      <c r="AB150" s="14" t="s">
        <v>23</v>
      </c>
      <c r="AC150" s="14" t="s">
        <v>97</v>
      </c>
      <c r="AD150" s="19"/>
      <c r="AE150" s="13"/>
      <c r="AF150" s="62">
        <v>36810</v>
      </c>
      <c r="AG150" s="14" t="str">
        <f t="shared" ca="1" si="23"/>
        <v>24 anos</v>
      </c>
      <c r="AH150" s="62">
        <v>45261</v>
      </c>
      <c r="AI150" s="20"/>
      <c r="AJ150" s="20"/>
      <c r="AK150" s="20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 t="s">
        <v>100</v>
      </c>
      <c r="AX150" s="52" t="s">
        <v>2370</v>
      </c>
      <c r="AY150" s="52" t="s">
        <v>99</v>
      </c>
      <c r="AZ150" s="52" t="s">
        <v>99</v>
      </c>
      <c r="BA150" s="52" t="s">
        <v>99</v>
      </c>
      <c r="BB150" s="14" t="s">
        <v>271</v>
      </c>
      <c r="BC150" s="14"/>
      <c r="BD150" s="14"/>
      <c r="BE150" s="14"/>
      <c r="BF150" s="14"/>
      <c r="BG150" s="14"/>
      <c r="BH150" s="14"/>
      <c r="BI150" s="14"/>
      <c r="BJ150" s="14"/>
      <c r="BK150" s="14"/>
      <c r="BL150" s="13" t="s">
        <v>2805</v>
      </c>
      <c r="BM150" s="14">
        <v>466</v>
      </c>
      <c r="BN150" s="14"/>
      <c r="BO150" s="14" t="s">
        <v>106</v>
      </c>
      <c r="BP150" s="14" t="s">
        <v>2806</v>
      </c>
      <c r="BQ150" s="53" t="s">
        <v>2807</v>
      </c>
      <c r="BR150" s="54" t="s">
        <v>2808</v>
      </c>
      <c r="BS150" s="14"/>
      <c r="BT150" s="14"/>
      <c r="BU150" s="14"/>
      <c r="BV150" s="14" t="s">
        <v>276</v>
      </c>
      <c r="BW150" s="14"/>
      <c r="BX150" s="627"/>
      <c r="BY150" s="14"/>
      <c r="BZ150" s="14"/>
      <c r="CA150" s="14"/>
      <c r="CB150" s="20"/>
      <c r="CC150" s="14"/>
      <c r="CD150" s="20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40"/>
    </row>
    <row r="151" spans="1:93" ht="13.5" customHeight="1">
      <c r="A151" s="24" t="s">
        <v>2809</v>
      </c>
      <c r="B151" s="25">
        <v>530</v>
      </c>
      <c r="C151" s="34" t="s">
        <v>82</v>
      </c>
      <c r="D151" s="600" t="s">
        <v>2760</v>
      </c>
      <c r="E151" s="600">
        <v>5</v>
      </c>
      <c r="F151" s="600"/>
      <c r="G151" s="600"/>
      <c r="H151" s="27" t="s">
        <v>84</v>
      </c>
      <c r="I151" s="25"/>
      <c r="J151" s="27" t="s">
        <v>85</v>
      </c>
      <c r="K151" s="25" t="s">
        <v>544</v>
      </c>
      <c r="L151" s="25" t="s">
        <v>69</v>
      </c>
      <c r="M151" s="25" t="s">
        <v>196</v>
      </c>
      <c r="N151" s="28" t="s">
        <v>88</v>
      </c>
      <c r="O151" s="29" t="s">
        <v>2810</v>
      </c>
      <c r="P151" s="25" t="s">
        <v>2811</v>
      </c>
      <c r="Q151" s="28" t="s">
        <v>2812</v>
      </c>
      <c r="R151" s="25" t="s">
        <v>2813</v>
      </c>
      <c r="S151" s="25" t="s">
        <v>2814</v>
      </c>
      <c r="T151" s="25">
        <v>173223422</v>
      </c>
      <c r="U151" s="25">
        <v>8</v>
      </c>
      <c r="V151" s="25">
        <v>1</v>
      </c>
      <c r="W151" s="25">
        <v>110</v>
      </c>
      <c r="X151" s="24" t="s">
        <v>2815</v>
      </c>
      <c r="Y151" s="24" t="s">
        <v>2816</v>
      </c>
      <c r="Z151" s="25">
        <v>1</v>
      </c>
      <c r="AA151" s="25" t="s">
        <v>96</v>
      </c>
      <c r="AB151" s="25" t="s">
        <v>23</v>
      </c>
      <c r="AC151" s="25" t="s">
        <v>97</v>
      </c>
      <c r="AD151" s="30"/>
      <c r="AE151" s="24" t="s">
        <v>2623</v>
      </c>
      <c r="AF151" s="31">
        <v>28240</v>
      </c>
      <c r="AG151" s="25" t="str">
        <f t="shared" ca="1" si="23"/>
        <v>48 anos</v>
      </c>
      <c r="AH151" s="31">
        <v>41561</v>
      </c>
      <c r="AI151" s="31">
        <v>41561</v>
      </c>
      <c r="AJ151" s="31">
        <f>EDATE(AI151,300)</f>
        <v>50692</v>
      </c>
      <c r="AK151" s="31">
        <f>EDATE(AI151,360)</f>
        <v>52518</v>
      </c>
      <c r="AL151" s="25">
        <v>59</v>
      </c>
      <c r="AM151" s="25" t="str">
        <f ca="1">DATEDIF(AI151,TODAY(),"Y")&amp;" ano(s)"</f>
        <v>11 ano(s)</v>
      </c>
      <c r="AN151" s="25" t="str">
        <f ca="1">DATEDIF(AI151,TODAY(),"YM")&amp;"  mês(es)"</f>
        <v>10  mês(es)</v>
      </c>
      <c r="AO151" s="25" t="str">
        <f ca="1">DATEDIF(AI151,TODAY(),"MD")&amp;" dias"</f>
        <v>2 dias</v>
      </c>
      <c r="AP151" s="25">
        <f ca="1">TODAY()-AI151</f>
        <v>4324</v>
      </c>
      <c r="AQ151" s="32" t="s">
        <v>99</v>
      </c>
      <c r="AR151" s="25"/>
      <c r="AS151" s="25"/>
      <c r="AT151" s="25"/>
      <c r="AU151" s="25"/>
      <c r="AV151" s="25"/>
      <c r="AW151" s="25" t="s">
        <v>336</v>
      </c>
      <c r="AX151" s="25" t="s">
        <v>99</v>
      </c>
      <c r="AY151" s="25" t="s">
        <v>99</v>
      </c>
      <c r="AZ151" s="25" t="s">
        <v>99</v>
      </c>
      <c r="BA151" s="25"/>
      <c r="BB151" s="25"/>
      <c r="BC151" s="25" t="s">
        <v>351</v>
      </c>
      <c r="BD151" s="25"/>
      <c r="BE151" s="25"/>
      <c r="BF151" s="25"/>
      <c r="BG151" s="25"/>
      <c r="BH151" s="25"/>
      <c r="BI151" s="25"/>
      <c r="BJ151" s="25"/>
      <c r="BK151" s="25"/>
      <c r="BL151" s="25" t="s">
        <v>2817</v>
      </c>
      <c r="BM151" s="25">
        <v>0</v>
      </c>
      <c r="BN151" s="25" t="s">
        <v>2818</v>
      </c>
      <c r="BO151" s="25" t="s">
        <v>106</v>
      </c>
      <c r="BP151" s="25">
        <v>69053000</v>
      </c>
      <c r="BQ151" s="25">
        <v>81247701</v>
      </c>
      <c r="BR151" s="33" t="s">
        <v>2819</v>
      </c>
      <c r="BS151" s="25" t="s">
        <v>290</v>
      </c>
      <c r="BT151" s="25" t="s">
        <v>110</v>
      </c>
      <c r="BU151" s="25" t="s">
        <v>291</v>
      </c>
      <c r="BV151" s="25" t="s">
        <v>110</v>
      </c>
      <c r="BW151" s="31" t="s">
        <v>292</v>
      </c>
      <c r="BX151" s="120" t="s">
        <v>970</v>
      </c>
      <c r="BY151" s="25" t="s">
        <v>110</v>
      </c>
      <c r="BZ151" s="25" t="s">
        <v>110</v>
      </c>
      <c r="CA151" s="25" t="s">
        <v>110</v>
      </c>
      <c r="CB151" s="25" t="s">
        <v>110</v>
      </c>
      <c r="CC151" s="25" t="s">
        <v>110</v>
      </c>
      <c r="CD151" s="25" t="s">
        <v>110</v>
      </c>
      <c r="CE151" s="25" t="s">
        <v>110</v>
      </c>
      <c r="CF151" s="25" t="s">
        <v>110</v>
      </c>
      <c r="CG151" s="25" t="s">
        <v>110</v>
      </c>
      <c r="CH151" s="25" t="s">
        <v>110</v>
      </c>
      <c r="CI151" s="25" t="s">
        <v>110</v>
      </c>
      <c r="CJ151" s="25" t="s">
        <v>110</v>
      </c>
      <c r="CK151" s="25" t="s">
        <v>110</v>
      </c>
      <c r="CL151" s="25" t="s">
        <v>110</v>
      </c>
      <c r="CM151" s="25" t="s">
        <v>110</v>
      </c>
      <c r="CN151" s="25"/>
      <c r="CO151" s="34"/>
    </row>
    <row r="152" spans="1:93" ht="13.5" customHeight="1">
      <c r="A152" s="13" t="s">
        <v>2820</v>
      </c>
      <c r="B152" s="14">
        <v>577</v>
      </c>
      <c r="C152" s="40" t="s">
        <v>82</v>
      </c>
      <c r="D152" s="599" t="s">
        <v>2760</v>
      </c>
      <c r="E152" s="600">
        <v>5</v>
      </c>
      <c r="F152" s="599"/>
      <c r="G152" s="599"/>
      <c r="H152" s="36" t="s">
        <v>84</v>
      </c>
      <c r="I152" s="14"/>
      <c r="J152" s="36" t="s">
        <v>85</v>
      </c>
      <c r="K152" s="14" t="s">
        <v>86</v>
      </c>
      <c r="L152" s="14" t="s">
        <v>69</v>
      </c>
      <c r="M152" s="14" t="s">
        <v>196</v>
      </c>
      <c r="N152" s="17" t="s">
        <v>88</v>
      </c>
      <c r="O152" s="18" t="s">
        <v>2821</v>
      </c>
      <c r="P152" s="14" t="s">
        <v>2822</v>
      </c>
      <c r="Q152" s="17" t="s">
        <v>2823</v>
      </c>
      <c r="R152" s="14" t="s">
        <v>2824</v>
      </c>
      <c r="S152" s="14" t="s">
        <v>2825</v>
      </c>
      <c r="T152" s="14">
        <v>159142922</v>
      </c>
      <c r="U152" s="14">
        <v>16</v>
      </c>
      <c r="V152" s="14">
        <v>62</v>
      </c>
      <c r="W152" s="14">
        <v>79</v>
      </c>
      <c r="X152" s="13" t="s">
        <v>2826</v>
      </c>
      <c r="Y152" s="13" t="s">
        <v>2827</v>
      </c>
      <c r="Z152" s="14">
        <v>2</v>
      </c>
      <c r="AA152" s="14" t="s">
        <v>96</v>
      </c>
      <c r="AB152" s="14" t="s">
        <v>23</v>
      </c>
      <c r="AC152" s="14" t="s">
        <v>97</v>
      </c>
      <c r="AD152" s="19"/>
      <c r="AE152" s="13"/>
      <c r="AF152" s="20">
        <v>27948</v>
      </c>
      <c r="AG152" s="14" t="str">
        <f t="shared" ca="1" si="23"/>
        <v>49 anos</v>
      </c>
      <c r="AH152" s="20">
        <v>41561</v>
      </c>
      <c r="AI152" s="20">
        <v>41561</v>
      </c>
      <c r="AJ152" s="20">
        <f>EDATE(AI152,300)</f>
        <v>50692</v>
      </c>
      <c r="AK152" s="20">
        <f>EDATE(AI152,360)</f>
        <v>52518</v>
      </c>
      <c r="AL152" s="14">
        <v>59</v>
      </c>
      <c r="AM152" s="14" t="str">
        <f ca="1">DATEDIF(AI152,TODAY(),"Y")&amp;" ano(s)"</f>
        <v>11 ano(s)</v>
      </c>
      <c r="AN152" s="14" t="str">
        <f ca="1">DATEDIF(AI152,TODAY(),"YM")&amp;"  mês(es)"</f>
        <v>10  mês(es)</v>
      </c>
      <c r="AO152" s="14" t="str">
        <f ca="1">DATEDIF(AI152,TODAY(),"MD")&amp;" dias"</f>
        <v>2 dias</v>
      </c>
      <c r="AP152" s="14">
        <f ca="1">TODAY()-AI152</f>
        <v>4324</v>
      </c>
      <c r="AQ152" s="21" t="s">
        <v>99</v>
      </c>
      <c r="AR152" s="14"/>
      <c r="AS152" s="14"/>
      <c r="AT152" s="14"/>
      <c r="AU152" s="14"/>
      <c r="AV152" s="14"/>
      <c r="AW152" s="14" t="s">
        <v>100</v>
      </c>
      <c r="AX152" s="14" t="s">
        <v>2828</v>
      </c>
      <c r="AY152" s="14" t="s">
        <v>306</v>
      </c>
      <c r="AZ152" s="14" t="s">
        <v>99</v>
      </c>
      <c r="BA152" s="14" t="s">
        <v>99</v>
      </c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 t="s">
        <v>2829</v>
      </c>
      <c r="BM152" s="14">
        <v>0</v>
      </c>
      <c r="BN152" s="14" t="s">
        <v>2830</v>
      </c>
      <c r="BO152" s="14" t="s">
        <v>106</v>
      </c>
      <c r="BP152" s="14">
        <v>69047180</v>
      </c>
      <c r="BQ152" s="14">
        <v>9293051239</v>
      </c>
      <c r="BR152" s="22" t="s">
        <v>2831</v>
      </c>
      <c r="BS152" s="14" t="s">
        <v>290</v>
      </c>
      <c r="BT152" s="14" t="s">
        <v>110</v>
      </c>
      <c r="BU152" s="14" t="s">
        <v>291</v>
      </c>
      <c r="BV152" s="14" t="s">
        <v>110</v>
      </c>
      <c r="BW152" s="20" t="s">
        <v>292</v>
      </c>
      <c r="BX152" s="14" t="s">
        <v>601</v>
      </c>
      <c r="BY152" s="14" t="s">
        <v>110</v>
      </c>
      <c r="BZ152" s="14" t="s">
        <v>110</v>
      </c>
      <c r="CA152" s="14" t="s">
        <v>110</v>
      </c>
      <c r="CB152" s="14" t="s">
        <v>110</v>
      </c>
      <c r="CC152" s="14" t="s">
        <v>110</v>
      </c>
      <c r="CD152" s="14" t="s">
        <v>110</v>
      </c>
      <c r="CE152" s="14" t="s">
        <v>110</v>
      </c>
      <c r="CF152" s="14" t="s">
        <v>110</v>
      </c>
      <c r="CG152" s="14" t="s">
        <v>110</v>
      </c>
      <c r="CH152" s="14" t="s">
        <v>110</v>
      </c>
      <c r="CI152" s="14" t="s">
        <v>110</v>
      </c>
      <c r="CJ152" s="14" t="s">
        <v>110</v>
      </c>
      <c r="CK152" s="14" t="s">
        <v>110</v>
      </c>
      <c r="CL152" s="14" t="s">
        <v>110</v>
      </c>
      <c r="CM152" s="14" t="s">
        <v>110</v>
      </c>
      <c r="CN152" s="14"/>
      <c r="CO152" s="40"/>
    </row>
    <row r="153" spans="1:93" ht="13.5" customHeight="1">
      <c r="A153" s="24" t="s">
        <v>2832</v>
      </c>
      <c r="B153" s="25">
        <v>428</v>
      </c>
      <c r="C153" s="34" t="s">
        <v>82</v>
      </c>
      <c r="D153" s="600" t="s">
        <v>2760</v>
      </c>
      <c r="E153" s="600">
        <v>5</v>
      </c>
      <c r="F153" s="600"/>
      <c r="G153" s="600"/>
      <c r="H153" s="27" t="s">
        <v>84</v>
      </c>
      <c r="I153" s="25"/>
      <c r="J153" s="27" t="s">
        <v>135</v>
      </c>
      <c r="K153" s="25" t="s">
        <v>86</v>
      </c>
      <c r="L153" s="25" t="s">
        <v>69</v>
      </c>
      <c r="M153" s="25" t="s">
        <v>196</v>
      </c>
      <c r="N153" s="28" t="s">
        <v>88</v>
      </c>
      <c r="O153" s="29" t="s">
        <v>2833</v>
      </c>
      <c r="P153" s="25" t="s">
        <v>2834</v>
      </c>
      <c r="Q153" s="28" t="s">
        <v>2835</v>
      </c>
      <c r="R153" s="25" t="s">
        <v>2836</v>
      </c>
      <c r="S153" s="25" t="s">
        <v>2837</v>
      </c>
      <c r="T153" s="25">
        <v>323304822</v>
      </c>
      <c r="U153" s="25">
        <v>8</v>
      </c>
      <c r="V153" s="25">
        <v>40</v>
      </c>
      <c r="W153" s="25">
        <v>4</v>
      </c>
      <c r="X153" s="24" t="s">
        <v>2838</v>
      </c>
      <c r="Y153" s="24" t="s">
        <v>2839</v>
      </c>
      <c r="Z153" s="25">
        <v>2</v>
      </c>
      <c r="AA153" s="25" t="s">
        <v>96</v>
      </c>
      <c r="AB153" s="25" t="s">
        <v>23</v>
      </c>
      <c r="AC153" s="25" t="s">
        <v>97</v>
      </c>
      <c r="AD153" s="30"/>
      <c r="AE153" s="24" t="s">
        <v>465</v>
      </c>
      <c r="AF153" s="31">
        <v>32523</v>
      </c>
      <c r="AG153" s="25" t="str">
        <f t="shared" ca="1" si="23"/>
        <v>36 anos</v>
      </c>
      <c r="AH153" s="31">
        <v>41561</v>
      </c>
      <c r="AI153" s="31">
        <v>41561</v>
      </c>
      <c r="AJ153" s="31">
        <f>EDATE(AI153,300)</f>
        <v>50692</v>
      </c>
      <c r="AK153" s="31">
        <f>EDATE(AI153,360)</f>
        <v>52518</v>
      </c>
      <c r="AL153" s="25">
        <v>59</v>
      </c>
      <c r="AM153" s="25" t="str">
        <f ca="1">DATEDIF(AI153,TODAY(),"Y")&amp;" ano(s)"</f>
        <v>11 ano(s)</v>
      </c>
      <c r="AN153" s="25" t="str">
        <f ca="1">DATEDIF(AI153,TODAY(),"YM")&amp;"  mês(es)"</f>
        <v>10  mês(es)</v>
      </c>
      <c r="AO153" s="25" t="str">
        <f ca="1">DATEDIF(AI153,TODAY(),"MD")&amp;" dias"</f>
        <v>2 dias</v>
      </c>
      <c r="AP153" s="25">
        <f ca="1">TODAY()-AI153</f>
        <v>4324</v>
      </c>
      <c r="AQ153" s="32" t="s">
        <v>99</v>
      </c>
      <c r="AR153" s="25"/>
      <c r="AS153" s="25"/>
      <c r="AT153" s="25"/>
      <c r="AU153" s="25"/>
      <c r="AV153" s="25"/>
      <c r="AW153" s="25" t="s">
        <v>100</v>
      </c>
      <c r="AX153" s="25" t="s">
        <v>99</v>
      </c>
      <c r="AY153" s="25" t="s">
        <v>2840</v>
      </c>
      <c r="AZ153" s="25" t="s">
        <v>99</v>
      </c>
      <c r="BA153" s="73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 t="s">
        <v>2841</v>
      </c>
      <c r="BM153" s="25">
        <v>0</v>
      </c>
      <c r="BN153" s="25"/>
      <c r="BO153" s="25" t="s">
        <v>106</v>
      </c>
      <c r="BP153" s="25">
        <v>69042070</v>
      </c>
      <c r="BQ153" s="122">
        <v>9288051871</v>
      </c>
      <c r="BR153" s="33" t="s">
        <v>2842</v>
      </c>
      <c r="BS153" s="25" t="s">
        <v>290</v>
      </c>
      <c r="BT153" s="25" t="s">
        <v>110</v>
      </c>
      <c r="BU153" s="25" t="s">
        <v>291</v>
      </c>
      <c r="BV153" s="25" t="s">
        <v>110</v>
      </c>
      <c r="BW153" s="31" t="s">
        <v>292</v>
      </c>
      <c r="BX153" s="25" t="s">
        <v>2843</v>
      </c>
      <c r="BY153" s="25" t="s">
        <v>110</v>
      </c>
      <c r="BZ153" s="25" t="s">
        <v>110</v>
      </c>
      <c r="CA153" s="25" t="s">
        <v>110</v>
      </c>
      <c r="CB153" s="25" t="s">
        <v>110</v>
      </c>
      <c r="CC153" s="25" t="s">
        <v>110</v>
      </c>
      <c r="CD153" s="25" t="s">
        <v>110</v>
      </c>
      <c r="CE153" s="25" t="s">
        <v>110</v>
      </c>
      <c r="CF153" s="25" t="s">
        <v>110</v>
      </c>
      <c r="CG153" s="25" t="s">
        <v>110</v>
      </c>
      <c r="CH153" s="25" t="s">
        <v>110</v>
      </c>
      <c r="CI153" s="25" t="s">
        <v>110</v>
      </c>
      <c r="CJ153" s="25" t="s">
        <v>110</v>
      </c>
      <c r="CK153" s="25" t="s">
        <v>110</v>
      </c>
      <c r="CL153" s="25" t="s">
        <v>110</v>
      </c>
      <c r="CM153" s="25" t="s">
        <v>110</v>
      </c>
      <c r="CN153" s="25"/>
      <c r="CO153" s="34"/>
    </row>
    <row r="154" spans="1:93" ht="13.5" customHeight="1">
      <c r="A154" s="13" t="s">
        <v>2844</v>
      </c>
      <c r="B154" s="14">
        <v>489</v>
      </c>
      <c r="C154" s="40" t="s">
        <v>82</v>
      </c>
      <c r="D154" s="599" t="s">
        <v>2760</v>
      </c>
      <c r="E154" s="600">
        <v>5</v>
      </c>
      <c r="F154" s="599"/>
      <c r="G154" s="599"/>
      <c r="H154" s="36" t="s">
        <v>84</v>
      </c>
      <c r="I154" s="14" t="s">
        <v>2297</v>
      </c>
      <c r="J154" s="36" t="s">
        <v>85</v>
      </c>
      <c r="K154" s="14" t="s">
        <v>86</v>
      </c>
      <c r="L154" s="14" t="s">
        <v>69</v>
      </c>
      <c r="M154" s="14" t="s">
        <v>196</v>
      </c>
      <c r="N154" s="17" t="s">
        <v>88</v>
      </c>
      <c r="O154" s="18" t="s">
        <v>2845</v>
      </c>
      <c r="P154" s="14" t="s">
        <v>2846</v>
      </c>
      <c r="Q154" s="14">
        <v>1097</v>
      </c>
      <c r="R154" s="14" t="s">
        <v>2847</v>
      </c>
      <c r="S154" s="14" t="s">
        <v>2848</v>
      </c>
      <c r="T154" s="14">
        <v>901984903</v>
      </c>
      <c r="U154" s="14">
        <v>29</v>
      </c>
      <c r="V154" s="14">
        <v>20</v>
      </c>
      <c r="W154" s="14">
        <v>178</v>
      </c>
      <c r="X154" s="13" t="s">
        <v>2849</v>
      </c>
      <c r="Y154" s="13" t="s">
        <v>2850</v>
      </c>
      <c r="Z154" s="14">
        <v>1</v>
      </c>
      <c r="AA154" s="14" t="s">
        <v>96</v>
      </c>
      <c r="AB154" s="14" t="s">
        <v>23</v>
      </c>
      <c r="AC154" s="14" t="s">
        <v>97</v>
      </c>
      <c r="AD154" s="19"/>
      <c r="AE154" s="13" t="s">
        <v>2851</v>
      </c>
      <c r="AF154" s="20">
        <v>27903</v>
      </c>
      <c r="AG154" s="14" t="str">
        <f t="shared" ca="1" si="23"/>
        <v>49 anos</v>
      </c>
      <c r="AH154" s="20">
        <v>41561</v>
      </c>
      <c r="AI154" s="20">
        <v>41561</v>
      </c>
      <c r="AJ154" s="20">
        <f>EDATE(AI154,300)</f>
        <v>50692</v>
      </c>
      <c r="AK154" s="20">
        <f>EDATE(AI154,360)</f>
        <v>52518</v>
      </c>
      <c r="AL154" s="14">
        <v>59</v>
      </c>
      <c r="AM154" s="14" t="str">
        <f ca="1">DATEDIF(AI154,TODAY(),"Y")&amp;" ano(s)"</f>
        <v>11 ano(s)</v>
      </c>
      <c r="AN154" s="14" t="str">
        <f ca="1">DATEDIF(AI154,TODAY(),"YM")&amp;"  mês(es)"</f>
        <v>10  mês(es)</v>
      </c>
      <c r="AO154" s="14" t="str">
        <f ca="1">DATEDIF(AI154,TODAY(),"MD")&amp;" dias"</f>
        <v>2 dias</v>
      </c>
      <c r="AP154" s="14">
        <f ca="1">TODAY()-AI154</f>
        <v>4324</v>
      </c>
      <c r="AQ154" s="21" t="s">
        <v>99</v>
      </c>
      <c r="AR154" s="14"/>
      <c r="AS154" s="14"/>
      <c r="AT154" s="14"/>
      <c r="AU154" s="14"/>
      <c r="AV154" s="14"/>
      <c r="AW154" s="14" t="s">
        <v>100</v>
      </c>
      <c r="AX154" s="14" t="s">
        <v>149</v>
      </c>
      <c r="AY154" s="160" t="s">
        <v>2852</v>
      </c>
      <c r="AZ154" s="14" t="s">
        <v>99</v>
      </c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 t="s">
        <v>2853</v>
      </c>
      <c r="BM154" s="14">
        <v>0</v>
      </c>
      <c r="BN154" s="14" t="s">
        <v>2854</v>
      </c>
      <c r="BO154" s="14" t="s">
        <v>106</v>
      </c>
      <c r="BP154" s="14">
        <v>69065001</v>
      </c>
      <c r="BQ154" s="14">
        <v>9391459254</v>
      </c>
      <c r="BR154" s="22" t="s">
        <v>2855</v>
      </c>
      <c r="BS154" s="14" t="s">
        <v>290</v>
      </c>
      <c r="BT154" s="14" t="s">
        <v>110</v>
      </c>
      <c r="BU154" s="14" t="s">
        <v>291</v>
      </c>
      <c r="BV154" s="14" t="s">
        <v>110</v>
      </c>
      <c r="BW154" s="20" t="s">
        <v>292</v>
      </c>
      <c r="BX154" s="14" t="s">
        <v>2856</v>
      </c>
      <c r="BY154" s="14" t="s">
        <v>110</v>
      </c>
      <c r="BZ154" s="14" t="s">
        <v>110</v>
      </c>
      <c r="CA154" s="14" t="s">
        <v>110</v>
      </c>
      <c r="CB154" s="14" t="s">
        <v>110</v>
      </c>
      <c r="CC154" s="14" t="s">
        <v>110</v>
      </c>
      <c r="CD154" s="14" t="s">
        <v>110</v>
      </c>
      <c r="CE154" s="14" t="s">
        <v>110</v>
      </c>
      <c r="CF154" s="14" t="s">
        <v>110</v>
      </c>
      <c r="CG154" s="14" t="s">
        <v>110</v>
      </c>
      <c r="CH154" s="14" t="s">
        <v>110</v>
      </c>
      <c r="CI154" s="14" t="s">
        <v>110</v>
      </c>
      <c r="CJ154" s="14" t="s">
        <v>110</v>
      </c>
      <c r="CK154" s="14" t="s">
        <v>110</v>
      </c>
      <c r="CL154" s="14" t="s">
        <v>110</v>
      </c>
      <c r="CM154" s="14" t="s">
        <v>110</v>
      </c>
      <c r="CN154" s="14"/>
      <c r="CO154" s="40"/>
    </row>
    <row r="155" spans="1:93" ht="13.5" customHeight="1">
      <c r="A155" s="24" t="s">
        <v>2857</v>
      </c>
      <c r="B155" s="25">
        <v>129</v>
      </c>
      <c r="C155" s="34" t="s">
        <v>82</v>
      </c>
      <c r="D155" s="600" t="s">
        <v>2760</v>
      </c>
      <c r="E155" s="600">
        <v>5</v>
      </c>
      <c r="F155" s="600"/>
      <c r="G155" s="600"/>
      <c r="H155" s="590" t="s">
        <v>84</v>
      </c>
      <c r="I155" s="25" t="s">
        <v>295</v>
      </c>
      <c r="J155" s="27" t="s">
        <v>85</v>
      </c>
      <c r="K155" s="25"/>
      <c r="L155" s="25" t="s">
        <v>257</v>
      </c>
      <c r="M155" s="25" t="s">
        <v>196</v>
      </c>
      <c r="N155" s="28" t="s">
        <v>88</v>
      </c>
      <c r="O155" s="29" t="s">
        <v>2858</v>
      </c>
      <c r="P155" s="44" t="s">
        <v>2859</v>
      </c>
      <c r="Q155" s="25">
        <v>2029</v>
      </c>
      <c r="R155" s="44" t="s">
        <v>2860</v>
      </c>
      <c r="S155" s="44" t="s">
        <v>2861</v>
      </c>
      <c r="T155" s="25">
        <v>236982722</v>
      </c>
      <c r="U155" s="25">
        <v>67</v>
      </c>
      <c r="V155" s="25">
        <v>63</v>
      </c>
      <c r="W155" s="25">
        <v>717</v>
      </c>
      <c r="X155" s="24" t="s">
        <v>2862</v>
      </c>
      <c r="Y155" s="24" t="s">
        <v>2863</v>
      </c>
      <c r="Z155" s="25">
        <v>1</v>
      </c>
      <c r="AA155" s="25" t="s">
        <v>96</v>
      </c>
      <c r="AB155" s="25" t="s">
        <v>23</v>
      </c>
      <c r="AC155" s="25" t="s">
        <v>97</v>
      </c>
      <c r="AD155" s="642"/>
      <c r="AE155" s="24"/>
      <c r="AF155" s="45">
        <v>32127</v>
      </c>
      <c r="AG155" s="25" t="str">
        <f t="shared" ca="1" si="23"/>
        <v>37 anos</v>
      </c>
      <c r="AH155" s="45">
        <v>45261</v>
      </c>
      <c r="AI155" s="31"/>
      <c r="AJ155" s="31"/>
      <c r="AK155" s="31"/>
      <c r="AL155" s="25"/>
      <c r="AM155" s="25"/>
      <c r="AN155" s="25"/>
      <c r="AO155" s="25"/>
      <c r="AP155" s="25"/>
      <c r="AQ155" s="32"/>
      <c r="AR155" s="25"/>
      <c r="AS155" s="25"/>
      <c r="AT155" s="25"/>
      <c r="AU155" s="25"/>
      <c r="AV155" s="25"/>
      <c r="AW155" s="25" t="s">
        <v>100</v>
      </c>
      <c r="AX155" s="63" t="s">
        <v>2864</v>
      </c>
      <c r="AY155" s="52" t="s">
        <v>306</v>
      </c>
      <c r="AZ155" s="52" t="s">
        <v>99</v>
      </c>
      <c r="BA155" s="94" t="s">
        <v>99</v>
      </c>
      <c r="BB155" s="25" t="s">
        <v>271</v>
      </c>
      <c r="BC155" s="25"/>
      <c r="BD155" s="25"/>
      <c r="BE155" s="25"/>
      <c r="BF155" s="25"/>
      <c r="BG155" s="25"/>
      <c r="BH155" s="25"/>
      <c r="BI155" s="25"/>
      <c r="BJ155" s="25"/>
      <c r="BK155" s="25"/>
      <c r="BL155" s="24"/>
      <c r="BM155" s="25"/>
      <c r="BN155" s="25"/>
      <c r="BO155" s="25" t="s">
        <v>106</v>
      </c>
      <c r="BP155" s="25"/>
      <c r="BQ155" s="167" t="s">
        <v>2865</v>
      </c>
      <c r="BR155" s="51" t="s">
        <v>2866</v>
      </c>
      <c r="BS155" s="25"/>
      <c r="BT155" s="25"/>
      <c r="BU155" s="25"/>
      <c r="BV155" s="25" t="s">
        <v>276</v>
      </c>
      <c r="BW155" s="31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34"/>
    </row>
    <row r="156" spans="1:93" ht="13.5" customHeight="1">
      <c r="A156" s="13" t="s">
        <v>2867</v>
      </c>
      <c r="B156" s="14">
        <v>625</v>
      </c>
      <c r="C156" s="40" t="s">
        <v>82</v>
      </c>
      <c r="D156" s="599" t="s">
        <v>2760</v>
      </c>
      <c r="E156" s="600">
        <v>5</v>
      </c>
      <c r="F156" s="599"/>
      <c r="G156" s="599"/>
      <c r="H156" s="36" t="s">
        <v>84</v>
      </c>
      <c r="I156" s="14" t="s">
        <v>2868</v>
      </c>
      <c r="J156" s="36" t="s">
        <v>135</v>
      </c>
      <c r="K156" s="14" t="s">
        <v>86</v>
      </c>
      <c r="L156" s="14" t="s">
        <v>69</v>
      </c>
      <c r="M156" s="14" t="s">
        <v>196</v>
      </c>
      <c r="N156" s="17" t="s">
        <v>88</v>
      </c>
      <c r="O156" s="18" t="s">
        <v>2869</v>
      </c>
      <c r="P156" s="14" t="s">
        <v>2870</v>
      </c>
      <c r="Q156" s="17" t="s">
        <v>2871</v>
      </c>
      <c r="R156" s="14" t="s">
        <v>2872</v>
      </c>
      <c r="S156" s="14" t="s">
        <v>2873</v>
      </c>
      <c r="T156" s="14">
        <v>823161804</v>
      </c>
      <c r="U156" s="14">
        <v>0</v>
      </c>
      <c r="V156" s="14">
        <v>7</v>
      </c>
      <c r="W156" s="14">
        <v>62</v>
      </c>
      <c r="X156" s="13" t="s">
        <v>2874</v>
      </c>
      <c r="Y156" s="13" t="s">
        <v>2875</v>
      </c>
      <c r="Z156" s="14">
        <v>1</v>
      </c>
      <c r="AA156" s="14" t="s">
        <v>96</v>
      </c>
      <c r="AB156" s="14" t="s">
        <v>23</v>
      </c>
      <c r="AC156" s="14" t="s">
        <v>97</v>
      </c>
      <c r="AD156" s="19"/>
      <c r="AE156" s="13" t="s">
        <v>2876</v>
      </c>
      <c r="AF156" s="20">
        <v>30541</v>
      </c>
      <c r="AG156" s="14" t="str">
        <f t="shared" ca="1" si="23"/>
        <v>42 anos</v>
      </c>
      <c r="AH156" s="20">
        <v>41561</v>
      </c>
      <c r="AI156" s="20">
        <v>41561</v>
      </c>
      <c r="AJ156" s="20">
        <f>EDATE(AI156,300)</f>
        <v>50692</v>
      </c>
      <c r="AK156" s="20">
        <f>EDATE(AI156,360)</f>
        <v>52518</v>
      </c>
      <c r="AL156" s="14">
        <v>59</v>
      </c>
      <c r="AM156" s="14" t="str">
        <f ca="1">DATEDIF(AI156,TODAY(),"Y")&amp;" ano(s)"</f>
        <v>11 ano(s)</v>
      </c>
      <c r="AN156" s="14" t="str">
        <f ca="1">DATEDIF(AI156,TODAY(),"YM")&amp;"  mês(es)"</f>
        <v>10  mês(es)</v>
      </c>
      <c r="AO156" s="14" t="str">
        <f ca="1">DATEDIF(AI156,TODAY(),"MD")&amp;" dias"</f>
        <v>2 dias</v>
      </c>
      <c r="AP156" s="14">
        <f ca="1">TODAY()-AI156</f>
        <v>4324</v>
      </c>
      <c r="AQ156" s="21" t="s">
        <v>99</v>
      </c>
      <c r="AR156" s="14"/>
      <c r="AS156" s="14"/>
      <c r="AT156" s="14"/>
      <c r="AU156" s="14"/>
      <c r="AV156" s="14"/>
      <c r="AW156" s="14" t="s">
        <v>336</v>
      </c>
      <c r="AX156" s="14" t="s">
        <v>99</v>
      </c>
      <c r="AY156" s="14" t="s">
        <v>99</v>
      </c>
      <c r="AZ156" s="14" t="s">
        <v>99</v>
      </c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 t="s">
        <v>2877</v>
      </c>
      <c r="BM156" s="14">
        <v>0</v>
      </c>
      <c r="BN156" s="14" t="s">
        <v>2878</v>
      </c>
      <c r="BO156" s="14" t="s">
        <v>106</v>
      </c>
      <c r="BP156" s="14">
        <v>69042480</v>
      </c>
      <c r="BQ156" s="14">
        <v>9281000956</v>
      </c>
      <c r="BR156" s="22" t="s">
        <v>2879</v>
      </c>
      <c r="BS156" s="14" t="s">
        <v>290</v>
      </c>
      <c r="BT156" s="14" t="s">
        <v>110</v>
      </c>
      <c r="BU156" s="14" t="s">
        <v>291</v>
      </c>
      <c r="BV156" s="14" t="s">
        <v>110</v>
      </c>
      <c r="BW156" s="20" t="s">
        <v>292</v>
      </c>
      <c r="BX156" s="14" t="s">
        <v>2880</v>
      </c>
      <c r="BY156" s="14" t="s">
        <v>110</v>
      </c>
      <c r="BZ156" s="14" t="s">
        <v>110</v>
      </c>
      <c r="CA156" s="14" t="s">
        <v>110</v>
      </c>
      <c r="CB156" s="14" t="s">
        <v>110</v>
      </c>
      <c r="CC156" s="14" t="s">
        <v>110</v>
      </c>
      <c r="CD156" s="14" t="s">
        <v>110</v>
      </c>
      <c r="CE156" s="14" t="s">
        <v>110</v>
      </c>
      <c r="CF156" s="14" t="s">
        <v>110</v>
      </c>
      <c r="CG156" s="14" t="s">
        <v>110</v>
      </c>
      <c r="CH156" s="14" t="s">
        <v>110</v>
      </c>
      <c r="CI156" s="14" t="s">
        <v>110</v>
      </c>
      <c r="CJ156" s="14" t="s">
        <v>110</v>
      </c>
      <c r="CK156" s="14" t="s">
        <v>110</v>
      </c>
      <c r="CL156" s="14" t="s">
        <v>110</v>
      </c>
      <c r="CM156" s="14" t="s">
        <v>110</v>
      </c>
      <c r="CN156" s="14"/>
      <c r="CO156" s="40"/>
    </row>
    <row r="157" spans="1:93" ht="13.5" customHeight="1">
      <c r="A157" s="24" t="s">
        <v>2881</v>
      </c>
      <c r="B157" s="25">
        <v>596</v>
      </c>
      <c r="C157" s="34" t="s">
        <v>82</v>
      </c>
      <c r="D157" s="600" t="s">
        <v>2760</v>
      </c>
      <c r="E157" s="600">
        <v>5</v>
      </c>
      <c r="F157" s="600"/>
      <c r="G157" s="600"/>
      <c r="H157" s="27" t="s">
        <v>84</v>
      </c>
      <c r="I157" s="25" t="s">
        <v>2882</v>
      </c>
      <c r="J157" s="27" t="s">
        <v>85</v>
      </c>
      <c r="K157" s="25" t="s">
        <v>86</v>
      </c>
      <c r="L157" s="25" t="s">
        <v>69</v>
      </c>
      <c r="M157" s="25" t="s">
        <v>196</v>
      </c>
      <c r="N157" s="28" t="s">
        <v>88</v>
      </c>
      <c r="O157" s="29" t="s">
        <v>2883</v>
      </c>
      <c r="P157" s="25" t="s">
        <v>2884</v>
      </c>
      <c r="Q157" s="28" t="s">
        <v>2885</v>
      </c>
      <c r="R157" s="25" t="s">
        <v>2886</v>
      </c>
      <c r="S157" s="25" t="s">
        <v>2887</v>
      </c>
      <c r="T157" s="25">
        <v>179699422</v>
      </c>
      <c r="U157" s="25">
        <v>83</v>
      </c>
      <c r="V157" s="25">
        <v>50</v>
      </c>
      <c r="W157" s="25">
        <v>10</v>
      </c>
      <c r="X157" s="24" t="s">
        <v>2888</v>
      </c>
      <c r="Y157" s="24" t="s">
        <v>2889</v>
      </c>
      <c r="Z157" s="25">
        <v>2</v>
      </c>
      <c r="AA157" s="25" t="s">
        <v>96</v>
      </c>
      <c r="AB157" s="25" t="s">
        <v>23</v>
      </c>
      <c r="AC157" s="25" t="s">
        <v>97</v>
      </c>
      <c r="AD157" s="30"/>
      <c r="AE157" s="24" t="s">
        <v>1676</v>
      </c>
      <c r="AF157" s="31">
        <v>30571</v>
      </c>
      <c r="AG157" s="25" t="str">
        <f t="shared" ca="1" si="23"/>
        <v>41 anos</v>
      </c>
      <c r="AH157" s="31">
        <v>41561</v>
      </c>
      <c r="AI157" s="31">
        <v>41561</v>
      </c>
      <c r="AJ157" s="31">
        <f>EDATE(AI157,300)</f>
        <v>50692</v>
      </c>
      <c r="AK157" s="31">
        <f>EDATE(AI157,360)</f>
        <v>52518</v>
      </c>
      <c r="AL157" s="25">
        <v>59</v>
      </c>
      <c r="AM157" s="25" t="str">
        <f ca="1">DATEDIF(AI157,TODAY(),"Y")&amp;" ano(s)"</f>
        <v>11 ano(s)</v>
      </c>
      <c r="AN157" s="25" t="str">
        <f ca="1">DATEDIF(AI157,TODAY(),"YM")&amp;"  mês(es)"</f>
        <v>10  mês(es)</v>
      </c>
      <c r="AO157" s="25" t="str">
        <f ca="1">DATEDIF(AI157,TODAY(),"MD")&amp;" dias"</f>
        <v>2 dias</v>
      </c>
      <c r="AP157" s="25">
        <f ca="1">TODAY()-AI157</f>
        <v>4324</v>
      </c>
      <c r="AQ157" s="32" t="s">
        <v>99</v>
      </c>
      <c r="AR157" s="25"/>
      <c r="AS157" s="25"/>
      <c r="AT157" s="25"/>
      <c r="AU157" s="25"/>
      <c r="AV157" s="25"/>
      <c r="AW157" s="25" t="s">
        <v>100</v>
      </c>
      <c r="AX157" s="25" t="s">
        <v>99</v>
      </c>
      <c r="AY157" s="25" t="s">
        <v>306</v>
      </c>
      <c r="AZ157" s="25" t="s">
        <v>99</v>
      </c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 t="s">
        <v>2890</v>
      </c>
      <c r="BM157" s="25">
        <v>0</v>
      </c>
      <c r="BN157" s="25" t="s">
        <v>2891</v>
      </c>
      <c r="BO157" s="25" t="s">
        <v>106</v>
      </c>
      <c r="BP157" s="25">
        <v>69640000</v>
      </c>
      <c r="BQ157" s="25">
        <v>9281231688</v>
      </c>
      <c r="BR157" s="33" t="s">
        <v>2892</v>
      </c>
      <c r="BS157" s="25" t="s">
        <v>290</v>
      </c>
      <c r="BT157" s="25" t="s">
        <v>110</v>
      </c>
      <c r="BU157" s="25" t="s">
        <v>291</v>
      </c>
      <c r="BV157" s="25" t="s">
        <v>110</v>
      </c>
      <c r="BW157" s="31" t="s">
        <v>292</v>
      </c>
      <c r="BX157" s="25" t="s">
        <v>2893</v>
      </c>
      <c r="BY157" s="25" t="s">
        <v>110</v>
      </c>
      <c r="BZ157" s="25" t="s">
        <v>110</v>
      </c>
      <c r="CA157" s="25" t="s">
        <v>110</v>
      </c>
      <c r="CB157" s="25" t="s">
        <v>110</v>
      </c>
      <c r="CC157" s="25" t="s">
        <v>110</v>
      </c>
      <c r="CD157" s="25" t="s">
        <v>110</v>
      </c>
      <c r="CE157" s="25" t="s">
        <v>110</v>
      </c>
      <c r="CF157" s="25" t="s">
        <v>110</v>
      </c>
      <c r="CG157" s="25" t="s">
        <v>110</v>
      </c>
      <c r="CH157" s="25" t="s">
        <v>110</v>
      </c>
      <c r="CI157" s="25" t="s">
        <v>110</v>
      </c>
      <c r="CJ157" s="25" t="s">
        <v>110</v>
      </c>
      <c r="CK157" s="25" t="s">
        <v>110</v>
      </c>
      <c r="CL157" s="25" t="s">
        <v>110</v>
      </c>
      <c r="CM157" s="25" t="s">
        <v>110</v>
      </c>
      <c r="CN157" s="25"/>
      <c r="CO157" s="34"/>
    </row>
    <row r="158" spans="1:93" ht="13.5" customHeight="1">
      <c r="A158" s="620" t="s">
        <v>2894</v>
      </c>
      <c r="B158" s="14">
        <v>415</v>
      </c>
      <c r="C158" s="40" t="s">
        <v>82</v>
      </c>
      <c r="D158" s="599" t="s">
        <v>2760</v>
      </c>
      <c r="E158" s="600">
        <v>5</v>
      </c>
      <c r="F158" s="599"/>
      <c r="G158" s="599"/>
      <c r="H158" s="36" t="s">
        <v>84</v>
      </c>
      <c r="I158" s="14"/>
      <c r="J158" s="36" t="s">
        <v>85</v>
      </c>
      <c r="K158" s="14" t="s">
        <v>86</v>
      </c>
      <c r="L158" s="14" t="s">
        <v>69</v>
      </c>
      <c r="M158" s="14" t="s">
        <v>196</v>
      </c>
      <c r="N158" s="17" t="s">
        <v>88</v>
      </c>
      <c r="O158" s="18" t="s">
        <v>2895</v>
      </c>
      <c r="P158" s="14" t="s">
        <v>2896</v>
      </c>
      <c r="Q158" s="17" t="s">
        <v>2897</v>
      </c>
      <c r="R158" s="14" t="s">
        <v>2898</v>
      </c>
      <c r="S158" s="14" t="s">
        <v>2899</v>
      </c>
      <c r="T158" s="627">
        <v>601639607</v>
      </c>
      <c r="U158" s="14">
        <v>87</v>
      </c>
      <c r="V158" s="195">
        <v>31</v>
      </c>
      <c r="W158" s="195">
        <v>65</v>
      </c>
      <c r="X158" s="196" t="s">
        <v>2900</v>
      </c>
      <c r="Y158" s="197" t="s">
        <v>2901</v>
      </c>
      <c r="Z158" s="14">
        <v>2</v>
      </c>
      <c r="AA158" s="14" t="s">
        <v>96</v>
      </c>
      <c r="AB158" s="14" t="s">
        <v>23</v>
      </c>
      <c r="AC158" s="14" t="s">
        <v>97</v>
      </c>
      <c r="AD158" s="19" t="s">
        <v>2902</v>
      </c>
      <c r="AE158" s="13" t="s">
        <v>2903</v>
      </c>
      <c r="AF158" s="20">
        <v>30524</v>
      </c>
      <c r="AG158" s="14" t="str">
        <f t="shared" ca="1" si="23"/>
        <v>42 anos</v>
      </c>
      <c r="AH158" s="20">
        <v>41561</v>
      </c>
      <c r="AI158" s="20">
        <v>41561</v>
      </c>
      <c r="AJ158" s="20">
        <f>EDATE(AI158,300)</f>
        <v>50692</v>
      </c>
      <c r="AK158" s="20">
        <f>EDATE(AI158,360)</f>
        <v>52518</v>
      </c>
      <c r="AL158" s="14">
        <v>59</v>
      </c>
      <c r="AM158" s="14" t="str">
        <f ca="1">DATEDIF(AI158,TODAY(),"Y")&amp;" ano(s)"</f>
        <v>11 ano(s)</v>
      </c>
      <c r="AN158" s="14" t="str">
        <f ca="1">DATEDIF(AI158,TODAY(),"YM")&amp;"  mês(es)"</f>
        <v>10  mês(es)</v>
      </c>
      <c r="AO158" s="14" t="str">
        <f ca="1">DATEDIF(AI158,TODAY(),"MD")&amp;" dias"</f>
        <v>2 dias</v>
      </c>
      <c r="AP158" s="14">
        <f ca="1">TODAY()-AI158</f>
        <v>4324</v>
      </c>
      <c r="AQ158" s="21" t="s">
        <v>99</v>
      </c>
      <c r="AR158" s="14"/>
      <c r="AS158" s="14"/>
      <c r="AT158" s="14"/>
      <c r="AU158" s="14"/>
      <c r="AV158" s="14"/>
      <c r="AW158" s="36" t="s">
        <v>100</v>
      </c>
      <c r="AX158" s="14" t="s">
        <v>99</v>
      </c>
      <c r="AY158" s="14" t="s">
        <v>2904</v>
      </c>
      <c r="AZ158" s="14" t="s">
        <v>99</v>
      </c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 t="s">
        <v>2905</v>
      </c>
      <c r="BM158" s="14">
        <v>0</v>
      </c>
      <c r="BN158" s="14" t="s">
        <v>2906</v>
      </c>
      <c r="BO158" s="14" t="s">
        <v>106</v>
      </c>
      <c r="BP158" s="627">
        <v>69060780</v>
      </c>
      <c r="BQ158" s="15">
        <v>9281396222</v>
      </c>
      <c r="BR158" s="22" t="s">
        <v>2907</v>
      </c>
      <c r="BS158" s="14" t="s">
        <v>290</v>
      </c>
      <c r="BT158" s="14" t="s">
        <v>110</v>
      </c>
      <c r="BU158" s="14" t="s">
        <v>291</v>
      </c>
      <c r="BV158" s="14" t="s">
        <v>110</v>
      </c>
      <c r="BW158" s="20" t="s">
        <v>292</v>
      </c>
      <c r="BX158" s="14" t="s">
        <v>2908</v>
      </c>
      <c r="BY158" s="14" t="s">
        <v>110</v>
      </c>
      <c r="BZ158" s="14" t="s">
        <v>110</v>
      </c>
      <c r="CA158" s="14" t="s">
        <v>110</v>
      </c>
      <c r="CB158" s="14" t="s">
        <v>110</v>
      </c>
      <c r="CC158" s="14" t="s">
        <v>110</v>
      </c>
      <c r="CD158" s="14" t="s">
        <v>110</v>
      </c>
      <c r="CE158" s="14" t="s">
        <v>110</v>
      </c>
      <c r="CF158" s="14" t="s">
        <v>110</v>
      </c>
      <c r="CG158" s="14" t="s">
        <v>110</v>
      </c>
      <c r="CH158" s="14" t="s">
        <v>110</v>
      </c>
      <c r="CI158" s="14" t="s">
        <v>110</v>
      </c>
      <c r="CJ158" s="14" t="s">
        <v>110</v>
      </c>
      <c r="CK158" s="14" t="s">
        <v>110</v>
      </c>
      <c r="CL158" s="14" t="s">
        <v>110</v>
      </c>
      <c r="CM158" s="14" t="s">
        <v>110</v>
      </c>
      <c r="CN158" s="14"/>
      <c r="CO158" s="40"/>
    </row>
    <row r="159" spans="1:93" ht="13.5" customHeight="1">
      <c r="A159" s="619" t="s">
        <v>2909</v>
      </c>
      <c r="B159" s="25">
        <v>286</v>
      </c>
      <c r="C159" s="34" t="s">
        <v>82</v>
      </c>
      <c r="D159" s="600" t="s">
        <v>2760</v>
      </c>
      <c r="E159" s="600">
        <v>5</v>
      </c>
      <c r="F159" s="600"/>
      <c r="G159" s="600"/>
      <c r="H159" s="27" t="s">
        <v>84</v>
      </c>
      <c r="I159" s="25"/>
      <c r="J159" s="27" t="s">
        <v>135</v>
      </c>
      <c r="K159" s="25" t="s">
        <v>86</v>
      </c>
      <c r="L159" s="25" t="s">
        <v>73</v>
      </c>
      <c r="M159" s="28" t="s">
        <v>87</v>
      </c>
      <c r="N159" s="28" t="s">
        <v>88</v>
      </c>
      <c r="O159" s="29" t="s">
        <v>2910</v>
      </c>
      <c r="P159" s="25" t="s">
        <v>2911</v>
      </c>
      <c r="Q159" s="28" t="s">
        <v>2912</v>
      </c>
      <c r="R159" s="25" t="s">
        <v>2913</v>
      </c>
      <c r="S159" s="25" t="s">
        <v>2914</v>
      </c>
      <c r="T159" s="630">
        <v>211311522</v>
      </c>
      <c r="U159" s="25">
        <v>59</v>
      </c>
      <c r="V159" s="630">
        <v>2</v>
      </c>
      <c r="W159" s="630">
        <v>275</v>
      </c>
      <c r="X159" s="619" t="s">
        <v>2915</v>
      </c>
      <c r="Y159" s="619" t="s">
        <v>2916</v>
      </c>
      <c r="Z159" s="25">
        <v>1</v>
      </c>
      <c r="AA159" s="25" t="s">
        <v>96</v>
      </c>
      <c r="AB159" s="25" t="s">
        <v>23</v>
      </c>
      <c r="AC159" s="25" t="s">
        <v>97</v>
      </c>
      <c r="AD159" s="30"/>
      <c r="AE159" s="24" t="s">
        <v>1702</v>
      </c>
      <c r="AF159" s="31">
        <v>30489</v>
      </c>
      <c r="AG159" s="25" t="str">
        <f t="shared" ca="1" si="23"/>
        <v>42 anos</v>
      </c>
      <c r="AH159" s="31">
        <v>38384</v>
      </c>
      <c r="AI159" s="31">
        <v>38384</v>
      </c>
      <c r="AJ159" s="31">
        <f>EDATE(AI159,300)</f>
        <v>47515</v>
      </c>
      <c r="AK159" s="31">
        <f>EDATE(AI159,360)</f>
        <v>49341</v>
      </c>
      <c r="AL159" s="25">
        <v>59</v>
      </c>
      <c r="AM159" s="25" t="str">
        <f ca="1">DATEDIF(AI159,TODAY(),"Y")&amp;" ano(s)"</f>
        <v>20 ano(s)</v>
      </c>
      <c r="AN159" s="25" t="str">
        <f ca="1">DATEDIF(AI159,TODAY(),"YM")&amp;"  mês(es)"</f>
        <v>6  mês(es)</v>
      </c>
      <c r="AO159" s="25" t="str">
        <f ca="1">DATEDIF(AI159,TODAY(),"MD")&amp;" dias"</f>
        <v>15 dias</v>
      </c>
      <c r="AP159" s="25">
        <f ca="1">TODAY()-AI159</f>
        <v>7501</v>
      </c>
      <c r="AQ159" s="32" t="s">
        <v>99</v>
      </c>
      <c r="AR159" s="25"/>
      <c r="AS159" s="25"/>
      <c r="AT159" s="25"/>
      <c r="AU159" s="25"/>
      <c r="AV159" s="25"/>
      <c r="AW159" s="27"/>
      <c r="AX159" s="25"/>
      <c r="AY159" s="25"/>
      <c r="AZ159" s="25" t="s">
        <v>99</v>
      </c>
      <c r="BA159" s="25" t="s">
        <v>99</v>
      </c>
      <c r="BB159" s="25"/>
      <c r="BC159" s="25"/>
      <c r="BD159" s="25"/>
      <c r="BE159" s="25" t="s">
        <v>223</v>
      </c>
      <c r="BF159" s="25"/>
      <c r="BG159" s="25"/>
      <c r="BH159" s="25"/>
      <c r="BI159" s="25"/>
      <c r="BJ159" s="25"/>
      <c r="BK159" s="25"/>
      <c r="BL159" s="25"/>
      <c r="BM159" s="25">
        <v>0</v>
      </c>
      <c r="BN159" s="25"/>
      <c r="BO159" s="25" t="s">
        <v>106</v>
      </c>
      <c r="BP159" s="630">
        <v>69025050</v>
      </c>
      <c r="BQ159" s="26">
        <v>92871083</v>
      </c>
      <c r="BR159" s="33" t="s">
        <v>2917</v>
      </c>
      <c r="BS159" s="25" t="s">
        <v>205</v>
      </c>
      <c r="BT159" s="25" t="s">
        <v>206</v>
      </c>
      <c r="BU159" s="25" t="s">
        <v>207</v>
      </c>
      <c r="BV159" s="25"/>
      <c r="BW159" s="25"/>
      <c r="BX159" s="25"/>
      <c r="BY159" s="25" t="s">
        <v>208</v>
      </c>
      <c r="BZ159" s="25" t="s">
        <v>110</v>
      </c>
      <c r="CA159" s="31" t="s">
        <v>209</v>
      </c>
      <c r="CB159" s="31">
        <v>45037</v>
      </c>
      <c r="CC159" s="25" t="s">
        <v>2918</v>
      </c>
      <c r="CD159" s="25" t="s">
        <v>110</v>
      </c>
      <c r="CE159" s="25" t="s">
        <v>110</v>
      </c>
      <c r="CF159" s="25" t="s">
        <v>110</v>
      </c>
      <c r="CG159" s="25" t="s">
        <v>110</v>
      </c>
      <c r="CH159" s="25" t="s">
        <v>110</v>
      </c>
      <c r="CI159" s="25" t="s">
        <v>110</v>
      </c>
      <c r="CJ159" s="25" t="s">
        <v>110</v>
      </c>
      <c r="CK159" s="25" t="s">
        <v>110</v>
      </c>
      <c r="CL159" s="25" t="s">
        <v>110</v>
      </c>
      <c r="CM159" s="25" t="s">
        <v>110</v>
      </c>
      <c r="CN159" s="25"/>
      <c r="CO159" s="34"/>
    </row>
    <row r="160" spans="1:93" ht="13.5" customHeight="1">
      <c r="A160" s="39" t="s">
        <v>2919</v>
      </c>
      <c r="B160" s="21">
        <v>21</v>
      </c>
      <c r="C160" s="40" t="s">
        <v>82</v>
      </c>
      <c r="D160" s="599" t="s">
        <v>2760</v>
      </c>
      <c r="E160" s="600">
        <v>5</v>
      </c>
      <c r="F160" s="599"/>
      <c r="G160" s="599"/>
      <c r="H160" s="591" t="s">
        <v>84</v>
      </c>
      <c r="I160" s="14" t="s">
        <v>295</v>
      </c>
      <c r="J160" s="156" t="s">
        <v>85</v>
      </c>
      <c r="K160" s="14"/>
      <c r="L160" s="21" t="s">
        <v>257</v>
      </c>
      <c r="M160" s="21" t="s">
        <v>196</v>
      </c>
      <c r="N160" s="21" t="s">
        <v>88</v>
      </c>
      <c r="O160" s="18" t="s">
        <v>2920</v>
      </c>
      <c r="P160" s="59" t="s">
        <v>2921</v>
      </c>
      <c r="Q160" s="14">
        <v>1920</v>
      </c>
      <c r="R160" s="59" t="s">
        <v>2922</v>
      </c>
      <c r="S160" s="59" t="s">
        <v>2923</v>
      </c>
      <c r="T160" s="39">
        <v>41463762259</v>
      </c>
      <c r="U160" s="21">
        <v>59</v>
      </c>
      <c r="V160" s="76">
        <v>27</v>
      </c>
      <c r="W160" s="76">
        <v>56</v>
      </c>
      <c r="X160" s="146" t="s">
        <v>2924</v>
      </c>
      <c r="Y160" s="146" t="s">
        <v>2925</v>
      </c>
      <c r="Z160" s="14"/>
      <c r="AA160" s="14" t="s">
        <v>96</v>
      </c>
      <c r="AB160" s="14" t="s">
        <v>23</v>
      </c>
      <c r="AC160" s="14" t="s">
        <v>97</v>
      </c>
      <c r="AD160" s="157"/>
      <c r="AE160" s="155"/>
      <c r="AF160" s="62">
        <v>36453</v>
      </c>
      <c r="AG160" s="14" t="str">
        <f t="shared" ca="1" si="23"/>
        <v>25 anos</v>
      </c>
      <c r="AH160" s="62">
        <v>45261</v>
      </c>
      <c r="AI160" s="133"/>
      <c r="AJ160" s="20"/>
      <c r="AK160" s="20"/>
      <c r="AL160" s="21"/>
      <c r="AM160" s="14"/>
      <c r="AN160" s="14"/>
      <c r="AO160" s="14"/>
      <c r="AP160" s="14"/>
      <c r="AQ160" s="21"/>
      <c r="AR160" s="21"/>
      <c r="AS160" s="21"/>
      <c r="AT160" s="21"/>
      <c r="AU160" s="21"/>
      <c r="AV160" s="21"/>
      <c r="AW160" s="646" t="s">
        <v>457</v>
      </c>
      <c r="AX160" s="63"/>
      <c r="AY160" s="63"/>
      <c r="AZ160" s="63" t="s">
        <v>2926</v>
      </c>
      <c r="BA160" s="649" t="s">
        <v>2926</v>
      </c>
      <c r="BB160" s="14" t="s">
        <v>271</v>
      </c>
      <c r="BC160" s="21"/>
      <c r="BD160" s="21"/>
      <c r="BE160" s="21"/>
      <c r="BF160" s="21"/>
      <c r="BG160" s="21"/>
      <c r="BH160" s="21"/>
      <c r="BI160" s="21"/>
      <c r="BJ160" s="21"/>
      <c r="BK160" s="21"/>
      <c r="BL160" s="78" t="s">
        <v>2927</v>
      </c>
      <c r="BM160" s="21" t="s">
        <v>2928</v>
      </c>
      <c r="BN160" s="21"/>
      <c r="BO160" s="14" t="s">
        <v>106</v>
      </c>
      <c r="BP160" s="76">
        <v>69057580</v>
      </c>
      <c r="BQ160" s="101" t="s">
        <v>2929</v>
      </c>
      <c r="BR160" s="51" t="s">
        <v>2930</v>
      </c>
      <c r="BS160" s="155"/>
      <c r="BT160" s="21"/>
      <c r="BU160" s="21"/>
      <c r="BV160" s="14" t="s">
        <v>276</v>
      </c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155"/>
      <c r="CN160" s="21"/>
      <c r="CO160" s="159"/>
    </row>
    <row r="161" spans="1:93" ht="13.5" customHeight="1">
      <c r="A161" s="24" t="s">
        <v>2931</v>
      </c>
      <c r="B161" s="25">
        <v>87</v>
      </c>
      <c r="C161" s="34" t="s">
        <v>82</v>
      </c>
      <c r="D161" s="600" t="s">
        <v>2760</v>
      </c>
      <c r="E161" s="600">
        <v>5</v>
      </c>
      <c r="F161" s="600"/>
      <c r="G161" s="600"/>
      <c r="H161" s="590" t="s">
        <v>84</v>
      </c>
      <c r="I161" s="25" t="s">
        <v>295</v>
      </c>
      <c r="J161" s="27" t="s">
        <v>135</v>
      </c>
      <c r="K161" s="25"/>
      <c r="L161" s="25" t="s">
        <v>257</v>
      </c>
      <c r="M161" s="28" t="s">
        <v>196</v>
      </c>
      <c r="N161" s="32" t="s">
        <v>88</v>
      </c>
      <c r="O161" s="29" t="s">
        <v>2932</v>
      </c>
      <c r="P161" s="44" t="s">
        <v>2933</v>
      </c>
      <c r="Q161" s="25">
        <v>1987</v>
      </c>
      <c r="R161" s="44" t="s">
        <v>2934</v>
      </c>
      <c r="S161" s="44" t="s">
        <v>2935</v>
      </c>
      <c r="T161" s="25">
        <v>393474522</v>
      </c>
      <c r="U161" s="25">
        <v>16</v>
      </c>
      <c r="V161" s="25" t="s">
        <v>143</v>
      </c>
      <c r="W161" s="25" t="s">
        <v>2936</v>
      </c>
      <c r="X161" s="24" t="s">
        <v>2937</v>
      </c>
      <c r="Y161" s="24" t="s">
        <v>2938</v>
      </c>
      <c r="Z161" s="25">
        <v>1</v>
      </c>
      <c r="AA161" s="25" t="s">
        <v>96</v>
      </c>
      <c r="AB161" s="25" t="s">
        <v>23</v>
      </c>
      <c r="AC161" s="25" t="s">
        <v>97</v>
      </c>
      <c r="AD161" s="30"/>
      <c r="AE161" s="24"/>
      <c r="AF161" s="45">
        <v>35446</v>
      </c>
      <c r="AG161" s="25" t="str">
        <f t="shared" ca="1" si="23"/>
        <v>28 anos</v>
      </c>
      <c r="AH161" s="45">
        <v>45261</v>
      </c>
      <c r="AI161" s="31"/>
      <c r="AJ161" s="31"/>
      <c r="AK161" s="31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 t="s">
        <v>100</v>
      </c>
      <c r="AX161" s="52" t="s">
        <v>2939</v>
      </c>
      <c r="AY161" s="52" t="s">
        <v>306</v>
      </c>
      <c r="AZ161" s="52" t="s">
        <v>99</v>
      </c>
      <c r="BA161" s="52" t="s">
        <v>99</v>
      </c>
      <c r="BB161" s="25" t="s">
        <v>271</v>
      </c>
      <c r="BC161" s="25"/>
      <c r="BD161" s="25"/>
      <c r="BE161" s="25"/>
      <c r="BF161" s="25"/>
      <c r="BG161" s="25"/>
      <c r="BH161" s="25"/>
      <c r="BI161" s="25"/>
      <c r="BJ161" s="25"/>
      <c r="BK161" s="25"/>
      <c r="BL161" s="24" t="s">
        <v>2940</v>
      </c>
      <c r="BM161" s="25">
        <v>292</v>
      </c>
      <c r="BN161" s="25"/>
      <c r="BO161" s="25" t="s">
        <v>106</v>
      </c>
      <c r="BP161" s="25" t="s">
        <v>2941</v>
      </c>
      <c r="BQ161" s="53" t="s">
        <v>2942</v>
      </c>
      <c r="BR161" s="54" t="s">
        <v>2943</v>
      </c>
      <c r="BS161" s="25"/>
      <c r="BT161" s="25"/>
      <c r="BU161" s="25"/>
      <c r="BV161" s="25" t="s">
        <v>276</v>
      </c>
      <c r="BW161" s="25"/>
      <c r="BX161" s="25"/>
      <c r="BY161" s="25"/>
      <c r="BZ161" s="25"/>
      <c r="CA161" s="25"/>
      <c r="CB161" s="31"/>
      <c r="CC161" s="25"/>
      <c r="CD161" s="31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34"/>
    </row>
    <row r="162" spans="1:93" ht="13.5" customHeight="1">
      <c r="A162" s="13" t="s">
        <v>2944</v>
      </c>
      <c r="B162" s="14">
        <v>304</v>
      </c>
      <c r="C162" s="40" t="s">
        <v>82</v>
      </c>
      <c r="D162" s="599" t="s">
        <v>2760</v>
      </c>
      <c r="E162" s="600">
        <v>5</v>
      </c>
      <c r="F162" s="599"/>
      <c r="G162" s="599"/>
      <c r="H162" s="36" t="s">
        <v>84</v>
      </c>
      <c r="I162" s="14"/>
      <c r="J162" s="36" t="s">
        <v>85</v>
      </c>
      <c r="K162" s="14" t="s">
        <v>279</v>
      </c>
      <c r="L162" s="14" t="s">
        <v>195</v>
      </c>
      <c r="M162" s="17" t="s">
        <v>196</v>
      </c>
      <c r="N162" s="17" t="s">
        <v>88</v>
      </c>
      <c r="O162" s="18" t="s">
        <v>2945</v>
      </c>
      <c r="P162" s="14" t="s">
        <v>2946</v>
      </c>
      <c r="Q162" s="17" t="s">
        <v>2947</v>
      </c>
      <c r="R162" s="14" t="s">
        <v>2948</v>
      </c>
      <c r="S162" s="14" t="s">
        <v>2949</v>
      </c>
      <c r="T162" s="14">
        <v>410887813</v>
      </c>
      <c r="U162" s="14">
        <v>68</v>
      </c>
      <c r="V162" s="14">
        <v>20</v>
      </c>
      <c r="W162" s="14">
        <v>592</v>
      </c>
      <c r="X162" s="13" t="s">
        <v>2950</v>
      </c>
      <c r="Y162" s="13" t="s">
        <v>2951</v>
      </c>
      <c r="Z162" s="14">
        <v>1</v>
      </c>
      <c r="AA162" s="14" t="s">
        <v>96</v>
      </c>
      <c r="AB162" s="14" t="s">
        <v>23</v>
      </c>
      <c r="AC162" s="14" t="s">
        <v>97</v>
      </c>
      <c r="AD162" s="19"/>
      <c r="AE162" s="13" t="s">
        <v>2952</v>
      </c>
      <c r="AF162" s="20">
        <v>30349</v>
      </c>
      <c r="AG162" s="14" t="str">
        <f t="shared" ca="1" si="23"/>
        <v>42 anos</v>
      </c>
      <c r="AH162" s="20">
        <v>38384</v>
      </c>
      <c r="AI162" s="20">
        <v>38384</v>
      </c>
      <c r="AJ162" s="20">
        <f>EDATE(AI162,300)</f>
        <v>47515</v>
      </c>
      <c r="AK162" s="20">
        <f>EDATE(AI162,360)</f>
        <v>49341</v>
      </c>
      <c r="AL162" s="14">
        <v>59</v>
      </c>
      <c r="AM162" s="14" t="str">
        <f ca="1">DATEDIF(AI162,TODAY(),"Y")&amp;" ano(s)"</f>
        <v>20 ano(s)</v>
      </c>
      <c r="AN162" s="14" t="str">
        <f ca="1">DATEDIF(AI162,TODAY(),"YM")&amp;"  mês(es)"</f>
        <v>6  mês(es)</v>
      </c>
      <c r="AO162" s="14" t="str">
        <f ca="1">DATEDIF(AI162,TODAY(),"MD")&amp;" dias"</f>
        <v>15 dias</v>
      </c>
      <c r="AP162" s="14">
        <f ca="1">TODAY()-AI162</f>
        <v>7501</v>
      </c>
      <c r="AQ162" s="21" t="s">
        <v>99</v>
      </c>
      <c r="AR162" s="14"/>
      <c r="AS162" s="14"/>
      <c r="AT162" s="14"/>
      <c r="AU162" s="14"/>
      <c r="AV162" s="14"/>
      <c r="AW162" s="14"/>
      <c r="AX162" s="14"/>
      <c r="AY162" s="14" t="s">
        <v>99</v>
      </c>
      <c r="AZ162" s="14"/>
      <c r="BA162" s="14"/>
      <c r="BB162" s="14"/>
      <c r="BC162" s="14"/>
      <c r="BD162" s="14"/>
      <c r="BE162" s="14" t="s">
        <v>223</v>
      </c>
      <c r="BF162" s="14"/>
      <c r="BG162" s="14"/>
      <c r="BH162" s="14"/>
      <c r="BI162" s="14"/>
      <c r="BJ162" s="14"/>
      <c r="BK162" s="14"/>
      <c r="BL162" s="14" t="s">
        <v>2953</v>
      </c>
      <c r="BM162" s="14">
        <v>0</v>
      </c>
      <c r="BN162" s="14"/>
      <c r="BO162" s="14" t="s">
        <v>106</v>
      </c>
      <c r="BP162" s="14">
        <v>69028326</v>
      </c>
      <c r="BQ162" s="14">
        <v>0</v>
      </c>
      <c r="BR162" s="22">
        <v>0</v>
      </c>
      <c r="BS162" s="14" t="s">
        <v>205</v>
      </c>
      <c r="BT162" s="14" t="s">
        <v>206</v>
      </c>
      <c r="BU162" s="14" t="s">
        <v>207</v>
      </c>
      <c r="BV162" s="14"/>
      <c r="BW162" s="14"/>
      <c r="BX162" s="14"/>
      <c r="BY162" s="14" t="s">
        <v>208</v>
      </c>
      <c r="BZ162" s="14" t="s">
        <v>110</v>
      </c>
      <c r="CA162" s="14" t="s">
        <v>2954</v>
      </c>
      <c r="CB162" s="14" t="s">
        <v>110</v>
      </c>
      <c r="CC162" s="14" t="s">
        <v>110</v>
      </c>
      <c r="CD162" s="14" t="s">
        <v>110</v>
      </c>
      <c r="CE162" s="14" t="s">
        <v>110</v>
      </c>
      <c r="CF162" s="14" t="s">
        <v>110</v>
      </c>
      <c r="CG162" s="14" t="s">
        <v>110</v>
      </c>
      <c r="CH162" s="14" t="s">
        <v>110</v>
      </c>
      <c r="CI162" s="14" t="s">
        <v>110</v>
      </c>
      <c r="CJ162" s="14" t="s">
        <v>110</v>
      </c>
      <c r="CK162" s="14" t="s">
        <v>110</v>
      </c>
      <c r="CL162" s="14" t="s">
        <v>110</v>
      </c>
      <c r="CM162" s="14" t="s">
        <v>110</v>
      </c>
      <c r="CN162" s="14"/>
      <c r="CO162" s="40"/>
    </row>
    <row r="163" spans="1:93" ht="13.5" customHeight="1">
      <c r="A163" s="24" t="s">
        <v>2955</v>
      </c>
      <c r="B163" s="25">
        <v>571</v>
      </c>
      <c r="C163" s="34" t="s">
        <v>82</v>
      </c>
      <c r="D163" s="600" t="s">
        <v>2760</v>
      </c>
      <c r="E163" s="600">
        <v>5</v>
      </c>
      <c r="F163" s="600"/>
      <c r="G163" s="600"/>
      <c r="H163" s="27" t="s">
        <v>84</v>
      </c>
      <c r="I163" s="25" t="s">
        <v>2956</v>
      </c>
      <c r="J163" s="27" t="s">
        <v>135</v>
      </c>
      <c r="K163" s="25" t="s">
        <v>279</v>
      </c>
      <c r="L163" s="25" t="s">
        <v>69</v>
      </c>
      <c r="M163" s="25" t="s">
        <v>196</v>
      </c>
      <c r="N163" s="28" t="s">
        <v>88</v>
      </c>
      <c r="O163" s="29" t="s">
        <v>2957</v>
      </c>
      <c r="P163" s="25" t="s">
        <v>2958</v>
      </c>
      <c r="Q163" s="28" t="s">
        <v>2959</v>
      </c>
      <c r="R163" s="25" t="s">
        <v>2960</v>
      </c>
      <c r="S163" s="25" t="s">
        <v>2961</v>
      </c>
      <c r="T163" s="25">
        <v>668858407</v>
      </c>
      <c r="U163" s="25">
        <v>10</v>
      </c>
      <c r="V163" s="25">
        <v>40</v>
      </c>
      <c r="W163" s="25">
        <v>103</v>
      </c>
      <c r="X163" s="24" t="s">
        <v>2962</v>
      </c>
      <c r="Y163" s="24" t="s">
        <v>2963</v>
      </c>
      <c r="Z163" s="25">
        <v>5</v>
      </c>
      <c r="AA163" s="25" t="s">
        <v>96</v>
      </c>
      <c r="AB163" s="25" t="s">
        <v>23</v>
      </c>
      <c r="AC163" s="25" t="s">
        <v>97</v>
      </c>
      <c r="AD163" s="30"/>
      <c r="AE163" s="24" t="s">
        <v>2851</v>
      </c>
      <c r="AF163" s="31">
        <v>31469</v>
      </c>
      <c r="AG163" s="25" t="str">
        <f t="shared" ca="1" si="23"/>
        <v>39 anos</v>
      </c>
      <c r="AH163" s="31">
        <v>41561</v>
      </c>
      <c r="AI163" s="31">
        <v>41561</v>
      </c>
      <c r="AJ163" s="31">
        <f>EDATE(AI163,300)</f>
        <v>50692</v>
      </c>
      <c r="AK163" s="31">
        <f>EDATE(AI163,360)</f>
        <v>52518</v>
      </c>
      <c r="AL163" s="25">
        <v>59</v>
      </c>
      <c r="AM163" s="25" t="str">
        <f ca="1">DATEDIF(AI163,TODAY(),"Y")&amp;" ano(s)"</f>
        <v>11 ano(s)</v>
      </c>
      <c r="AN163" s="25" t="str">
        <f ca="1">DATEDIF(AI163,TODAY(),"YM")&amp;"  mês(es)"</f>
        <v>10  mês(es)</v>
      </c>
      <c r="AO163" s="25" t="str">
        <f ca="1">DATEDIF(AI163,TODAY(),"MD")&amp;" dias"</f>
        <v>2 dias</v>
      </c>
      <c r="AP163" s="25">
        <f ca="1">TODAY()-AI163</f>
        <v>4324</v>
      </c>
      <c r="AQ163" s="32" t="s">
        <v>99</v>
      </c>
      <c r="AR163" s="25"/>
      <c r="AS163" s="25"/>
      <c r="AT163" s="25"/>
      <c r="AU163" s="25"/>
      <c r="AV163" s="25"/>
      <c r="AW163" s="25" t="s">
        <v>336</v>
      </c>
      <c r="AX163" s="25" t="s">
        <v>99</v>
      </c>
      <c r="AY163" s="25" t="s">
        <v>99</v>
      </c>
      <c r="AZ163" s="25" t="s">
        <v>99</v>
      </c>
      <c r="BA163" s="25"/>
      <c r="BB163" s="25"/>
      <c r="BC163" s="25" t="s">
        <v>351</v>
      </c>
      <c r="BD163" s="25"/>
      <c r="BE163" s="25"/>
      <c r="BF163" s="25"/>
      <c r="BG163" s="25"/>
      <c r="BH163" s="25"/>
      <c r="BI163" s="25"/>
      <c r="BJ163" s="25"/>
      <c r="BK163" s="25"/>
      <c r="BL163" s="25" t="s">
        <v>2964</v>
      </c>
      <c r="BM163" s="25">
        <v>0</v>
      </c>
      <c r="BN163" s="25" t="s">
        <v>2965</v>
      </c>
      <c r="BO163" s="25" t="s">
        <v>106</v>
      </c>
      <c r="BP163" s="25">
        <v>69044430</v>
      </c>
      <c r="BQ163" s="25">
        <v>9281012620</v>
      </c>
      <c r="BR163" s="33" t="s">
        <v>2966</v>
      </c>
      <c r="BS163" s="25" t="s">
        <v>290</v>
      </c>
      <c r="BT163" s="25" t="s">
        <v>110</v>
      </c>
      <c r="BU163" s="25" t="s">
        <v>291</v>
      </c>
      <c r="BV163" s="25" t="s">
        <v>110</v>
      </c>
      <c r="BW163" s="31" t="s">
        <v>292</v>
      </c>
      <c r="BX163" s="81" t="s">
        <v>643</v>
      </c>
      <c r="BY163" s="25" t="s">
        <v>110</v>
      </c>
      <c r="BZ163" s="25" t="s">
        <v>110</v>
      </c>
      <c r="CA163" s="25" t="s">
        <v>110</v>
      </c>
      <c r="CB163" s="25" t="s">
        <v>110</v>
      </c>
      <c r="CC163" s="25" t="s">
        <v>110</v>
      </c>
      <c r="CD163" s="25" t="s">
        <v>110</v>
      </c>
      <c r="CE163" s="25" t="s">
        <v>110</v>
      </c>
      <c r="CF163" s="25" t="s">
        <v>110</v>
      </c>
      <c r="CG163" s="25" t="s">
        <v>110</v>
      </c>
      <c r="CH163" s="25" t="s">
        <v>110</v>
      </c>
      <c r="CI163" s="25" t="s">
        <v>110</v>
      </c>
      <c r="CJ163" s="25" t="s">
        <v>110</v>
      </c>
      <c r="CK163" s="25" t="s">
        <v>110</v>
      </c>
      <c r="CL163" s="25" t="s">
        <v>110</v>
      </c>
      <c r="CM163" s="25" t="s">
        <v>110</v>
      </c>
      <c r="CN163" s="25"/>
      <c r="CO163" s="34"/>
    </row>
    <row r="164" spans="1:93" ht="13.5" customHeight="1">
      <c r="A164" s="13" t="s">
        <v>2967</v>
      </c>
      <c r="B164" s="14">
        <v>412</v>
      </c>
      <c r="C164" s="40" t="s">
        <v>82</v>
      </c>
      <c r="D164" s="599" t="s">
        <v>2760</v>
      </c>
      <c r="E164" s="600">
        <v>5</v>
      </c>
      <c r="F164" s="599"/>
      <c r="G164" s="599"/>
      <c r="H164" s="36" t="s">
        <v>84</v>
      </c>
      <c r="I164" s="14"/>
      <c r="J164" s="36" t="s">
        <v>85</v>
      </c>
      <c r="K164" s="14" t="s">
        <v>86</v>
      </c>
      <c r="L164" s="14" t="s">
        <v>69</v>
      </c>
      <c r="M164" s="14" t="s">
        <v>196</v>
      </c>
      <c r="N164" s="17" t="s">
        <v>88</v>
      </c>
      <c r="O164" s="18" t="s">
        <v>2968</v>
      </c>
      <c r="P164" s="14" t="s">
        <v>2969</v>
      </c>
      <c r="Q164" s="17" t="s">
        <v>2970</v>
      </c>
      <c r="R164" s="14" t="s">
        <v>2971</v>
      </c>
      <c r="S164" s="14" t="s">
        <v>2972</v>
      </c>
      <c r="T164" s="14">
        <v>221519522</v>
      </c>
      <c r="U164" s="14">
        <v>83</v>
      </c>
      <c r="V164" s="14">
        <v>65</v>
      </c>
      <c r="W164" s="14">
        <v>132</v>
      </c>
      <c r="X164" s="13" t="s">
        <v>2973</v>
      </c>
      <c r="Y164" s="13" t="s">
        <v>2974</v>
      </c>
      <c r="Z164" s="14">
        <v>1</v>
      </c>
      <c r="AA164" s="14" t="s">
        <v>96</v>
      </c>
      <c r="AB164" s="14" t="s">
        <v>23</v>
      </c>
      <c r="AC164" s="14" t="s">
        <v>97</v>
      </c>
      <c r="AD164" s="19"/>
      <c r="AE164" s="13" t="s">
        <v>2790</v>
      </c>
      <c r="AF164" s="20">
        <v>30761</v>
      </c>
      <c r="AG164" s="14" t="str">
        <f t="shared" ca="1" si="23"/>
        <v>41 anos</v>
      </c>
      <c r="AH164" s="20">
        <v>41561</v>
      </c>
      <c r="AI164" s="20">
        <v>41561</v>
      </c>
      <c r="AJ164" s="20">
        <f>EDATE(AI164,300)</f>
        <v>50692</v>
      </c>
      <c r="AK164" s="20">
        <f>EDATE(AI164,360)</f>
        <v>52518</v>
      </c>
      <c r="AL164" s="14">
        <v>59</v>
      </c>
      <c r="AM164" s="14" t="str">
        <f ca="1">DATEDIF(AI164,TODAY(),"Y")&amp;" ano(s)"</f>
        <v>11 ano(s)</v>
      </c>
      <c r="AN164" s="14" t="str">
        <f ca="1">DATEDIF(AI164,TODAY(),"YM")&amp;"  mês(es)"</f>
        <v>10  mês(es)</v>
      </c>
      <c r="AO164" s="14" t="str">
        <f ca="1">DATEDIF(AI164,TODAY(),"MD")&amp;" dias"</f>
        <v>2 dias</v>
      </c>
      <c r="AP164" s="14">
        <f ca="1">TODAY()-AI164</f>
        <v>4324</v>
      </c>
      <c r="AQ164" s="21" t="s">
        <v>99</v>
      </c>
      <c r="AR164" s="14"/>
      <c r="AS164" s="14"/>
      <c r="AT164" s="14"/>
      <c r="AU164" s="14"/>
      <c r="AV164" s="14"/>
      <c r="AW164" s="14" t="s">
        <v>336</v>
      </c>
      <c r="AX164" s="14" t="s">
        <v>99</v>
      </c>
      <c r="AY164" s="14" t="s">
        <v>99</v>
      </c>
      <c r="AZ164" s="14" t="s">
        <v>99</v>
      </c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 t="s">
        <v>2975</v>
      </c>
      <c r="BM164" s="14">
        <v>0</v>
      </c>
      <c r="BN164" s="14" t="s">
        <v>2976</v>
      </c>
      <c r="BO164" s="14" t="s">
        <v>106</v>
      </c>
      <c r="BP164" s="14">
        <v>69035101</v>
      </c>
      <c r="BQ164" s="14">
        <v>9293162272</v>
      </c>
      <c r="BR164" s="22" t="s">
        <v>2977</v>
      </c>
      <c r="BS164" s="14" t="s">
        <v>290</v>
      </c>
      <c r="BT164" s="14" t="s">
        <v>110</v>
      </c>
      <c r="BU164" s="14" t="s">
        <v>291</v>
      </c>
      <c r="BV164" s="14" t="s">
        <v>110</v>
      </c>
      <c r="BW164" s="20" t="s">
        <v>292</v>
      </c>
      <c r="BX164" s="14" t="s">
        <v>2978</v>
      </c>
      <c r="BY164" s="14" t="s">
        <v>110</v>
      </c>
      <c r="BZ164" s="14" t="s">
        <v>110</v>
      </c>
      <c r="CA164" s="14" t="s">
        <v>110</v>
      </c>
      <c r="CB164" s="14" t="s">
        <v>110</v>
      </c>
      <c r="CC164" s="14" t="s">
        <v>110</v>
      </c>
      <c r="CD164" s="14" t="s">
        <v>110</v>
      </c>
      <c r="CE164" s="14" t="s">
        <v>110</v>
      </c>
      <c r="CF164" s="14" t="s">
        <v>110</v>
      </c>
      <c r="CG164" s="14" t="s">
        <v>110</v>
      </c>
      <c r="CH164" s="14" t="s">
        <v>110</v>
      </c>
      <c r="CI164" s="14" t="s">
        <v>110</v>
      </c>
      <c r="CJ164" s="14" t="s">
        <v>110</v>
      </c>
      <c r="CK164" s="14" t="s">
        <v>110</v>
      </c>
      <c r="CL164" s="14" t="s">
        <v>110</v>
      </c>
      <c r="CM164" s="14" t="s">
        <v>110</v>
      </c>
      <c r="CN164" s="14"/>
      <c r="CO164" s="40"/>
    </row>
    <row r="165" spans="1:93" ht="13.5" customHeight="1">
      <c r="A165" s="24" t="s">
        <v>2979</v>
      </c>
      <c r="B165" s="25">
        <v>458</v>
      </c>
      <c r="C165" s="34" t="s">
        <v>82</v>
      </c>
      <c r="D165" s="600" t="s">
        <v>2760</v>
      </c>
      <c r="E165" s="600">
        <v>5</v>
      </c>
      <c r="F165" s="600"/>
      <c r="G165" s="600"/>
      <c r="H165" s="27" t="s">
        <v>84</v>
      </c>
      <c r="I165" s="25"/>
      <c r="J165" s="27" t="s">
        <v>85</v>
      </c>
      <c r="K165" s="25" t="s">
        <v>2697</v>
      </c>
      <c r="L165" s="25" t="s">
        <v>69</v>
      </c>
      <c r="M165" s="25" t="s">
        <v>196</v>
      </c>
      <c r="N165" s="28" t="s">
        <v>88</v>
      </c>
      <c r="O165" s="29" t="s">
        <v>2980</v>
      </c>
      <c r="P165" s="25" t="s">
        <v>2981</v>
      </c>
      <c r="Q165" s="25">
        <v>1064</v>
      </c>
      <c r="R165" s="25" t="s">
        <v>2982</v>
      </c>
      <c r="S165" s="25" t="s">
        <v>2983</v>
      </c>
      <c r="T165" s="25">
        <v>142920123</v>
      </c>
      <c r="U165" s="25">
        <v>72</v>
      </c>
      <c r="V165" s="25">
        <v>40</v>
      </c>
      <c r="W165" s="25">
        <v>67</v>
      </c>
      <c r="X165" s="24" t="s">
        <v>2984</v>
      </c>
      <c r="Y165" s="24" t="s">
        <v>2985</v>
      </c>
      <c r="Z165" s="25">
        <v>5</v>
      </c>
      <c r="AA165" s="25" t="s">
        <v>96</v>
      </c>
      <c r="AB165" s="25" t="s">
        <v>23</v>
      </c>
      <c r="AC165" s="25" t="s">
        <v>97</v>
      </c>
      <c r="AD165" s="30"/>
      <c r="AE165" s="24" t="s">
        <v>805</v>
      </c>
      <c r="AF165" s="31">
        <v>32319</v>
      </c>
      <c r="AG165" s="25" t="str">
        <f t="shared" ca="1" si="23"/>
        <v>37 anos</v>
      </c>
      <c r="AH165" s="31">
        <v>41561</v>
      </c>
      <c r="AI165" s="31">
        <v>41561</v>
      </c>
      <c r="AJ165" s="31">
        <f>EDATE(AI165,300)</f>
        <v>50692</v>
      </c>
      <c r="AK165" s="31">
        <f>EDATE(AI165,360)</f>
        <v>52518</v>
      </c>
      <c r="AL165" s="25">
        <v>59</v>
      </c>
      <c r="AM165" s="25" t="str">
        <f ca="1">DATEDIF(AI165,TODAY(),"Y")&amp;" ano(s)"</f>
        <v>11 ano(s)</v>
      </c>
      <c r="AN165" s="25" t="str">
        <f ca="1">DATEDIF(AI165,TODAY(),"YM")&amp;"  mês(es)"</f>
        <v>10  mês(es)</v>
      </c>
      <c r="AO165" s="25" t="str">
        <f ca="1">DATEDIF(AI165,TODAY(),"MD")&amp;" dias"</f>
        <v>2 dias</v>
      </c>
      <c r="AP165" s="25">
        <f ca="1">TODAY()-AI165</f>
        <v>4324</v>
      </c>
      <c r="AQ165" s="32" t="s">
        <v>99</v>
      </c>
      <c r="AR165" s="25"/>
      <c r="AS165" s="25"/>
      <c r="AT165" s="25"/>
      <c r="AU165" s="25"/>
      <c r="AV165" s="25"/>
      <c r="AW165" s="25" t="s">
        <v>100</v>
      </c>
      <c r="AX165" s="33" t="s">
        <v>2986</v>
      </c>
      <c r="AY165" s="25" t="s">
        <v>2987</v>
      </c>
      <c r="AZ165" s="25" t="s">
        <v>99</v>
      </c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 t="s">
        <v>2988</v>
      </c>
      <c r="BM165" s="25">
        <v>0</v>
      </c>
      <c r="BN165" s="25" t="s">
        <v>2989</v>
      </c>
      <c r="BO165" s="25" t="s">
        <v>106</v>
      </c>
      <c r="BP165" s="25">
        <v>69036722</v>
      </c>
      <c r="BQ165" s="25">
        <v>994122277</v>
      </c>
      <c r="BR165" s="33" t="s">
        <v>2990</v>
      </c>
      <c r="BS165" s="25" t="s">
        <v>290</v>
      </c>
      <c r="BT165" s="25" t="s">
        <v>110</v>
      </c>
      <c r="BU165" s="25" t="s">
        <v>291</v>
      </c>
      <c r="BV165" s="25" t="s">
        <v>110</v>
      </c>
      <c r="BW165" s="31" t="s">
        <v>292</v>
      </c>
      <c r="BX165" s="25" t="s">
        <v>2991</v>
      </c>
      <c r="BY165" s="25" t="s">
        <v>110</v>
      </c>
      <c r="BZ165" s="25" t="s">
        <v>110</v>
      </c>
      <c r="CA165" s="25" t="s">
        <v>110</v>
      </c>
      <c r="CB165" s="25" t="s">
        <v>110</v>
      </c>
      <c r="CC165" s="25" t="s">
        <v>110</v>
      </c>
      <c r="CD165" s="25" t="s">
        <v>110</v>
      </c>
      <c r="CE165" s="25" t="s">
        <v>110</v>
      </c>
      <c r="CF165" s="25" t="s">
        <v>110</v>
      </c>
      <c r="CG165" s="25" t="s">
        <v>110</v>
      </c>
      <c r="CH165" s="25" t="s">
        <v>110</v>
      </c>
      <c r="CI165" s="25" t="s">
        <v>110</v>
      </c>
      <c r="CJ165" s="25" t="s">
        <v>110</v>
      </c>
      <c r="CK165" s="25" t="s">
        <v>110</v>
      </c>
      <c r="CL165" s="25" t="s">
        <v>110</v>
      </c>
      <c r="CM165" s="25" t="s">
        <v>110</v>
      </c>
      <c r="CN165" s="25"/>
      <c r="CO165" s="34"/>
    </row>
    <row r="166" spans="1:93" ht="13.5" customHeight="1">
      <c r="A166" s="39" t="s">
        <v>2992</v>
      </c>
      <c r="B166" s="14">
        <v>5</v>
      </c>
      <c r="C166" s="40" t="s">
        <v>82</v>
      </c>
      <c r="D166" s="599" t="s">
        <v>2760</v>
      </c>
      <c r="E166" s="600">
        <v>5</v>
      </c>
      <c r="F166" s="599"/>
      <c r="G166" s="599"/>
      <c r="H166" s="591" t="s">
        <v>84</v>
      </c>
      <c r="I166" s="14" t="s">
        <v>295</v>
      </c>
      <c r="J166" s="36" t="s">
        <v>135</v>
      </c>
      <c r="K166" s="14"/>
      <c r="L166" s="14" t="s">
        <v>257</v>
      </c>
      <c r="M166" s="14" t="s">
        <v>196</v>
      </c>
      <c r="N166" s="17" t="s">
        <v>88</v>
      </c>
      <c r="O166" s="18" t="s">
        <v>2993</v>
      </c>
      <c r="P166" s="59" t="s">
        <v>2994</v>
      </c>
      <c r="Q166" s="17" t="s">
        <v>2995</v>
      </c>
      <c r="R166" s="59" t="s">
        <v>2996</v>
      </c>
      <c r="S166" s="59" t="s">
        <v>2997</v>
      </c>
      <c r="T166" s="85" t="s">
        <v>2998</v>
      </c>
      <c r="U166" s="14">
        <v>24</v>
      </c>
      <c r="V166" s="75" t="s">
        <v>1046</v>
      </c>
      <c r="W166" s="75" t="s">
        <v>2999</v>
      </c>
      <c r="X166" s="39" t="s">
        <v>3000</v>
      </c>
      <c r="Y166" s="39" t="s">
        <v>3001</v>
      </c>
      <c r="Z166" s="14"/>
      <c r="AA166" s="14" t="s">
        <v>96</v>
      </c>
      <c r="AB166" s="14" t="s">
        <v>23</v>
      </c>
      <c r="AC166" s="14" t="s">
        <v>97</v>
      </c>
      <c r="AD166" s="19"/>
      <c r="AE166" s="13"/>
      <c r="AF166" s="62">
        <v>37554</v>
      </c>
      <c r="AG166" s="14" t="str">
        <f t="shared" ca="1" si="23"/>
        <v>22 anos</v>
      </c>
      <c r="AH166" s="62">
        <v>45261</v>
      </c>
      <c r="AI166" s="20"/>
      <c r="AJ166" s="20"/>
      <c r="AK166" s="20"/>
      <c r="AL166" s="14"/>
      <c r="AM166" s="14"/>
      <c r="AN166" s="14"/>
      <c r="AO166" s="14"/>
      <c r="AP166" s="14"/>
      <c r="AQ166" s="21"/>
      <c r="AR166" s="14"/>
      <c r="AS166" s="14"/>
      <c r="AT166" s="14"/>
      <c r="AU166" s="14"/>
      <c r="AV166" s="14"/>
      <c r="AW166" s="52" t="s">
        <v>336</v>
      </c>
      <c r="AX166" s="52" t="s">
        <v>99</v>
      </c>
      <c r="AY166" s="52" t="s">
        <v>99</v>
      </c>
      <c r="AZ166" s="52" t="s">
        <v>99</v>
      </c>
      <c r="BA166" s="94" t="s">
        <v>99</v>
      </c>
      <c r="BB166" s="14" t="s">
        <v>271</v>
      </c>
      <c r="BC166" s="14"/>
      <c r="BD166" s="14"/>
      <c r="BE166" s="14"/>
      <c r="BF166" s="14"/>
      <c r="BG166" s="14"/>
      <c r="BH166" s="14"/>
      <c r="BI166" s="14"/>
      <c r="BJ166" s="14"/>
      <c r="BK166" s="14"/>
      <c r="BL166" s="78" t="s">
        <v>3002</v>
      </c>
      <c r="BM166" s="76">
        <v>51</v>
      </c>
      <c r="BN166" s="14" t="s">
        <v>3003</v>
      </c>
      <c r="BO166" s="14" t="s">
        <v>106</v>
      </c>
      <c r="BP166" s="76" t="s">
        <v>3004</v>
      </c>
      <c r="BQ166" s="115" t="s">
        <v>3005</v>
      </c>
      <c r="BR166" s="54" t="s">
        <v>3006</v>
      </c>
      <c r="BS166" s="14"/>
      <c r="BT166" s="14"/>
      <c r="BU166" s="14"/>
      <c r="BV166" s="14" t="s">
        <v>276</v>
      </c>
      <c r="BW166" s="20"/>
      <c r="BX166" s="76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40"/>
    </row>
    <row r="167" spans="1:93" ht="13.5" customHeight="1">
      <c r="A167" s="24" t="s">
        <v>3007</v>
      </c>
      <c r="B167" s="25">
        <v>556</v>
      </c>
      <c r="C167" s="34" t="s">
        <v>82</v>
      </c>
      <c r="D167" s="600" t="s">
        <v>2760</v>
      </c>
      <c r="E167" s="600">
        <v>5</v>
      </c>
      <c r="F167" s="600"/>
      <c r="G167" s="600"/>
      <c r="H167" s="27" t="s">
        <v>84</v>
      </c>
      <c r="I167" s="25"/>
      <c r="J167" s="27" t="s">
        <v>85</v>
      </c>
      <c r="K167" s="25" t="s">
        <v>279</v>
      </c>
      <c r="L167" s="25" t="s">
        <v>69</v>
      </c>
      <c r="M167" s="25" t="s">
        <v>196</v>
      </c>
      <c r="N167" s="28" t="s">
        <v>88</v>
      </c>
      <c r="O167" s="29" t="s">
        <v>3008</v>
      </c>
      <c r="P167" s="25" t="s">
        <v>3009</v>
      </c>
      <c r="Q167" s="28" t="s">
        <v>3010</v>
      </c>
      <c r="R167" s="25" t="s">
        <v>3011</v>
      </c>
      <c r="S167" s="25" t="s">
        <v>3012</v>
      </c>
      <c r="T167" s="25">
        <v>377079922</v>
      </c>
      <c r="U167" s="25">
        <v>8</v>
      </c>
      <c r="V167" s="25">
        <v>1</v>
      </c>
      <c r="W167" s="25">
        <v>305</v>
      </c>
      <c r="X167" s="24" t="s">
        <v>3013</v>
      </c>
      <c r="Y167" s="24" t="s">
        <v>3014</v>
      </c>
      <c r="Z167" s="25">
        <v>1</v>
      </c>
      <c r="AA167" s="25" t="s">
        <v>96</v>
      </c>
      <c r="AB167" s="25" t="s">
        <v>23</v>
      </c>
      <c r="AC167" s="25" t="s">
        <v>97</v>
      </c>
      <c r="AD167" s="30"/>
      <c r="AE167" s="24" t="s">
        <v>3015</v>
      </c>
      <c r="AF167" s="31">
        <v>29009</v>
      </c>
      <c r="AG167" s="25" t="str">
        <f t="shared" ca="1" si="23"/>
        <v>46 anos</v>
      </c>
      <c r="AH167" s="31">
        <v>41561</v>
      </c>
      <c r="AI167" s="31">
        <v>41561</v>
      </c>
      <c r="AJ167" s="31">
        <f>EDATE(AI167,300)</f>
        <v>50692</v>
      </c>
      <c r="AK167" s="31">
        <f>EDATE(AI167,360)</f>
        <v>52518</v>
      </c>
      <c r="AL167" s="25">
        <v>59</v>
      </c>
      <c r="AM167" s="25" t="str">
        <f ca="1">DATEDIF(AI167,TODAY(),"Y")&amp;" ano(s)"</f>
        <v>11 ano(s)</v>
      </c>
      <c r="AN167" s="25" t="str">
        <f ca="1">DATEDIF(AI167,TODAY(),"YM")&amp;"  mês(es)"</f>
        <v>10  mês(es)</v>
      </c>
      <c r="AO167" s="25" t="str">
        <f ca="1">DATEDIF(AI167,TODAY(),"MD")&amp;" dias"</f>
        <v>2 dias</v>
      </c>
      <c r="AP167" s="25">
        <f ca="1">TODAY()-AI167</f>
        <v>4324</v>
      </c>
      <c r="AQ167" s="32" t="s">
        <v>99</v>
      </c>
      <c r="AR167" s="25"/>
      <c r="AS167" s="25"/>
      <c r="AT167" s="25"/>
      <c r="AU167" s="25"/>
      <c r="AV167" s="25"/>
      <c r="AW167" s="25" t="s">
        <v>336</v>
      </c>
      <c r="AX167" s="25" t="s">
        <v>99</v>
      </c>
      <c r="AY167" s="25" t="s">
        <v>99</v>
      </c>
      <c r="AZ167" s="25" t="s">
        <v>99</v>
      </c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 t="s">
        <v>3016</v>
      </c>
      <c r="BM167" s="25">
        <v>0</v>
      </c>
      <c r="BN167" s="25" t="s">
        <v>3017</v>
      </c>
      <c r="BO167" s="25" t="s">
        <v>106</v>
      </c>
      <c r="BP167" s="25">
        <v>69010120</v>
      </c>
      <c r="BQ167" s="25">
        <v>92993159312</v>
      </c>
      <c r="BR167" s="33" t="s">
        <v>3018</v>
      </c>
      <c r="BS167" s="25" t="s">
        <v>290</v>
      </c>
      <c r="BT167" s="25" t="s">
        <v>110</v>
      </c>
      <c r="BU167" s="25" t="s">
        <v>291</v>
      </c>
      <c r="BV167" s="25" t="s">
        <v>110</v>
      </c>
      <c r="BW167" s="31" t="s">
        <v>292</v>
      </c>
      <c r="BX167" s="657" t="s">
        <v>643</v>
      </c>
      <c r="BY167" s="25" t="s">
        <v>110</v>
      </c>
      <c r="BZ167" s="25" t="s">
        <v>110</v>
      </c>
      <c r="CA167" s="25" t="s">
        <v>110</v>
      </c>
      <c r="CB167" s="25" t="s">
        <v>110</v>
      </c>
      <c r="CC167" s="25" t="s">
        <v>110</v>
      </c>
      <c r="CD167" s="25" t="s">
        <v>110</v>
      </c>
      <c r="CE167" s="25" t="s">
        <v>110</v>
      </c>
      <c r="CF167" s="25" t="s">
        <v>110</v>
      </c>
      <c r="CG167" s="25" t="s">
        <v>110</v>
      </c>
      <c r="CH167" s="25" t="s">
        <v>110</v>
      </c>
      <c r="CI167" s="25" t="s">
        <v>110</v>
      </c>
      <c r="CJ167" s="25" t="s">
        <v>110</v>
      </c>
      <c r="CK167" s="25" t="s">
        <v>110</v>
      </c>
      <c r="CL167" s="25" t="s">
        <v>110</v>
      </c>
      <c r="CM167" s="25" t="s">
        <v>110</v>
      </c>
      <c r="CN167" s="25"/>
      <c r="CO167" s="34"/>
    </row>
    <row r="168" spans="1:93" ht="13.5" customHeight="1">
      <c r="A168" s="13" t="s">
        <v>3019</v>
      </c>
      <c r="B168" s="14">
        <v>26</v>
      </c>
      <c r="C168" s="40" t="s">
        <v>82</v>
      </c>
      <c r="D168" s="599" t="s">
        <v>2760</v>
      </c>
      <c r="E168" s="600">
        <v>5</v>
      </c>
      <c r="F168" s="599"/>
      <c r="G168" s="599"/>
      <c r="H168" s="36" t="s">
        <v>116</v>
      </c>
      <c r="I168" s="14" t="s">
        <v>1790</v>
      </c>
      <c r="J168" s="36" t="s">
        <v>85</v>
      </c>
      <c r="K168" s="14" t="s">
        <v>544</v>
      </c>
      <c r="L168" s="14" t="s">
        <v>73</v>
      </c>
      <c r="M168" s="17" t="s">
        <v>87</v>
      </c>
      <c r="N168" s="17" t="s">
        <v>88</v>
      </c>
      <c r="O168" s="18" t="s">
        <v>3020</v>
      </c>
      <c r="P168" s="14" t="s">
        <v>3021</v>
      </c>
      <c r="Q168" s="17" t="s">
        <v>3022</v>
      </c>
      <c r="R168" s="14" t="s">
        <v>3023</v>
      </c>
      <c r="S168" s="14" t="s">
        <v>3024</v>
      </c>
      <c r="T168" s="14">
        <v>193984922</v>
      </c>
      <c r="U168" s="14">
        <v>24</v>
      </c>
      <c r="V168" s="14">
        <v>54</v>
      </c>
      <c r="W168" s="14">
        <v>24</v>
      </c>
      <c r="X168" s="13" t="s">
        <v>3025</v>
      </c>
      <c r="Y168" s="13" t="s">
        <v>3026</v>
      </c>
      <c r="Z168" s="14">
        <v>2</v>
      </c>
      <c r="AA168" s="14" t="s">
        <v>96</v>
      </c>
      <c r="AB168" s="14" t="s">
        <v>23</v>
      </c>
      <c r="AC168" s="14" t="s">
        <v>97</v>
      </c>
      <c r="AD168" s="19"/>
      <c r="AE168" s="13" t="s">
        <v>3027</v>
      </c>
      <c r="AF168" s="20">
        <v>29796</v>
      </c>
      <c r="AG168" s="14" t="str">
        <f t="shared" ca="1" si="23"/>
        <v>44 anos</v>
      </c>
      <c r="AH168" s="20">
        <v>38058</v>
      </c>
      <c r="AI168" s="20">
        <v>38058</v>
      </c>
      <c r="AJ168" s="20">
        <f>EDATE(AI168,300)</f>
        <v>47189</v>
      </c>
      <c r="AK168" s="20">
        <f>EDATE(AI168,360)</f>
        <v>49015</v>
      </c>
      <c r="AL168" s="14">
        <v>59</v>
      </c>
      <c r="AM168" s="14" t="str">
        <f ca="1">DATEDIF(AI168,TODAY(),"Y")&amp;" ano(s)"</f>
        <v>21 ano(s)</v>
      </c>
      <c r="AN168" s="14" t="str">
        <f ca="1">DATEDIF(AI168,TODAY(),"YM")&amp;"  mês(es)"</f>
        <v>5  mês(es)</v>
      </c>
      <c r="AO168" s="14" t="str">
        <f ca="1">DATEDIF(AI168,TODAY(),"MD")&amp;" dias"</f>
        <v>4 dias</v>
      </c>
      <c r="AP168" s="14">
        <f ca="1">TODAY()-AI168</f>
        <v>7827</v>
      </c>
      <c r="AQ168" s="21" t="s">
        <v>99</v>
      </c>
      <c r="AR168" s="14"/>
      <c r="AS168" s="14"/>
      <c r="AT168" s="14"/>
      <c r="AU168" s="14"/>
      <c r="AV168" s="14"/>
      <c r="AW168" s="14" t="s">
        <v>100</v>
      </c>
      <c r="AX168" s="14"/>
      <c r="AY168" s="14" t="s">
        <v>99</v>
      </c>
      <c r="AZ168" s="14" t="s">
        <v>99</v>
      </c>
      <c r="BA168" s="14" t="s">
        <v>99</v>
      </c>
      <c r="BB168" s="20" t="s">
        <v>101</v>
      </c>
      <c r="BC168" s="14" t="s">
        <v>3028</v>
      </c>
      <c r="BD168" s="14" t="s">
        <v>3029</v>
      </c>
      <c r="BE168" s="14" t="s">
        <v>3030</v>
      </c>
      <c r="BF168" s="14"/>
      <c r="BG168" s="14"/>
      <c r="BH168" s="14"/>
      <c r="BI168" s="14"/>
      <c r="BJ168" s="14"/>
      <c r="BK168" s="14"/>
      <c r="BL168" s="14" t="s">
        <v>3031</v>
      </c>
      <c r="BM168" s="14">
        <v>0</v>
      </c>
      <c r="BN168" s="14"/>
      <c r="BO168" s="14" t="s">
        <v>106</v>
      </c>
      <c r="BP168" s="14">
        <v>69000000</v>
      </c>
      <c r="BQ168" s="14">
        <v>0</v>
      </c>
      <c r="BR168" s="22" t="s">
        <v>3032</v>
      </c>
      <c r="BS168" s="14" t="s">
        <v>108</v>
      </c>
      <c r="BT168" s="14" t="s">
        <v>109</v>
      </c>
      <c r="BU168" s="14" t="s">
        <v>1432</v>
      </c>
      <c r="BV168" s="14" t="s">
        <v>110</v>
      </c>
      <c r="BW168" s="14" t="s">
        <v>3033</v>
      </c>
      <c r="BX168" s="14" t="s">
        <v>1435</v>
      </c>
      <c r="BY168" s="14" t="s">
        <v>3034</v>
      </c>
      <c r="BZ168" s="20" t="s">
        <v>113</v>
      </c>
      <c r="CA168" s="14" t="s">
        <v>110</v>
      </c>
      <c r="CB168" s="14" t="s">
        <v>110</v>
      </c>
      <c r="CC168" s="14" t="s">
        <v>110</v>
      </c>
      <c r="CD168" s="14" t="s">
        <v>110</v>
      </c>
      <c r="CE168" s="14" t="s">
        <v>110</v>
      </c>
      <c r="CF168" s="14" t="s">
        <v>110</v>
      </c>
      <c r="CG168" s="14" t="s">
        <v>110</v>
      </c>
      <c r="CH168" s="14" t="s">
        <v>110</v>
      </c>
      <c r="CI168" s="14" t="s">
        <v>110</v>
      </c>
      <c r="CJ168" s="14" t="s">
        <v>110</v>
      </c>
      <c r="CK168" s="14" t="s">
        <v>110</v>
      </c>
      <c r="CL168" s="14" t="s">
        <v>110</v>
      </c>
      <c r="CM168" s="14" t="s">
        <v>110</v>
      </c>
      <c r="CN168" s="14" t="s">
        <v>3035</v>
      </c>
      <c r="CO168" s="40" t="s">
        <v>3036</v>
      </c>
    </row>
    <row r="169" spans="1:93" ht="13.5" customHeight="1">
      <c r="A169" s="619" t="s">
        <v>3037</v>
      </c>
      <c r="B169" s="25">
        <v>465</v>
      </c>
      <c r="C169" s="34" t="s">
        <v>82</v>
      </c>
      <c r="D169" s="600" t="s">
        <v>2760</v>
      </c>
      <c r="E169" s="600">
        <v>5</v>
      </c>
      <c r="F169" s="600"/>
      <c r="G169" s="600"/>
      <c r="H169" s="27" t="s">
        <v>159</v>
      </c>
      <c r="I169" s="25" t="s">
        <v>3038</v>
      </c>
      <c r="J169" s="27" t="s">
        <v>85</v>
      </c>
      <c r="K169" s="25" t="s">
        <v>86</v>
      </c>
      <c r="L169" s="25" t="s">
        <v>69</v>
      </c>
      <c r="M169" s="25" t="s">
        <v>196</v>
      </c>
      <c r="N169" s="28" t="s">
        <v>88</v>
      </c>
      <c r="O169" s="29" t="s">
        <v>3039</v>
      </c>
      <c r="P169" s="25" t="s">
        <v>3040</v>
      </c>
      <c r="Q169" s="25">
        <v>1073</v>
      </c>
      <c r="R169" s="25" t="s">
        <v>3041</v>
      </c>
      <c r="S169" s="25" t="s">
        <v>3042</v>
      </c>
      <c r="T169" s="630">
        <v>570876807</v>
      </c>
      <c r="U169" s="25">
        <v>79</v>
      </c>
      <c r="V169" s="25">
        <v>63</v>
      </c>
      <c r="W169" s="630">
        <v>161</v>
      </c>
      <c r="X169" s="619" t="s">
        <v>3043</v>
      </c>
      <c r="Y169" s="619" t="s">
        <v>3044</v>
      </c>
      <c r="Z169" s="25">
        <v>2</v>
      </c>
      <c r="AA169" s="25" t="s">
        <v>99</v>
      </c>
      <c r="AB169" s="25" t="s">
        <v>219</v>
      </c>
      <c r="AC169" s="25" t="s">
        <v>3045</v>
      </c>
      <c r="AD169" s="30" t="s">
        <v>3046</v>
      </c>
      <c r="AE169" s="24" t="s">
        <v>3047</v>
      </c>
      <c r="AF169" s="31">
        <v>30946</v>
      </c>
      <c r="AG169" s="25" t="str">
        <f t="shared" ca="1" si="23"/>
        <v>40 anos</v>
      </c>
      <c r="AH169" s="31">
        <v>41561</v>
      </c>
      <c r="AI169" s="31">
        <v>41561</v>
      </c>
      <c r="AJ169" s="31">
        <f>EDATE(AI169,300)</f>
        <v>50692</v>
      </c>
      <c r="AK169" s="31">
        <f>EDATE(AI169,360)</f>
        <v>52518</v>
      </c>
      <c r="AL169" s="25">
        <v>59</v>
      </c>
      <c r="AM169" s="25" t="str">
        <f ca="1">DATEDIF(AI169,TODAY(),"Y")&amp;" ano(s)"</f>
        <v>11 ano(s)</v>
      </c>
      <c r="AN169" s="25" t="str">
        <f ca="1">DATEDIF(AI169,TODAY(),"YM")&amp;"  mês(es)"</f>
        <v>10  mês(es)</v>
      </c>
      <c r="AO169" s="25" t="str">
        <f ca="1">DATEDIF(AI169,TODAY(),"MD")&amp;" dias"</f>
        <v>2 dias</v>
      </c>
      <c r="AP169" s="25">
        <f ca="1">TODAY()-AI169</f>
        <v>4324</v>
      </c>
      <c r="AQ169" s="32" t="s">
        <v>99</v>
      </c>
      <c r="AR169" s="25"/>
      <c r="AS169" s="25"/>
      <c r="AT169" s="25"/>
      <c r="AU169" s="25"/>
      <c r="AV169" s="25"/>
      <c r="AW169" s="25" t="s">
        <v>336</v>
      </c>
      <c r="AX169" s="25" t="s">
        <v>99</v>
      </c>
      <c r="AY169" s="25" t="s">
        <v>99</v>
      </c>
      <c r="AZ169" s="25" t="s">
        <v>99</v>
      </c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630" t="s">
        <v>3048</v>
      </c>
      <c r="BM169" s="25">
        <v>0</v>
      </c>
      <c r="BN169" s="25" t="s">
        <v>3049</v>
      </c>
      <c r="BO169" s="25" t="s">
        <v>106</v>
      </c>
      <c r="BP169" s="630">
        <v>69078000</v>
      </c>
      <c r="BQ169" s="26">
        <v>9291774370</v>
      </c>
      <c r="BR169" s="33" t="s">
        <v>3050</v>
      </c>
      <c r="BS169" s="25" t="s">
        <v>290</v>
      </c>
      <c r="BT169" s="25" t="s">
        <v>110</v>
      </c>
      <c r="BU169" s="25" t="s">
        <v>291</v>
      </c>
      <c r="BV169" s="25" t="s">
        <v>110</v>
      </c>
      <c r="BW169" s="31" t="s">
        <v>292</v>
      </c>
      <c r="BX169" s="25" t="s">
        <v>3051</v>
      </c>
      <c r="BY169" s="25" t="s">
        <v>3052</v>
      </c>
      <c r="BZ169" s="25" t="s">
        <v>110</v>
      </c>
      <c r="CA169" s="25" t="s">
        <v>110</v>
      </c>
      <c r="CB169" s="25" t="s">
        <v>110</v>
      </c>
      <c r="CC169" s="25" t="s">
        <v>110</v>
      </c>
      <c r="CD169" s="25" t="s">
        <v>110</v>
      </c>
      <c r="CE169" s="25" t="s">
        <v>110</v>
      </c>
      <c r="CF169" s="25" t="s">
        <v>110</v>
      </c>
      <c r="CG169" s="25" t="s">
        <v>110</v>
      </c>
      <c r="CH169" s="25" t="s">
        <v>110</v>
      </c>
      <c r="CI169" s="25" t="s">
        <v>110</v>
      </c>
      <c r="CJ169" s="25" t="s">
        <v>110</v>
      </c>
      <c r="CK169" s="25" t="s">
        <v>110</v>
      </c>
      <c r="CL169" s="25" t="s">
        <v>110</v>
      </c>
      <c r="CM169" s="25" t="s">
        <v>110</v>
      </c>
      <c r="CN169" s="25"/>
      <c r="CO169" s="34"/>
    </row>
    <row r="170" spans="1:93" ht="13.5" customHeight="1">
      <c r="A170" s="13" t="s">
        <v>3053</v>
      </c>
      <c r="B170" s="14">
        <v>8</v>
      </c>
      <c r="C170" s="40" t="s">
        <v>82</v>
      </c>
      <c r="D170" s="599" t="s">
        <v>2760</v>
      </c>
      <c r="E170" s="600">
        <v>5</v>
      </c>
      <c r="F170" s="599"/>
      <c r="G170" s="599"/>
      <c r="H170" s="36" t="s">
        <v>84</v>
      </c>
      <c r="I170" s="14" t="s">
        <v>695</v>
      </c>
      <c r="J170" s="36" t="s">
        <v>85</v>
      </c>
      <c r="K170" s="14" t="s">
        <v>544</v>
      </c>
      <c r="L170" s="14" t="s">
        <v>75</v>
      </c>
      <c r="M170" s="17" t="s">
        <v>136</v>
      </c>
      <c r="N170" s="17" t="s">
        <v>696</v>
      </c>
      <c r="O170" s="18" t="s">
        <v>3054</v>
      </c>
      <c r="P170" s="14" t="s">
        <v>3055</v>
      </c>
      <c r="Q170" s="14">
        <v>1504</v>
      </c>
      <c r="R170" s="14" t="s">
        <v>3056</v>
      </c>
      <c r="S170" s="14" t="s">
        <v>3057</v>
      </c>
      <c r="T170" s="14">
        <v>223155622</v>
      </c>
      <c r="U170" s="14">
        <v>8</v>
      </c>
      <c r="V170" s="14">
        <v>13</v>
      </c>
      <c r="W170" s="14">
        <v>275</v>
      </c>
      <c r="X170" s="13" t="s">
        <v>3058</v>
      </c>
      <c r="Y170" s="13" t="s">
        <v>3059</v>
      </c>
      <c r="Z170" s="14"/>
      <c r="AA170" s="14" t="s">
        <v>96</v>
      </c>
      <c r="AB170" s="14" t="s">
        <v>23</v>
      </c>
      <c r="AC170" s="14" t="s">
        <v>97</v>
      </c>
      <c r="AD170" s="19" t="s">
        <v>3060</v>
      </c>
      <c r="AE170" s="13" t="s">
        <v>3061</v>
      </c>
      <c r="AF170" s="20">
        <v>31075</v>
      </c>
      <c r="AG170" s="14" t="str">
        <f t="shared" ca="1" si="23"/>
        <v>40 anos</v>
      </c>
      <c r="AH170" s="14"/>
      <c r="AI170" s="20">
        <v>43937</v>
      </c>
      <c r="AJ170" s="20">
        <f>EDATE(AI170,300)</f>
        <v>53068</v>
      </c>
      <c r="AK170" s="20">
        <f>EDATE(AI170,360)</f>
        <v>54894</v>
      </c>
      <c r="AL170" s="14">
        <v>59</v>
      </c>
      <c r="AM170" s="14" t="str">
        <f ca="1">DATEDIF(AI170,TODAY(),"Y")&amp;" ano(s)"</f>
        <v>5 ano(s)</v>
      </c>
      <c r="AN170" s="14" t="str">
        <f ca="1">DATEDIF(AI170,TODAY(),"YM")&amp;"  mês(es)"</f>
        <v>4  mês(es)</v>
      </c>
      <c r="AO170" s="14" t="str">
        <f ca="1">DATEDIF(AI170,TODAY(),"MD")&amp;" dias"</f>
        <v>0 dias</v>
      </c>
      <c r="AP170" s="14">
        <f ca="1">TODAY()-AI170</f>
        <v>1948</v>
      </c>
      <c r="AQ170" s="21" t="s">
        <v>99</v>
      </c>
      <c r="AR170" s="14"/>
      <c r="AS170" s="14"/>
      <c r="AT170" s="14"/>
      <c r="AU170" s="14"/>
      <c r="AV170" s="14"/>
      <c r="AW170" s="14" t="s">
        <v>100</v>
      </c>
      <c r="AX170" s="14" t="s">
        <v>704</v>
      </c>
      <c r="AY170" s="14" t="s">
        <v>3062</v>
      </c>
      <c r="AZ170" s="14" t="s">
        <v>3063</v>
      </c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 t="s">
        <v>3064</v>
      </c>
      <c r="BM170" s="14">
        <v>68</v>
      </c>
      <c r="BN170" s="14" t="s">
        <v>3065</v>
      </c>
      <c r="BO170" s="14" t="s">
        <v>106</v>
      </c>
      <c r="BP170" s="14">
        <v>69043000</v>
      </c>
      <c r="BQ170" s="14">
        <v>48996971221</v>
      </c>
      <c r="BR170" s="22" t="s">
        <v>3066</v>
      </c>
      <c r="BS170" s="14"/>
      <c r="BT170" s="14"/>
      <c r="BU170" s="14"/>
      <c r="BV170" s="14"/>
      <c r="BW170" s="14"/>
      <c r="BX170" s="14"/>
      <c r="BY170" s="14"/>
      <c r="BZ170" s="14"/>
      <c r="CA170" s="14"/>
      <c r="CB170" s="20">
        <v>43937</v>
      </c>
      <c r="CC170" s="14" t="s">
        <v>175</v>
      </c>
      <c r="CD170" s="20">
        <v>44672</v>
      </c>
      <c r="CE170" s="14" t="s">
        <v>709</v>
      </c>
      <c r="CF170" s="14"/>
      <c r="CG170" s="14"/>
      <c r="CH170" s="14"/>
      <c r="CI170" s="14"/>
      <c r="CJ170" s="14"/>
      <c r="CK170" s="14"/>
      <c r="CL170" s="14"/>
      <c r="CM170" s="14"/>
      <c r="CN170" s="14"/>
      <c r="CO170" s="40"/>
    </row>
    <row r="171" spans="1:93" ht="13.5" customHeight="1">
      <c r="A171" s="24" t="s">
        <v>3067</v>
      </c>
      <c r="B171" s="25">
        <v>500</v>
      </c>
      <c r="C171" s="34" t="s">
        <v>82</v>
      </c>
      <c r="D171" s="600" t="s">
        <v>2760</v>
      </c>
      <c r="E171" s="600">
        <v>5</v>
      </c>
      <c r="F171" s="600"/>
      <c r="G171" s="600"/>
      <c r="H171" s="27" t="s">
        <v>84</v>
      </c>
      <c r="I171" s="25"/>
      <c r="J171" s="27" t="s">
        <v>85</v>
      </c>
      <c r="K171" s="25" t="s">
        <v>544</v>
      </c>
      <c r="L171" s="25" t="s">
        <v>69</v>
      </c>
      <c r="M171" s="25" t="s">
        <v>196</v>
      </c>
      <c r="N171" s="28" t="s">
        <v>88</v>
      </c>
      <c r="O171" s="29" t="s">
        <v>3068</v>
      </c>
      <c r="P171" s="25" t="s">
        <v>3069</v>
      </c>
      <c r="Q171" s="25">
        <v>1109</v>
      </c>
      <c r="R171" s="25" t="s">
        <v>3070</v>
      </c>
      <c r="S171" s="25" t="s">
        <v>3071</v>
      </c>
      <c r="T171" s="25">
        <v>164187822</v>
      </c>
      <c r="U171" s="25">
        <v>67</v>
      </c>
      <c r="V171" s="25">
        <v>32</v>
      </c>
      <c r="W171" s="25">
        <v>318</v>
      </c>
      <c r="X171" s="24" t="s">
        <v>3072</v>
      </c>
      <c r="Y171" s="24" t="s">
        <v>3073</v>
      </c>
      <c r="Z171" s="25">
        <v>5</v>
      </c>
      <c r="AA171" s="25" t="s">
        <v>96</v>
      </c>
      <c r="AB171" s="25" t="s">
        <v>23</v>
      </c>
      <c r="AC171" s="25" t="s">
        <v>97</v>
      </c>
      <c r="AD171" s="30"/>
      <c r="AE171" s="24" t="s">
        <v>3074</v>
      </c>
      <c r="AF171" s="31">
        <v>27164</v>
      </c>
      <c r="AG171" s="25" t="str">
        <f t="shared" ca="1" si="23"/>
        <v>51 anos</v>
      </c>
      <c r="AH171" s="31">
        <v>41561</v>
      </c>
      <c r="AI171" s="31">
        <v>41561</v>
      </c>
      <c r="AJ171" s="31">
        <f>EDATE(AI171,300)</f>
        <v>50692</v>
      </c>
      <c r="AK171" s="31">
        <f>EDATE(AI171,360)</f>
        <v>52518</v>
      </c>
      <c r="AL171" s="25">
        <v>59</v>
      </c>
      <c r="AM171" s="25" t="str">
        <f ca="1">DATEDIF(AI171,TODAY(),"Y")&amp;" ano(s)"</f>
        <v>11 ano(s)</v>
      </c>
      <c r="AN171" s="25" t="str">
        <f ca="1">DATEDIF(AI171,TODAY(),"YM")&amp;"  mês(es)"</f>
        <v>10  mês(es)</v>
      </c>
      <c r="AO171" s="25" t="str">
        <f ca="1">DATEDIF(AI171,TODAY(),"MD")&amp;" dias"</f>
        <v>2 dias</v>
      </c>
      <c r="AP171" s="25">
        <f ca="1">TODAY()-AI171</f>
        <v>4324</v>
      </c>
      <c r="AQ171" s="32" t="s">
        <v>99</v>
      </c>
      <c r="AR171" s="25"/>
      <c r="AS171" s="25"/>
      <c r="AT171" s="25"/>
      <c r="AU171" s="25"/>
      <c r="AV171" s="25"/>
      <c r="AW171" s="25" t="s">
        <v>100</v>
      </c>
      <c r="AX171" s="25" t="s">
        <v>1887</v>
      </c>
      <c r="AY171" s="25" t="s">
        <v>99</v>
      </c>
      <c r="AZ171" s="25" t="s">
        <v>99</v>
      </c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 t="s">
        <v>3075</v>
      </c>
      <c r="BM171" s="25">
        <v>0</v>
      </c>
      <c r="BN171" s="25" t="s">
        <v>3076</v>
      </c>
      <c r="BO171" s="25" t="s">
        <v>106</v>
      </c>
      <c r="BP171" s="25">
        <v>69033170</v>
      </c>
      <c r="BQ171" s="25">
        <v>9291492344</v>
      </c>
      <c r="BR171" s="33" t="s">
        <v>3077</v>
      </c>
      <c r="BS171" s="25" t="s">
        <v>290</v>
      </c>
      <c r="BT171" s="25" t="s">
        <v>110</v>
      </c>
      <c r="BU171" s="25" t="s">
        <v>291</v>
      </c>
      <c r="BV171" s="25" t="s">
        <v>110</v>
      </c>
      <c r="BW171" s="31" t="s">
        <v>292</v>
      </c>
      <c r="BX171" s="25" t="s">
        <v>3078</v>
      </c>
      <c r="BY171" s="25" t="s">
        <v>110</v>
      </c>
      <c r="BZ171" s="25" t="s">
        <v>110</v>
      </c>
      <c r="CA171" s="25" t="s">
        <v>110</v>
      </c>
      <c r="CB171" s="25" t="s">
        <v>110</v>
      </c>
      <c r="CC171" s="25" t="s">
        <v>110</v>
      </c>
      <c r="CD171" s="25" t="s">
        <v>110</v>
      </c>
      <c r="CE171" s="25" t="s">
        <v>110</v>
      </c>
      <c r="CF171" s="25" t="s">
        <v>110</v>
      </c>
      <c r="CG171" s="25" t="s">
        <v>110</v>
      </c>
      <c r="CH171" s="25" t="s">
        <v>110</v>
      </c>
      <c r="CI171" s="25" t="s">
        <v>110</v>
      </c>
      <c r="CJ171" s="25" t="s">
        <v>110</v>
      </c>
      <c r="CK171" s="25" t="s">
        <v>110</v>
      </c>
      <c r="CL171" s="25" t="s">
        <v>110</v>
      </c>
      <c r="CM171" s="25" t="s">
        <v>110</v>
      </c>
      <c r="CN171" s="25"/>
      <c r="CO171" s="34"/>
    </row>
    <row r="172" spans="1:93" ht="13.5" customHeight="1">
      <c r="A172" s="13" t="s">
        <v>3079</v>
      </c>
      <c r="B172" s="14">
        <v>51</v>
      </c>
      <c r="C172" s="40" t="s">
        <v>82</v>
      </c>
      <c r="D172" s="599" t="s">
        <v>2760</v>
      </c>
      <c r="E172" s="600">
        <v>5</v>
      </c>
      <c r="F172" s="599"/>
      <c r="G172" s="599"/>
      <c r="H172" s="591" t="s">
        <v>84</v>
      </c>
      <c r="I172" s="14" t="s">
        <v>295</v>
      </c>
      <c r="J172" s="36" t="s">
        <v>85</v>
      </c>
      <c r="K172" s="14"/>
      <c r="L172" s="14" t="s">
        <v>257</v>
      </c>
      <c r="M172" s="17" t="s">
        <v>196</v>
      </c>
      <c r="N172" s="21" t="s">
        <v>88</v>
      </c>
      <c r="O172" s="18" t="s">
        <v>3080</v>
      </c>
      <c r="P172" s="59" t="s">
        <v>3081</v>
      </c>
      <c r="Q172" s="14">
        <v>1950</v>
      </c>
      <c r="R172" s="59" t="s">
        <v>3082</v>
      </c>
      <c r="S172" s="59" t="s">
        <v>3083</v>
      </c>
      <c r="T172" s="61" t="s">
        <v>3084</v>
      </c>
      <c r="U172" s="14" t="s">
        <v>3085</v>
      </c>
      <c r="V172" s="14" t="s">
        <v>3086</v>
      </c>
      <c r="W172" s="14" t="s">
        <v>3087</v>
      </c>
      <c r="X172" s="13" t="s">
        <v>3088</v>
      </c>
      <c r="Y172" s="13" t="s">
        <v>3089</v>
      </c>
      <c r="Z172" s="14">
        <v>1</v>
      </c>
      <c r="AA172" s="14" t="s">
        <v>96</v>
      </c>
      <c r="AB172" s="14" t="s">
        <v>23</v>
      </c>
      <c r="AC172" s="14" t="s">
        <v>97</v>
      </c>
      <c r="AD172" s="19"/>
      <c r="AE172" s="13"/>
      <c r="AF172" s="62">
        <v>34767</v>
      </c>
      <c r="AG172" s="14" t="str">
        <f t="shared" ca="1" si="23"/>
        <v>30 anos</v>
      </c>
      <c r="AH172" s="62">
        <v>45267</v>
      </c>
      <c r="AI172" s="20"/>
      <c r="AJ172" s="20"/>
      <c r="AK172" s="20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52" t="s">
        <v>336</v>
      </c>
      <c r="AX172" s="52" t="s">
        <v>99</v>
      </c>
      <c r="AY172" s="52" t="s">
        <v>99</v>
      </c>
      <c r="AZ172" s="52" t="s">
        <v>99</v>
      </c>
      <c r="BA172" s="52" t="s">
        <v>99</v>
      </c>
      <c r="BB172" s="14" t="s">
        <v>271</v>
      </c>
      <c r="BC172" s="14"/>
      <c r="BD172" s="14"/>
      <c r="BE172" s="14"/>
      <c r="BF172" s="14"/>
      <c r="BG172" s="14"/>
      <c r="BH172" s="14"/>
      <c r="BI172" s="14"/>
      <c r="BJ172" s="14"/>
      <c r="BK172" s="14"/>
      <c r="BL172" s="13" t="s">
        <v>3090</v>
      </c>
      <c r="BM172" s="14">
        <v>40</v>
      </c>
      <c r="BN172" s="14"/>
      <c r="BO172" s="14" t="s">
        <v>106</v>
      </c>
      <c r="BP172" s="14" t="s">
        <v>3091</v>
      </c>
      <c r="BQ172" s="53" t="s">
        <v>3092</v>
      </c>
      <c r="BR172" s="54" t="s">
        <v>3093</v>
      </c>
      <c r="BS172" s="14"/>
      <c r="BT172" s="14"/>
      <c r="BU172" s="14"/>
      <c r="BV172" s="14" t="s">
        <v>276</v>
      </c>
      <c r="BW172" s="14"/>
      <c r="BX172" s="14"/>
      <c r="BY172" s="14"/>
      <c r="BZ172" s="14"/>
      <c r="CA172" s="14"/>
      <c r="CB172" s="20"/>
      <c r="CC172" s="14"/>
      <c r="CD172" s="20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40"/>
    </row>
    <row r="173" spans="1:93" ht="13.5" customHeight="1">
      <c r="A173" s="24" t="s">
        <v>3094</v>
      </c>
      <c r="B173" s="25">
        <v>496</v>
      </c>
      <c r="C173" s="34" t="s">
        <v>82</v>
      </c>
      <c r="D173" s="600" t="s">
        <v>2760</v>
      </c>
      <c r="E173" s="600">
        <v>5</v>
      </c>
      <c r="F173" s="600"/>
      <c r="G173" s="600"/>
      <c r="H173" s="27" t="s">
        <v>84</v>
      </c>
      <c r="I173" s="25"/>
      <c r="J173" s="27" t="s">
        <v>85</v>
      </c>
      <c r="K173" s="25" t="s">
        <v>544</v>
      </c>
      <c r="L173" s="25" t="s">
        <v>69</v>
      </c>
      <c r="M173" s="25" t="s">
        <v>196</v>
      </c>
      <c r="N173" s="28" t="s">
        <v>88</v>
      </c>
      <c r="O173" s="29" t="s">
        <v>3095</v>
      </c>
      <c r="P173" s="25" t="s">
        <v>3096</v>
      </c>
      <c r="Q173" s="25">
        <v>1105</v>
      </c>
      <c r="R173" s="25" t="s">
        <v>3097</v>
      </c>
      <c r="S173" s="25" t="s">
        <v>3098</v>
      </c>
      <c r="T173" s="25">
        <v>324970313</v>
      </c>
      <c r="U173" s="25">
        <v>25</v>
      </c>
      <c r="V173" s="25">
        <v>32</v>
      </c>
      <c r="W173" s="25">
        <v>290</v>
      </c>
      <c r="X173" s="24" t="s">
        <v>3099</v>
      </c>
      <c r="Y173" s="24" t="s">
        <v>3100</v>
      </c>
      <c r="Z173" s="25">
        <v>1</v>
      </c>
      <c r="AA173" s="25" t="s">
        <v>96</v>
      </c>
      <c r="AB173" s="25" t="s">
        <v>23</v>
      </c>
      <c r="AC173" s="25" t="s">
        <v>97</v>
      </c>
      <c r="AD173" s="30"/>
      <c r="AE173" s="24" t="s">
        <v>857</v>
      </c>
      <c r="AF173" s="31">
        <v>28465</v>
      </c>
      <c r="AG173" s="25" t="str">
        <f t="shared" ca="1" si="23"/>
        <v>47 anos</v>
      </c>
      <c r="AH173" s="31">
        <v>41561</v>
      </c>
      <c r="AI173" s="31">
        <v>41561</v>
      </c>
      <c r="AJ173" s="31">
        <f>EDATE(AI173,300)</f>
        <v>50692</v>
      </c>
      <c r="AK173" s="31">
        <f>EDATE(AI173,360)</f>
        <v>52518</v>
      </c>
      <c r="AL173" s="25">
        <v>59</v>
      </c>
      <c r="AM173" s="25" t="str">
        <f ca="1">DATEDIF(AI173,TODAY(),"Y")&amp;" ano(s)"</f>
        <v>11 ano(s)</v>
      </c>
      <c r="AN173" s="25" t="str">
        <f ca="1">DATEDIF(AI173,TODAY(),"YM")&amp;"  mês(es)"</f>
        <v>10  mês(es)</v>
      </c>
      <c r="AO173" s="25" t="str">
        <f ca="1">DATEDIF(AI173,TODAY(),"MD")&amp;" dias"</f>
        <v>2 dias</v>
      </c>
      <c r="AP173" s="25">
        <f ca="1">TODAY()-AI173</f>
        <v>4324</v>
      </c>
      <c r="AQ173" s="32" t="s">
        <v>99</v>
      </c>
      <c r="AR173" s="25"/>
      <c r="AS173" s="25"/>
      <c r="AT173" s="25"/>
      <c r="AU173" s="25"/>
      <c r="AV173" s="25"/>
      <c r="AW173" s="25" t="s">
        <v>336</v>
      </c>
      <c r="AX173" s="25"/>
      <c r="AY173" s="25" t="s">
        <v>99</v>
      </c>
      <c r="AZ173" s="25" t="s">
        <v>99</v>
      </c>
      <c r="BA173" s="73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 t="s">
        <v>3101</v>
      </c>
      <c r="BM173" s="25">
        <v>0</v>
      </c>
      <c r="BN173" s="25" t="s">
        <v>3102</v>
      </c>
      <c r="BO173" s="25" t="s">
        <v>106</v>
      </c>
      <c r="BP173" s="25">
        <v>69033070</v>
      </c>
      <c r="BQ173" s="122">
        <v>9282276244</v>
      </c>
      <c r="BR173" s="33" t="s">
        <v>3103</v>
      </c>
      <c r="BS173" s="25" t="s">
        <v>290</v>
      </c>
      <c r="BT173" s="25" t="s">
        <v>110</v>
      </c>
      <c r="BU173" s="25" t="s">
        <v>291</v>
      </c>
      <c r="BV173" s="25" t="s">
        <v>110</v>
      </c>
      <c r="BW173" s="31" t="s">
        <v>292</v>
      </c>
      <c r="BX173" s="25" t="s">
        <v>3104</v>
      </c>
      <c r="BY173" s="25" t="s">
        <v>110</v>
      </c>
      <c r="BZ173" s="25" t="s">
        <v>110</v>
      </c>
      <c r="CA173" s="25" t="s">
        <v>110</v>
      </c>
      <c r="CB173" s="25" t="s">
        <v>110</v>
      </c>
      <c r="CC173" s="25" t="s">
        <v>110</v>
      </c>
      <c r="CD173" s="25" t="s">
        <v>110</v>
      </c>
      <c r="CE173" s="25" t="s">
        <v>110</v>
      </c>
      <c r="CF173" s="25" t="s">
        <v>110</v>
      </c>
      <c r="CG173" s="25" t="s">
        <v>110</v>
      </c>
      <c r="CH173" s="25" t="s">
        <v>110</v>
      </c>
      <c r="CI173" s="25" t="s">
        <v>110</v>
      </c>
      <c r="CJ173" s="25" t="s">
        <v>110</v>
      </c>
      <c r="CK173" s="25" t="s">
        <v>110</v>
      </c>
      <c r="CL173" s="25" t="s">
        <v>110</v>
      </c>
      <c r="CM173" s="25" t="s">
        <v>110</v>
      </c>
      <c r="CN173" s="25"/>
      <c r="CO173" s="34"/>
    </row>
    <row r="174" spans="1:93" ht="13.5" customHeight="1">
      <c r="A174" s="13" t="s">
        <v>3105</v>
      </c>
      <c r="B174" s="14">
        <v>37</v>
      </c>
      <c r="C174" s="40" t="s">
        <v>82</v>
      </c>
      <c r="D174" s="599" t="s">
        <v>2760</v>
      </c>
      <c r="E174" s="600">
        <v>5</v>
      </c>
      <c r="F174" s="599"/>
      <c r="G174" s="599"/>
      <c r="H174" s="36" t="s">
        <v>84</v>
      </c>
      <c r="I174" s="14" t="s">
        <v>3106</v>
      </c>
      <c r="J174" s="36" t="s">
        <v>85</v>
      </c>
      <c r="K174" s="14" t="s">
        <v>544</v>
      </c>
      <c r="L174" s="14" t="s">
        <v>75</v>
      </c>
      <c r="M174" s="17" t="s">
        <v>87</v>
      </c>
      <c r="N174" s="17" t="s">
        <v>88</v>
      </c>
      <c r="O174" s="18" t="s">
        <v>3107</v>
      </c>
      <c r="P174" s="14" t="s">
        <v>3108</v>
      </c>
      <c r="Q174" s="17" t="s">
        <v>3109</v>
      </c>
      <c r="R174" s="14" t="s">
        <v>3110</v>
      </c>
      <c r="S174" s="14" t="s">
        <v>3111</v>
      </c>
      <c r="T174" s="627">
        <v>403797213</v>
      </c>
      <c r="U174" s="14">
        <v>84</v>
      </c>
      <c r="V174" s="627">
        <v>20</v>
      </c>
      <c r="W174" s="627">
        <v>105</v>
      </c>
      <c r="X174" s="620" t="s">
        <v>1575</v>
      </c>
      <c r="Y174" s="620" t="s">
        <v>3112</v>
      </c>
      <c r="Z174" s="14">
        <v>5</v>
      </c>
      <c r="AA174" s="14" t="s">
        <v>99</v>
      </c>
      <c r="AB174" s="14" t="s">
        <v>817</v>
      </c>
      <c r="AC174" s="14" t="s">
        <v>97</v>
      </c>
      <c r="AD174" s="19" t="s">
        <v>3113</v>
      </c>
      <c r="AE174" s="13" t="s">
        <v>3114</v>
      </c>
      <c r="AF174" s="20">
        <v>29042</v>
      </c>
      <c r="AG174" s="14" t="str">
        <f t="shared" ca="1" si="23"/>
        <v>46 anos</v>
      </c>
      <c r="AH174" s="20">
        <v>38058</v>
      </c>
      <c r="AI174" s="20">
        <v>38058</v>
      </c>
      <c r="AJ174" s="20">
        <f>EDATE(AI174,300)</f>
        <v>47189</v>
      </c>
      <c r="AK174" s="20">
        <f>EDATE(AI174,360)</f>
        <v>49015</v>
      </c>
      <c r="AL174" s="14">
        <v>59</v>
      </c>
      <c r="AM174" s="14" t="str">
        <f ca="1">DATEDIF(AI174,TODAY(),"Y")&amp;" ano(s)"</f>
        <v>21 ano(s)</v>
      </c>
      <c r="AN174" s="14" t="str">
        <f ca="1">DATEDIF(AI174,TODAY(),"YM")&amp;"  mês(es)"</f>
        <v>5  mês(es)</v>
      </c>
      <c r="AO174" s="14" t="str">
        <f ca="1">DATEDIF(AI174,TODAY(),"MD")&amp;" dias"</f>
        <v>4 dias</v>
      </c>
      <c r="AP174" s="14">
        <f ca="1">TODAY()-AI174</f>
        <v>7827</v>
      </c>
      <c r="AQ174" s="21" t="s">
        <v>99</v>
      </c>
      <c r="AR174" s="14"/>
      <c r="AS174" s="14"/>
      <c r="AT174" s="14"/>
      <c r="AU174" s="14"/>
      <c r="AV174" s="14"/>
      <c r="AW174" s="14" t="s">
        <v>100</v>
      </c>
      <c r="AX174" s="90" t="s">
        <v>3115</v>
      </c>
      <c r="AY174" s="14" t="s">
        <v>3116</v>
      </c>
      <c r="AZ174" s="14" t="s">
        <v>99</v>
      </c>
      <c r="BA174" s="116" t="s">
        <v>99</v>
      </c>
      <c r="BB174" s="20" t="s">
        <v>101</v>
      </c>
      <c r="BC174" s="14"/>
      <c r="BD174" s="14" t="s">
        <v>3029</v>
      </c>
      <c r="BE174" s="14" t="s">
        <v>3030</v>
      </c>
      <c r="BF174" s="14"/>
      <c r="BG174" s="14"/>
      <c r="BH174" s="14"/>
      <c r="BI174" s="14"/>
      <c r="BJ174" s="14"/>
      <c r="BK174" s="14"/>
      <c r="BL174" s="14" t="s">
        <v>3117</v>
      </c>
      <c r="BM174" s="14" t="s">
        <v>105</v>
      </c>
      <c r="BN174" s="14"/>
      <c r="BO174" s="14" t="s">
        <v>106</v>
      </c>
      <c r="BP174" s="627">
        <v>69093557</v>
      </c>
      <c r="BQ174" s="121">
        <v>92000951662</v>
      </c>
      <c r="BR174" s="22" t="s">
        <v>3118</v>
      </c>
      <c r="BS174" s="14" t="s">
        <v>108</v>
      </c>
      <c r="BT174" s="14" t="s">
        <v>109</v>
      </c>
      <c r="BU174" s="14" t="s">
        <v>1432</v>
      </c>
      <c r="BV174" s="14" t="s">
        <v>110</v>
      </c>
      <c r="BW174" s="14" t="s">
        <v>3033</v>
      </c>
      <c r="BX174" s="14" t="s">
        <v>1435</v>
      </c>
      <c r="BY174" s="14" t="s">
        <v>3034</v>
      </c>
      <c r="BZ174" s="20" t="s">
        <v>113</v>
      </c>
      <c r="CA174" s="14" t="s">
        <v>110</v>
      </c>
      <c r="CB174" s="14" t="s">
        <v>110</v>
      </c>
      <c r="CC174" s="14" t="s">
        <v>110</v>
      </c>
      <c r="CD174" s="14" t="s">
        <v>3119</v>
      </c>
      <c r="CE174" s="14" t="s">
        <v>110</v>
      </c>
      <c r="CF174" s="14" t="s">
        <v>110</v>
      </c>
      <c r="CG174" s="14" t="s">
        <v>110</v>
      </c>
      <c r="CH174" s="14" t="s">
        <v>110</v>
      </c>
      <c r="CI174" s="14" t="s">
        <v>110</v>
      </c>
      <c r="CJ174" s="14" t="s">
        <v>110</v>
      </c>
      <c r="CK174" s="14" t="s">
        <v>110</v>
      </c>
      <c r="CL174" s="14" t="s">
        <v>110</v>
      </c>
      <c r="CM174" s="14" t="s">
        <v>110</v>
      </c>
      <c r="CN174" s="14"/>
      <c r="CO174" s="40"/>
    </row>
    <row r="175" spans="1:93" ht="13.5" customHeight="1">
      <c r="A175" s="24" t="s">
        <v>3120</v>
      </c>
      <c r="B175" s="25">
        <v>41</v>
      </c>
      <c r="C175" s="34" t="s">
        <v>82</v>
      </c>
      <c r="D175" s="600" t="s">
        <v>2760</v>
      </c>
      <c r="E175" s="600">
        <v>5</v>
      </c>
      <c r="F175" s="600"/>
      <c r="G175" s="600"/>
      <c r="H175" s="27" t="s">
        <v>84</v>
      </c>
      <c r="I175" s="25" t="s">
        <v>2290</v>
      </c>
      <c r="J175" s="27" t="s">
        <v>85</v>
      </c>
      <c r="K175" s="25" t="s">
        <v>544</v>
      </c>
      <c r="L175" s="25" t="s">
        <v>73</v>
      </c>
      <c r="M175" s="28" t="s">
        <v>87</v>
      </c>
      <c r="N175" s="28" t="s">
        <v>88</v>
      </c>
      <c r="O175" s="29" t="s">
        <v>3121</v>
      </c>
      <c r="P175" s="25" t="s">
        <v>3122</v>
      </c>
      <c r="Q175" s="28" t="s">
        <v>3123</v>
      </c>
      <c r="R175" s="25" t="s">
        <v>3124</v>
      </c>
      <c r="S175" s="25" t="s">
        <v>3125</v>
      </c>
      <c r="T175" s="25">
        <v>222746222</v>
      </c>
      <c r="U175" s="25">
        <v>67</v>
      </c>
      <c r="V175" s="25">
        <v>37</v>
      </c>
      <c r="W175" s="25">
        <v>2</v>
      </c>
      <c r="X175" s="24" t="s">
        <v>3126</v>
      </c>
      <c r="Y175" s="24" t="s">
        <v>3127</v>
      </c>
      <c r="Z175" s="25">
        <v>2</v>
      </c>
      <c r="AA175" s="25" t="s">
        <v>96</v>
      </c>
      <c r="AB175" s="25" t="s">
        <v>23</v>
      </c>
      <c r="AC175" s="25" t="s">
        <v>97</v>
      </c>
      <c r="AD175" s="30"/>
      <c r="AE175" s="24" t="s">
        <v>2952</v>
      </c>
      <c r="AF175" s="31">
        <v>30153</v>
      </c>
      <c r="AG175" s="25" t="str">
        <f t="shared" ref="AG175:AG206" ca="1" si="24">DATEDIF(AF175,TODAY(),"Y")&amp;" anos"</f>
        <v>43 anos</v>
      </c>
      <c r="AH175" s="31">
        <v>38058</v>
      </c>
      <c r="AI175" s="31">
        <v>38058</v>
      </c>
      <c r="AJ175" s="31">
        <f>EDATE(AI175,300)</f>
        <v>47189</v>
      </c>
      <c r="AK175" s="31">
        <f>EDATE(AI175,360)</f>
        <v>49015</v>
      </c>
      <c r="AL175" s="25">
        <v>59</v>
      </c>
      <c r="AM175" s="25" t="str">
        <f ca="1">DATEDIF(AI175,TODAY(),"Y")&amp;" ano(s)"</f>
        <v>21 ano(s)</v>
      </c>
      <c r="AN175" s="25" t="str">
        <f ca="1">DATEDIF(AI175,TODAY(),"YM")&amp;"  mês(es)"</f>
        <v>5  mês(es)</v>
      </c>
      <c r="AO175" s="25" t="str">
        <f ca="1">DATEDIF(AI175,TODAY(),"MD")&amp;" dias"</f>
        <v>4 dias</v>
      </c>
      <c r="AP175" s="25">
        <f ca="1">TODAY()-AI175</f>
        <v>7827</v>
      </c>
      <c r="AQ175" s="32" t="s">
        <v>99</v>
      </c>
      <c r="AR175" s="25"/>
      <c r="AS175" s="25"/>
      <c r="AT175" s="25"/>
      <c r="AU175" s="25"/>
      <c r="AV175" s="25"/>
      <c r="AW175" s="25" t="s">
        <v>100</v>
      </c>
      <c r="AX175" s="25"/>
      <c r="AY175" s="25" t="s">
        <v>3128</v>
      </c>
      <c r="AZ175" s="25" t="s">
        <v>99</v>
      </c>
      <c r="BA175" s="73" t="s">
        <v>99</v>
      </c>
      <c r="BB175" s="31" t="s">
        <v>101</v>
      </c>
      <c r="BC175" s="25" t="s">
        <v>3028</v>
      </c>
      <c r="BD175" s="25" t="s">
        <v>3029</v>
      </c>
      <c r="BE175" s="25" t="s">
        <v>3030</v>
      </c>
      <c r="BF175" s="25"/>
      <c r="BG175" s="25"/>
      <c r="BH175" s="25"/>
      <c r="BI175" s="25"/>
      <c r="BJ175" s="25"/>
      <c r="BK175" s="25"/>
      <c r="BL175" s="25" t="s">
        <v>3129</v>
      </c>
      <c r="BM175" s="25">
        <v>0</v>
      </c>
      <c r="BN175" s="25"/>
      <c r="BO175" s="25" t="s">
        <v>106</v>
      </c>
      <c r="BP175" s="25">
        <v>69000000</v>
      </c>
      <c r="BQ175" s="122">
        <v>0</v>
      </c>
      <c r="BR175" s="33" t="s">
        <v>3130</v>
      </c>
      <c r="BS175" s="25" t="s">
        <v>108</v>
      </c>
      <c r="BT175" s="25" t="s">
        <v>109</v>
      </c>
      <c r="BU175" s="25" t="s">
        <v>1432</v>
      </c>
      <c r="BV175" s="25" t="s">
        <v>110</v>
      </c>
      <c r="BW175" s="25" t="s">
        <v>3033</v>
      </c>
      <c r="BX175" s="25" t="s">
        <v>1435</v>
      </c>
      <c r="BY175" s="25" t="s">
        <v>3034</v>
      </c>
      <c r="BZ175" s="31" t="s">
        <v>113</v>
      </c>
      <c r="CA175" s="25" t="s">
        <v>110</v>
      </c>
      <c r="CB175" s="25" t="s">
        <v>110</v>
      </c>
      <c r="CC175" s="25" t="s">
        <v>110</v>
      </c>
      <c r="CD175" s="25" t="s">
        <v>110</v>
      </c>
      <c r="CE175" s="25" t="s">
        <v>110</v>
      </c>
      <c r="CF175" s="25" t="s">
        <v>110</v>
      </c>
      <c r="CG175" s="25" t="s">
        <v>110</v>
      </c>
      <c r="CH175" s="25" t="s">
        <v>110</v>
      </c>
      <c r="CI175" s="25" t="s">
        <v>110</v>
      </c>
      <c r="CJ175" s="25" t="s">
        <v>110</v>
      </c>
      <c r="CK175" s="25" t="s">
        <v>110</v>
      </c>
      <c r="CL175" s="25" t="s">
        <v>110</v>
      </c>
      <c r="CM175" s="25" t="s">
        <v>110</v>
      </c>
      <c r="CN175" s="25"/>
      <c r="CO175" s="34"/>
    </row>
    <row r="176" spans="1:93" ht="13.5" customHeight="1">
      <c r="A176" s="13" t="s">
        <v>3131</v>
      </c>
      <c r="B176" s="14">
        <v>448</v>
      </c>
      <c r="C176" s="40" t="s">
        <v>82</v>
      </c>
      <c r="D176" s="599" t="s">
        <v>2760</v>
      </c>
      <c r="E176" s="600">
        <v>5</v>
      </c>
      <c r="F176" s="599"/>
      <c r="G176" s="599"/>
      <c r="H176" s="36" t="s">
        <v>84</v>
      </c>
      <c r="I176" s="14"/>
      <c r="J176" s="36" t="s">
        <v>85</v>
      </c>
      <c r="K176" s="14" t="s">
        <v>86</v>
      </c>
      <c r="L176" s="14" t="s">
        <v>69</v>
      </c>
      <c r="M176" s="14" t="s">
        <v>196</v>
      </c>
      <c r="N176" s="17" t="s">
        <v>88</v>
      </c>
      <c r="O176" s="18" t="s">
        <v>3132</v>
      </c>
      <c r="P176" s="14" t="s">
        <v>3133</v>
      </c>
      <c r="Q176" s="14">
        <v>1052</v>
      </c>
      <c r="R176" s="14" t="s">
        <v>3134</v>
      </c>
      <c r="S176" s="14" t="s">
        <v>3135</v>
      </c>
      <c r="T176" s="14">
        <v>357934922</v>
      </c>
      <c r="U176" s="14">
        <v>8</v>
      </c>
      <c r="V176" s="14">
        <v>70</v>
      </c>
      <c r="W176" s="14">
        <v>235</v>
      </c>
      <c r="X176" s="13" t="s">
        <v>3136</v>
      </c>
      <c r="Y176" s="13" t="s">
        <v>3137</v>
      </c>
      <c r="Z176" s="14">
        <v>2</v>
      </c>
      <c r="AA176" s="14" t="s">
        <v>96</v>
      </c>
      <c r="AB176" s="14" t="s">
        <v>23</v>
      </c>
      <c r="AC176" s="14" t="s">
        <v>97</v>
      </c>
      <c r="AD176" s="19"/>
      <c r="AE176" s="13" t="s">
        <v>805</v>
      </c>
      <c r="AF176" s="20">
        <v>33559</v>
      </c>
      <c r="AG176" s="14" t="str">
        <f t="shared" ca="1" si="24"/>
        <v>33 anos</v>
      </c>
      <c r="AH176" s="20">
        <v>41561</v>
      </c>
      <c r="AI176" s="20">
        <v>41561</v>
      </c>
      <c r="AJ176" s="20">
        <f>EDATE(AI176,300)</f>
        <v>50692</v>
      </c>
      <c r="AK176" s="20">
        <f>EDATE(AI176,360)</f>
        <v>52518</v>
      </c>
      <c r="AL176" s="14">
        <v>59</v>
      </c>
      <c r="AM176" s="14" t="str">
        <f ca="1">DATEDIF(AI176,TODAY(),"Y")&amp;" ano(s)"</f>
        <v>11 ano(s)</v>
      </c>
      <c r="AN176" s="14" t="str">
        <f ca="1">DATEDIF(AI176,TODAY(),"YM")&amp;"  mês(es)"</f>
        <v>10  mês(es)</v>
      </c>
      <c r="AO176" s="14" t="str">
        <f ca="1">DATEDIF(AI176,TODAY(),"MD")&amp;" dias"</f>
        <v>2 dias</v>
      </c>
      <c r="AP176" s="14">
        <f ca="1">TODAY()-AI176</f>
        <v>4324</v>
      </c>
      <c r="AQ176" s="21" t="s">
        <v>99</v>
      </c>
      <c r="AR176" s="14"/>
      <c r="AS176" s="14"/>
      <c r="AT176" s="14"/>
      <c r="AU176" s="14"/>
      <c r="AV176" s="14"/>
      <c r="AW176" s="14" t="s">
        <v>336</v>
      </c>
      <c r="AX176" s="14" t="s">
        <v>99</v>
      </c>
      <c r="AY176" s="14" t="s">
        <v>99</v>
      </c>
      <c r="AZ176" s="14" t="s">
        <v>99</v>
      </c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 t="s">
        <v>3138</v>
      </c>
      <c r="BM176" s="14">
        <v>0</v>
      </c>
      <c r="BN176" s="14" t="s">
        <v>3139</v>
      </c>
      <c r="BO176" s="14" t="s">
        <v>106</v>
      </c>
      <c r="BP176" s="14">
        <v>69093130</v>
      </c>
      <c r="BQ176" s="14">
        <v>9291874758</v>
      </c>
      <c r="BR176" s="22" t="s">
        <v>3140</v>
      </c>
      <c r="BS176" s="14" t="s">
        <v>290</v>
      </c>
      <c r="BT176" s="14" t="s">
        <v>110</v>
      </c>
      <c r="BU176" s="14" t="s">
        <v>291</v>
      </c>
      <c r="BV176" s="14" t="s">
        <v>110</v>
      </c>
      <c r="BW176" s="20" t="s">
        <v>292</v>
      </c>
      <c r="BX176" s="14" t="s">
        <v>3141</v>
      </c>
      <c r="BY176" s="14" t="s">
        <v>110</v>
      </c>
      <c r="BZ176" s="14" t="s">
        <v>110</v>
      </c>
      <c r="CA176" s="14" t="s">
        <v>110</v>
      </c>
      <c r="CB176" s="14" t="s">
        <v>110</v>
      </c>
      <c r="CC176" s="14" t="s">
        <v>110</v>
      </c>
      <c r="CD176" s="14" t="s">
        <v>110</v>
      </c>
      <c r="CE176" s="14" t="s">
        <v>110</v>
      </c>
      <c r="CF176" s="14" t="s">
        <v>110</v>
      </c>
      <c r="CG176" s="14" t="s">
        <v>110</v>
      </c>
      <c r="CH176" s="14" t="s">
        <v>110</v>
      </c>
      <c r="CI176" s="14" t="s">
        <v>110</v>
      </c>
      <c r="CJ176" s="14" t="s">
        <v>110</v>
      </c>
      <c r="CK176" s="14" t="s">
        <v>110</v>
      </c>
      <c r="CL176" s="14" t="s">
        <v>110</v>
      </c>
      <c r="CM176" s="14" t="s">
        <v>110</v>
      </c>
      <c r="CN176" s="14"/>
      <c r="CO176" s="40"/>
    </row>
    <row r="177" spans="1:93" ht="13.5" customHeight="1">
      <c r="A177" s="65" t="s">
        <v>3142</v>
      </c>
      <c r="B177" s="25">
        <v>77</v>
      </c>
      <c r="C177" s="34" t="s">
        <v>82</v>
      </c>
      <c r="D177" s="600" t="s">
        <v>2760</v>
      </c>
      <c r="E177" s="600">
        <v>5</v>
      </c>
      <c r="F177" s="600"/>
      <c r="G177" s="600"/>
      <c r="H177" s="590" t="s">
        <v>84</v>
      </c>
      <c r="I177" s="25" t="s">
        <v>295</v>
      </c>
      <c r="J177" s="27" t="s">
        <v>85</v>
      </c>
      <c r="K177" s="25"/>
      <c r="L177" s="25" t="s">
        <v>257</v>
      </c>
      <c r="M177" s="28" t="s">
        <v>196</v>
      </c>
      <c r="N177" s="28" t="s">
        <v>88</v>
      </c>
      <c r="O177" s="29" t="s">
        <v>3143</v>
      </c>
      <c r="P177" s="44" t="s">
        <v>3144</v>
      </c>
      <c r="Q177" s="28" t="s">
        <v>3145</v>
      </c>
      <c r="R177" s="44" t="s">
        <v>3146</v>
      </c>
      <c r="S177" s="44" t="s">
        <v>3147</v>
      </c>
      <c r="T177" s="68" t="s">
        <v>3148</v>
      </c>
      <c r="U177" s="25">
        <v>24</v>
      </c>
      <c r="V177" s="68" t="s">
        <v>651</v>
      </c>
      <c r="W177" s="68" t="s">
        <v>3149</v>
      </c>
      <c r="X177" s="65" t="s">
        <v>3150</v>
      </c>
      <c r="Y177" s="65" t="s">
        <v>3151</v>
      </c>
      <c r="Z177" s="25">
        <v>2</v>
      </c>
      <c r="AA177" s="25" t="s">
        <v>96</v>
      </c>
      <c r="AB177" s="25" t="s">
        <v>23</v>
      </c>
      <c r="AC177" s="25" t="s">
        <v>97</v>
      </c>
      <c r="AD177" s="30"/>
      <c r="AE177" s="88"/>
      <c r="AF177" s="45">
        <v>33452</v>
      </c>
      <c r="AG177" s="25" t="str">
        <f t="shared" ca="1" si="24"/>
        <v>34 anos</v>
      </c>
      <c r="AH177" s="45">
        <v>45261</v>
      </c>
      <c r="AI177" s="31"/>
      <c r="AJ177" s="31"/>
      <c r="AK177" s="31"/>
      <c r="AL177" s="25"/>
      <c r="AM177" s="25"/>
      <c r="AN177" s="25"/>
      <c r="AO177" s="25"/>
      <c r="AP177" s="25"/>
      <c r="AQ177" s="32"/>
      <c r="AR177" s="25"/>
      <c r="AS177" s="25"/>
      <c r="AT177" s="25"/>
      <c r="AU177" s="25"/>
      <c r="AV177" s="25"/>
      <c r="AW177" s="25" t="s">
        <v>100</v>
      </c>
      <c r="AX177" s="63" t="s">
        <v>2370</v>
      </c>
      <c r="AY177" s="52" t="s">
        <v>306</v>
      </c>
      <c r="AZ177" s="52" t="s">
        <v>99</v>
      </c>
      <c r="BA177" s="52" t="s">
        <v>99</v>
      </c>
      <c r="BB177" s="25" t="s">
        <v>271</v>
      </c>
      <c r="BC177" s="25"/>
      <c r="BD177" s="25"/>
      <c r="BE177" s="25"/>
      <c r="BF177" s="25"/>
      <c r="BG177" s="25"/>
      <c r="BH177" s="25"/>
      <c r="BI177" s="25"/>
      <c r="BJ177" s="25"/>
      <c r="BK177" s="25"/>
      <c r="BL177" s="24" t="s">
        <v>3152</v>
      </c>
      <c r="BM177" s="71">
        <v>2829</v>
      </c>
      <c r="BN177" s="25"/>
      <c r="BO177" s="25" t="s">
        <v>106</v>
      </c>
      <c r="BP177" s="71">
        <v>69058030</v>
      </c>
      <c r="BQ177" s="64">
        <v>92981831317</v>
      </c>
      <c r="BR177" s="51" t="s">
        <v>3153</v>
      </c>
      <c r="BS177" s="25"/>
      <c r="BT177" s="25"/>
      <c r="BU177" s="25"/>
      <c r="BV177" s="25" t="s">
        <v>276</v>
      </c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31"/>
      <c r="CM177" s="24"/>
      <c r="CN177" s="25"/>
      <c r="CO177" s="34"/>
    </row>
    <row r="178" spans="1:93" ht="13.5" customHeight="1">
      <c r="A178" s="39" t="s">
        <v>3154</v>
      </c>
      <c r="B178" s="14"/>
      <c r="C178" s="40" t="s">
        <v>82</v>
      </c>
      <c r="D178" s="599" t="s">
        <v>2760</v>
      </c>
      <c r="E178" s="600">
        <v>5</v>
      </c>
      <c r="F178" s="599"/>
      <c r="G178" s="599"/>
      <c r="H178" s="591" t="s">
        <v>84</v>
      </c>
      <c r="I178" s="14" t="s">
        <v>295</v>
      </c>
      <c r="J178" s="36" t="s">
        <v>85</v>
      </c>
      <c r="K178" s="14"/>
      <c r="L178" s="14" t="s">
        <v>257</v>
      </c>
      <c r="M178" s="17" t="s">
        <v>196</v>
      </c>
      <c r="N178" s="17" t="s">
        <v>88</v>
      </c>
      <c r="O178" s="18" t="s">
        <v>3155</v>
      </c>
      <c r="P178" s="59" t="s">
        <v>3156</v>
      </c>
      <c r="Q178" s="60">
        <v>1921</v>
      </c>
      <c r="R178" s="59" t="s">
        <v>3157</v>
      </c>
      <c r="S178" s="59" t="s">
        <v>3158</v>
      </c>
      <c r="T178" s="85" t="s">
        <v>3159</v>
      </c>
      <c r="U178" s="14">
        <v>83</v>
      </c>
      <c r="V178" s="75" t="s">
        <v>651</v>
      </c>
      <c r="W178" s="75" t="s">
        <v>3160</v>
      </c>
      <c r="X178" s="39" t="s">
        <v>3161</v>
      </c>
      <c r="Y178" s="39" t="s">
        <v>3162</v>
      </c>
      <c r="Z178" s="14"/>
      <c r="AA178" s="14" t="s">
        <v>96</v>
      </c>
      <c r="AB178" s="14" t="s">
        <v>23</v>
      </c>
      <c r="AC178" s="14" t="s">
        <v>97</v>
      </c>
      <c r="AD178" s="19"/>
      <c r="AE178" s="13"/>
      <c r="AF178" s="62">
        <v>36650</v>
      </c>
      <c r="AG178" s="14" t="str">
        <f t="shared" ca="1" si="24"/>
        <v>25 anos</v>
      </c>
      <c r="AH178" s="62">
        <v>45261</v>
      </c>
      <c r="AI178" s="20"/>
      <c r="AJ178" s="20"/>
      <c r="AK178" s="20"/>
      <c r="AL178" s="14"/>
      <c r="AM178" s="14"/>
      <c r="AN178" s="14"/>
      <c r="AO178" s="14"/>
      <c r="AP178" s="14"/>
      <c r="AQ178" s="21"/>
      <c r="AR178" s="14"/>
      <c r="AS178" s="14"/>
      <c r="AT178" s="14"/>
      <c r="AU178" s="14"/>
      <c r="AV178" s="14"/>
      <c r="AW178" s="63" t="s">
        <v>457</v>
      </c>
      <c r="AX178" s="63"/>
      <c r="AY178" s="63"/>
      <c r="AZ178" s="63" t="s">
        <v>3163</v>
      </c>
      <c r="BA178" s="63" t="s">
        <v>3164</v>
      </c>
      <c r="BB178" s="14" t="s">
        <v>271</v>
      </c>
      <c r="BC178" s="14"/>
      <c r="BD178" s="14"/>
      <c r="BE178" s="14"/>
      <c r="BF178" s="14"/>
      <c r="BG178" s="14"/>
      <c r="BH178" s="14"/>
      <c r="BI178" s="14"/>
      <c r="BJ178" s="14"/>
      <c r="BK178" s="14"/>
      <c r="BL178" s="161" t="s">
        <v>3165</v>
      </c>
      <c r="BM178" s="14">
        <v>634</v>
      </c>
      <c r="BN178" s="14"/>
      <c r="BO178" s="14" t="s">
        <v>106</v>
      </c>
      <c r="BP178" s="76">
        <v>69093417</v>
      </c>
      <c r="BQ178" s="64">
        <v>92993182504</v>
      </c>
      <c r="BR178" s="51" t="s">
        <v>3166</v>
      </c>
      <c r="BS178" s="14"/>
      <c r="BT178" s="14"/>
      <c r="BU178" s="14"/>
      <c r="BV178" s="14" t="s">
        <v>276</v>
      </c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40"/>
    </row>
    <row r="179" spans="1:93" ht="13.5" customHeight="1">
      <c r="A179" s="24" t="s">
        <v>3167</v>
      </c>
      <c r="B179" s="25">
        <v>97</v>
      </c>
      <c r="C179" s="34" t="s">
        <v>82</v>
      </c>
      <c r="D179" s="600" t="s">
        <v>2760</v>
      </c>
      <c r="E179" s="600">
        <v>5</v>
      </c>
      <c r="F179" s="600"/>
      <c r="G179" s="600"/>
      <c r="H179" s="590" t="s">
        <v>84</v>
      </c>
      <c r="I179" s="25" t="s">
        <v>782</v>
      </c>
      <c r="J179" s="27" t="s">
        <v>135</v>
      </c>
      <c r="K179" s="25"/>
      <c r="L179" s="25" t="s">
        <v>257</v>
      </c>
      <c r="M179" s="28" t="s">
        <v>196</v>
      </c>
      <c r="N179" s="32" t="s">
        <v>88</v>
      </c>
      <c r="O179" s="29" t="s">
        <v>3168</v>
      </c>
      <c r="P179" s="44" t="s">
        <v>3169</v>
      </c>
      <c r="Q179" s="25">
        <v>1997</v>
      </c>
      <c r="R179" s="44" t="s">
        <v>3170</v>
      </c>
      <c r="S179" s="44" t="s">
        <v>3171</v>
      </c>
      <c r="T179" s="92" t="s">
        <v>3172</v>
      </c>
      <c r="U179" s="25">
        <v>91</v>
      </c>
      <c r="V179" s="92" t="s">
        <v>3173</v>
      </c>
      <c r="W179" s="92" t="s">
        <v>3174</v>
      </c>
      <c r="X179" s="24" t="s">
        <v>3175</v>
      </c>
      <c r="Y179" s="24" t="s">
        <v>3176</v>
      </c>
      <c r="Z179" s="25">
        <v>2</v>
      </c>
      <c r="AA179" s="25" t="s">
        <v>96</v>
      </c>
      <c r="AB179" s="25" t="s">
        <v>23</v>
      </c>
      <c r="AC179" s="25" t="s">
        <v>97</v>
      </c>
      <c r="AD179" s="30"/>
      <c r="AE179" s="24"/>
      <c r="AF179" s="45">
        <v>34679</v>
      </c>
      <c r="AG179" s="25" t="str">
        <f t="shared" ca="1" si="24"/>
        <v>30 anos</v>
      </c>
      <c r="AH179" s="45">
        <v>45267</v>
      </c>
      <c r="AI179" s="31"/>
      <c r="AJ179" s="31"/>
      <c r="AK179" s="31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 t="s">
        <v>100</v>
      </c>
      <c r="AX179" s="52" t="s">
        <v>3177</v>
      </c>
      <c r="AY179" s="52"/>
      <c r="AZ179" s="52" t="s">
        <v>3178</v>
      </c>
      <c r="BA179" s="52" t="s">
        <v>99</v>
      </c>
      <c r="BB179" s="25" t="s">
        <v>271</v>
      </c>
      <c r="BC179" s="25"/>
      <c r="BD179" s="25"/>
      <c r="BE179" s="25"/>
      <c r="BF179" s="25"/>
      <c r="BG179" s="25"/>
      <c r="BH179" s="25"/>
      <c r="BI179" s="25"/>
      <c r="BJ179" s="25"/>
      <c r="BK179" s="25"/>
      <c r="BL179" s="24" t="s">
        <v>3179</v>
      </c>
      <c r="BM179" s="25">
        <v>3373</v>
      </c>
      <c r="BN179" s="25"/>
      <c r="BO179" s="25" t="s">
        <v>106</v>
      </c>
      <c r="BP179" s="25">
        <v>69077000</v>
      </c>
      <c r="BQ179" s="53">
        <v>97991724176</v>
      </c>
      <c r="BR179" s="54" t="s">
        <v>3180</v>
      </c>
      <c r="BS179" s="25"/>
      <c r="BT179" s="25"/>
      <c r="BU179" s="25"/>
      <c r="BV179" s="25" t="s">
        <v>276</v>
      </c>
      <c r="BW179" s="25"/>
      <c r="BX179" s="25"/>
      <c r="BY179" s="25"/>
      <c r="BZ179" s="25"/>
      <c r="CA179" s="25"/>
      <c r="CB179" s="31"/>
      <c r="CC179" s="25"/>
      <c r="CD179" s="31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34"/>
    </row>
    <row r="180" spans="1:93" ht="13.5" customHeight="1">
      <c r="A180" s="13" t="s">
        <v>3181</v>
      </c>
      <c r="B180" s="14">
        <v>383</v>
      </c>
      <c r="C180" s="40" t="s">
        <v>82</v>
      </c>
      <c r="D180" s="599" t="s">
        <v>2760</v>
      </c>
      <c r="E180" s="600">
        <v>5</v>
      </c>
      <c r="F180" s="599"/>
      <c r="G180" s="599"/>
      <c r="H180" s="36" t="s">
        <v>84</v>
      </c>
      <c r="I180" s="14"/>
      <c r="J180" s="36" t="s">
        <v>85</v>
      </c>
      <c r="K180" s="14" t="s">
        <v>544</v>
      </c>
      <c r="L180" s="14" t="s">
        <v>195</v>
      </c>
      <c r="M180" s="17" t="s">
        <v>196</v>
      </c>
      <c r="N180" s="17" t="s">
        <v>88</v>
      </c>
      <c r="O180" s="18" t="s">
        <v>3182</v>
      </c>
      <c r="P180" s="14" t="s">
        <v>3183</v>
      </c>
      <c r="Q180" s="17" t="s">
        <v>3184</v>
      </c>
      <c r="R180" s="14" t="s">
        <v>3185</v>
      </c>
      <c r="S180" s="14" t="s">
        <v>3186</v>
      </c>
      <c r="T180" s="14">
        <v>192685622</v>
      </c>
      <c r="U180" s="14">
        <v>40</v>
      </c>
      <c r="V180" s="14">
        <v>62</v>
      </c>
      <c r="W180" s="14">
        <v>114</v>
      </c>
      <c r="X180" s="13" t="s">
        <v>3187</v>
      </c>
      <c r="Y180" s="13" t="s">
        <v>3188</v>
      </c>
      <c r="Z180" s="14">
        <v>2</v>
      </c>
      <c r="AA180" s="14" t="s">
        <v>99</v>
      </c>
      <c r="AB180" s="14" t="s">
        <v>817</v>
      </c>
      <c r="AC180" s="14" t="s">
        <v>97</v>
      </c>
      <c r="AD180" s="19" t="s">
        <v>3189</v>
      </c>
      <c r="AE180" s="13" t="s">
        <v>627</v>
      </c>
      <c r="AF180" s="20">
        <v>28897</v>
      </c>
      <c r="AG180" s="14" t="str">
        <f t="shared" ca="1" si="24"/>
        <v>46 anos</v>
      </c>
      <c r="AH180" s="20">
        <v>38058</v>
      </c>
      <c r="AI180" s="20">
        <v>38058</v>
      </c>
      <c r="AJ180" s="20">
        <f>EDATE(AI180,300)</f>
        <v>47189</v>
      </c>
      <c r="AK180" s="20">
        <f>EDATE(AI180,360)</f>
        <v>49015</v>
      </c>
      <c r="AL180" s="14">
        <v>59</v>
      </c>
      <c r="AM180" s="14" t="str">
        <f ca="1">DATEDIF(AI180,TODAY(),"Y")&amp;" ano(s)"</f>
        <v>21 ano(s)</v>
      </c>
      <c r="AN180" s="14" t="str">
        <f ca="1">DATEDIF(AI180,TODAY(),"YM")&amp;"  mês(es)"</f>
        <v>5  mês(es)</v>
      </c>
      <c r="AO180" s="14" t="str">
        <f ca="1">DATEDIF(AI180,TODAY(),"MD")&amp;" dias"</f>
        <v>4 dias</v>
      </c>
      <c r="AP180" s="14">
        <f ca="1">TODAY()-AI180</f>
        <v>7827</v>
      </c>
      <c r="AQ180" s="21" t="s">
        <v>99</v>
      </c>
      <c r="AR180" s="14"/>
      <c r="AS180" s="14"/>
      <c r="AT180" s="14"/>
      <c r="AU180" s="14"/>
      <c r="AV180" s="14"/>
      <c r="AW180" s="14"/>
      <c r="AX180" s="14"/>
      <c r="AY180" s="14"/>
      <c r="AZ180" s="14" t="s">
        <v>99</v>
      </c>
      <c r="BA180" s="14" t="s">
        <v>99</v>
      </c>
      <c r="BB180" s="20" t="s">
        <v>611</v>
      </c>
      <c r="BC180" s="14"/>
      <c r="BD180" s="14"/>
      <c r="BE180" s="14" t="s">
        <v>365</v>
      </c>
      <c r="BF180" s="14"/>
      <c r="BG180" s="14"/>
      <c r="BH180" s="14"/>
      <c r="BI180" s="14"/>
      <c r="BJ180" s="14"/>
      <c r="BK180" s="14"/>
      <c r="BL180" s="14"/>
      <c r="BM180" s="14">
        <v>0</v>
      </c>
      <c r="BN180" s="14"/>
      <c r="BO180" s="14" t="s">
        <v>106</v>
      </c>
      <c r="BP180" s="14">
        <v>69000000</v>
      </c>
      <c r="BQ180" s="14">
        <v>0</v>
      </c>
      <c r="BR180" s="22" t="s">
        <v>3190</v>
      </c>
      <c r="BS180" s="14" t="s">
        <v>108</v>
      </c>
      <c r="BT180" s="14" t="s">
        <v>109</v>
      </c>
      <c r="BU180" s="14" t="s">
        <v>110</v>
      </c>
      <c r="BV180" s="14" t="s">
        <v>110</v>
      </c>
      <c r="BW180" s="14" t="s">
        <v>615</v>
      </c>
      <c r="BX180" s="14" t="s">
        <v>111</v>
      </c>
      <c r="BY180" s="14" t="s">
        <v>1802</v>
      </c>
      <c r="BZ180" s="14" t="s">
        <v>3191</v>
      </c>
      <c r="CA180" s="14" t="s">
        <v>110</v>
      </c>
      <c r="CB180" s="14" t="s">
        <v>110</v>
      </c>
      <c r="CC180" s="14" t="s">
        <v>110</v>
      </c>
      <c r="CD180" s="14" t="s">
        <v>110</v>
      </c>
      <c r="CE180" s="14" t="s">
        <v>110</v>
      </c>
      <c r="CF180" s="14" t="s">
        <v>110</v>
      </c>
      <c r="CG180" s="14" t="s">
        <v>110</v>
      </c>
      <c r="CH180" s="14" t="s">
        <v>110</v>
      </c>
      <c r="CI180" s="14" t="s">
        <v>110</v>
      </c>
      <c r="CJ180" s="14" t="s">
        <v>110</v>
      </c>
      <c r="CK180" s="14" t="s">
        <v>110</v>
      </c>
      <c r="CL180" s="14" t="s">
        <v>110</v>
      </c>
      <c r="CM180" s="14" t="s">
        <v>110</v>
      </c>
      <c r="CN180" s="14"/>
      <c r="CO180" s="40"/>
    </row>
    <row r="181" spans="1:93" ht="13.5" customHeight="1">
      <c r="A181" s="24" t="s">
        <v>3192</v>
      </c>
      <c r="B181" s="25">
        <v>492</v>
      </c>
      <c r="C181" s="34" t="s">
        <v>82</v>
      </c>
      <c r="D181" s="600" t="s">
        <v>2760</v>
      </c>
      <c r="E181" s="600">
        <v>5</v>
      </c>
      <c r="F181" s="600"/>
      <c r="G181" s="600"/>
      <c r="H181" s="27" t="s">
        <v>84</v>
      </c>
      <c r="I181" s="25"/>
      <c r="J181" s="27" t="s">
        <v>85</v>
      </c>
      <c r="K181" s="25" t="s">
        <v>279</v>
      </c>
      <c r="L181" s="25" t="s">
        <v>68</v>
      </c>
      <c r="M181" s="25" t="s">
        <v>196</v>
      </c>
      <c r="N181" s="28" t="s">
        <v>88</v>
      </c>
      <c r="O181" s="29" t="s">
        <v>3193</v>
      </c>
      <c r="P181" s="25" t="s">
        <v>3194</v>
      </c>
      <c r="Q181" s="25">
        <v>1101</v>
      </c>
      <c r="R181" s="25" t="s">
        <v>3195</v>
      </c>
      <c r="S181" s="25" t="s">
        <v>3196</v>
      </c>
      <c r="T181" s="25">
        <v>1200333603</v>
      </c>
      <c r="U181" s="25">
        <v>45</v>
      </c>
      <c r="V181" s="25">
        <v>199</v>
      </c>
      <c r="W181" s="25">
        <v>22</v>
      </c>
      <c r="X181" s="24" t="s">
        <v>3197</v>
      </c>
      <c r="Y181" s="24" t="s">
        <v>3198</v>
      </c>
      <c r="Z181" s="25">
        <v>2</v>
      </c>
      <c r="AA181" s="25" t="s">
        <v>96</v>
      </c>
      <c r="AB181" s="25" t="s">
        <v>23</v>
      </c>
      <c r="AC181" s="25" t="s">
        <v>97</v>
      </c>
      <c r="AD181" s="30"/>
      <c r="AE181" s="24" t="s">
        <v>495</v>
      </c>
      <c r="AF181" s="31">
        <v>30896</v>
      </c>
      <c r="AG181" s="25" t="str">
        <f t="shared" ca="1" si="24"/>
        <v>41 anos</v>
      </c>
      <c r="AH181" s="31">
        <v>41631</v>
      </c>
      <c r="AI181" s="31">
        <v>41631</v>
      </c>
      <c r="AJ181" s="31">
        <f>EDATE(AI181,300)</f>
        <v>50762</v>
      </c>
      <c r="AK181" s="31">
        <f>EDATE(AI181,360)</f>
        <v>52588</v>
      </c>
      <c r="AL181" s="25">
        <v>59</v>
      </c>
      <c r="AM181" s="25" t="str">
        <f ca="1">DATEDIF(AI181,TODAY(),"Y")&amp;" ano(s)"</f>
        <v>11 ano(s)</v>
      </c>
      <c r="AN181" s="25" t="str">
        <f ca="1">DATEDIF(AI181,TODAY(),"YM")&amp;"  mês(es)"</f>
        <v>7  mês(es)</v>
      </c>
      <c r="AO181" s="25" t="str">
        <f ca="1">DATEDIF(AI181,TODAY(),"MD")&amp;" dias"</f>
        <v>24 dias</v>
      </c>
      <c r="AP181" s="25">
        <f ca="1">TODAY()-AI181</f>
        <v>4254</v>
      </c>
      <c r="AQ181" s="32" t="s">
        <v>99</v>
      </c>
      <c r="AR181" s="25"/>
      <c r="AS181" s="25"/>
      <c r="AT181" s="25"/>
      <c r="AU181" s="25"/>
      <c r="AV181" s="25"/>
      <c r="AW181" s="25" t="s">
        <v>100</v>
      </c>
      <c r="AX181" s="25" t="s">
        <v>99</v>
      </c>
      <c r="AY181" s="25" t="s">
        <v>3199</v>
      </c>
      <c r="AZ181" s="25" t="s">
        <v>99</v>
      </c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 t="s">
        <v>3200</v>
      </c>
      <c r="BM181" s="25">
        <v>0</v>
      </c>
      <c r="BN181" s="25" t="s">
        <v>3201</v>
      </c>
      <c r="BO181" s="25" t="s">
        <v>106</v>
      </c>
      <c r="BP181" s="25">
        <v>69000000</v>
      </c>
      <c r="BQ181" s="25">
        <v>0</v>
      </c>
      <c r="BR181" s="33" t="s">
        <v>3202</v>
      </c>
      <c r="BS181" s="25" t="s">
        <v>290</v>
      </c>
      <c r="BT181" s="25" t="s">
        <v>110</v>
      </c>
      <c r="BU181" s="25" t="s">
        <v>291</v>
      </c>
      <c r="BV181" s="25" t="s">
        <v>110</v>
      </c>
      <c r="BW181" s="31" t="s">
        <v>292</v>
      </c>
      <c r="BX181" s="25" t="s">
        <v>110</v>
      </c>
      <c r="BY181" s="25" t="s">
        <v>110</v>
      </c>
      <c r="BZ181" s="25" t="s">
        <v>110</v>
      </c>
      <c r="CA181" s="25" t="s">
        <v>110</v>
      </c>
      <c r="CB181" s="25" t="s">
        <v>110</v>
      </c>
      <c r="CC181" s="25" t="s">
        <v>110</v>
      </c>
      <c r="CD181" s="25" t="s">
        <v>110</v>
      </c>
      <c r="CE181" s="25" t="s">
        <v>110</v>
      </c>
      <c r="CF181" s="25" t="s">
        <v>110</v>
      </c>
      <c r="CG181" s="25" t="s">
        <v>110</v>
      </c>
      <c r="CH181" s="25" t="s">
        <v>110</v>
      </c>
      <c r="CI181" s="25" t="s">
        <v>110</v>
      </c>
      <c r="CJ181" s="25" t="s">
        <v>110</v>
      </c>
      <c r="CK181" s="25" t="s">
        <v>110</v>
      </c>
      <c r="CL181" s="25" t="s">
        <v>110</v>
      </c>
      <c r="CM181" s="25" t="s">
        <v>110</v>
      </c>
      <c r="CN181" s="25"/>
      <c r="CO181" s="34"/>
    </row>
    <row r="182" spans="1:93" ht="13.5" customHeight="1">
      <c r="A182" s="13" t="s">
        <v>3203</v>
      </c>
      <c r="B182" s="14">
        <v>164</v>
      </c>
      <c r="C182" s="40" t="s">
        <v>82</v>
      </c>
      <c r="D182" s="599" t="s">
        <v>2760</v>
      </c>
      <c r="E182" s="600">
        <v>5</v>
      </c>
      <c r="F182" s="599"/>
      <c r="G182" s="599"/>
      <c r="H182" s="591" t="s">
        <v>84</v>
      </c>
      <c r="I182" s="14" t="s">
        <v>295</v>
      </c>
      <c r="J182" s="36" t="s">
        <v>85</v>
      </c>
      <c r="K182" s="14"/>
      <c r="L182" s="14" t="s">
        <v>257</v>
      </c>
      <c r="M182" s="17" t="s">
        <v>196</v>
      </c>
      <c r="N182" s="17" t="s">
        <v>88</v>
      </c>
      <c r="O182" s="18" t="s">
        <v>3204</v>
      </c>
      <c r="P182" s="59" t="s">
        <v>3205</v>
      </c>
      <c r="Q182" s="14">
        <v>2064</v>
      </c>
      <c r="R182" s="59" t="s">
        <v>3206</v>
      </c>
      <c r="S182" s="59" t="s">
        <v>3207</v>
      </c>
      <c r="T182" s="39">
        <v>153854220574</v>
      </c>
      <c r="U182" s="14">
        <v>74</v>
      </c>
      <c r="V182" s="75" t="s">
        <v>3208</v>
      </c>
      <c r="W182" s="75" t="s">
        <v>1176</v>
      </c>
      <c r="X182" s="39" t="s">
        <v>3209</v>
      </c>
      <c r="Y182" s="39" t="s">
        <v>3210</v>
      </c>
      <c r="Z182" s="14">
        <v>2</v>
      </c>
      <c r="AA182" s="14" t="s">
        <v>96</v>
      </c>
      <c r="AB182" s="14" t="s">
        <v>23</v>
      </c>
      <c r="AC182" s="14" t="s">
        <v>97</v>
      </c>
      <c r="AD182" s="19"/>
      <c r="AE182" s="13"/>
      <c r="AF182" s="62">
        <v>35754</v>
      </c>
      <c r="AG182" s="14" t="str">
        <f t="shared" ca="1" si="24"/>
        <v>27 anos</v>
      </c>
      <c r="AH182" s="62">
        <v>45341</v>
      </c>
      <c r="AI182" s="20"/>
      <c r="AJ182" s="20"/>
      <c r="AK182" s="20"/>
      <c r="AL182" s="14"/>
      <c r="AM182" s="14"/>
      <c r="AN182" s="14"/>
      <c r="AO182" s="14"/>
      <c r="AP182" s="14"/>
      <c r="AQ182" s="21"/>
      <c r="AR182" s="14"/>
      <c r="AS182" s="14"/>
      <c r="AT182" s="14"/>
      <c r="AU182" s="14"/>
      <c r="AV182" s="14"/>
      <c r="AW182" s="52" t="s">
        <v>457</v>
      </c>
      <c r="AX182" s="52" t="s">
        <v>2370</v>
      </c>
      <c r="AY182" s="52"/>
      <c r="AZ182" s="52" t="s">
        <v>110</v>
      </c>
      <c r="BA182" s="94" t="s">
        <v>110</v>
      </c>
      <c r="BB182" s="14" t="s">
        <v>271</v>
      </c>
      <c r="BC182" s="14"/>
      <c r="BD182" s="14"/>
      <c r="BE182" s="14"/>
      <c r="BF182" s="14"/>
      <c r="BG182" s="14"/>
      <c r="BH182" s="14"/>
      <c r="BI182" s="14"/>
      <c r="BJ182" s="14"/>
      <c r="BK182" s="14"/>
      <c r="BL182" s="78" t="s">
        <v>3211</v>
      </c>
      <c r="BM182" s="39">
        <v>11</v>
      </c>
      <c r="BN182" s="14"/>
      <c r="BO182" s="14" t="s">
        <v>106</v>
      </c>
      <c r="BP182" s="76">
        <v>69073320</v>
      </c>
      <c r="BQ182" s="115">
        <v>92995214379</v>
      </c>
      <c r="BR182" s="54" t="s">
        <v>3212</v>
      </c>
      <c r="BS182" s="14"/>
      <c r="BT182" s="14"/>
      <c r="BU182" s="14"/>
      <c r="BV182" s="14" t="s">
        <v>276</v>
      </c>
      <c r="BW182" s="14"/>
      <c r="BX182" s="14"/>
      <c r="BY182" s="14"/>
      <c r="BZ182" s="14"/>
      <c r="CA182" s="14"/>
      <c r="CB182" s="20"/>
      <c r="CC182" s="14"/>
      <c r="CD182" s="20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40"/>
    </row>
    <row r="183" spans="1:93" ht="13.5" customHeight="1">
      <c r="A183" s="24" t="s">
        <v>3213</v>
      </c>
      <c r="B183" s="25">
        <v>74</v>
      </c>
      <c r="C183" s="34" t="s">
        <v>82</v>
      </c>
      <c r="D183" s="600" t="s">
        <v>2760</v>
      </c>
      <c r="E183" s="600">
        <v>5</v>
      </c>
      <c r="F183" s="600"/>
      <c r="G183" s="600"/>
      <c r="H183" s="590" t="s">
        <v>84</v>
      </c>
      <c r="I183" s="25" t="s">
        <v>295</v>
      </c>
      <c r="J183" s="27" t="s">
        <v>85</v>
      </c>
      <c r="K183" s="25"/>
      <c r="L183" s="25" t="s">
        <v>257</v>
      </c>
      <c r="M183" s="25" t="s">
        <v>196</v>
      </c>
      <c r="N183" s="28" t="s">
        <v>88</v>
      </c>
      <c r="O183" s="29" t="s">
        <v>3214</v>
      </c>
      <c r="P183" s="44" t="s">
        <v>3215</v>
      </c>
      <c r="Q183" s="28" t="s">
        <v>3216</v>
      </c>
      <c r="R183" s="44" t="s">
        <v>3217</v>
      </c>
      <c r="S183" s="44" t="s">
        <v>3218</v>
      </c>
      <c r="T183" s="68" t="s">
        <v>3219</v>
      </c>
      <c r="U183" s="25">
        <v>83</v>
      </c>
      <c r="V183" s="68" t="s">
        <v>717</v>
      </c>
      <c r="W183" s="68" t="s">
        <v>3220</v>
      </c>
      <c r="X183" s="69" t="s">
        <v>3221</v>
      </c>
      <c r="Y183" s="69" t="s">
        <v>3222</v>
      </c>
      <c r="Z183" s="25"/>
      <c r="AA183" s="25" t="s">
        <v>96</v>
      </c>
      <c r="AB183" s="25" t="s">
        <v>23</v>
      </c>
      <c r="AC183" s="25" t="s">
        <v>97</v>
      </c>
      <c r="AD183" s="30"/>
      <c r="AE183" s="24"/>
      <c r="AF183" s="45">
        <v>33771</v>
      </c>
      <c r="AG183" s="25" t="str">
        <f t="shared" ca="1" si="24"/>
        <v>33 anos</v>
      </c>
      <c r="AH183" s="45">
        <v>45267</v>
      </c>
      <c r="AI183" s="31"/>
      <c r="AJ183" s="31"/>
      <c r="AK183" s="31"/>
      <c r="AL183" s="25"/>
      <c r="AM183" s="25"/>
      <c r="AN183" s="25"/>
      <c r="AO183" s="25"/>
      <c r="AP183" s="25"/>
      <c r="AQ183" s="32"/>
      <c r="AR183" s="25"/>
      <c r="AS183" s="25"/>
      <c r="AT183" s="25"/>
      <c r="AU183" s="25"/>
      <c r="AV183" s="25"/>
      <c r="AW183" s="25" t="s">
        <v>100</v>
      </c>
      <c r="AX183" s="63" t="s">
        <v>1951</v>
      </c>
      <c r="AY183" s="63" t="s">
        <v>3223</v>
      </c>
      <c r="AZ183" s="63" t="s">
        <v>99</v>
      </c>
      <c r="BA183" s="52" t="s">
        <v>99</v>
      </c>
      <c r="BB183" s="25" t="s">
        <v>271</v>
      </c>
      <c r="BC183" s="25"/>
      <c r="BD183" s="25"/>
      <c r="BE183" s="25"/>
      <c r="BF183" s="25"/>
      <c r="BG183" s="25"/>
      <c r="BH183" s="25"/>
      <c r="BI183" s="25"/>
      <c r="BJ183" s="25"/>
      <c r="BK183" s="25"/>
      <c r="BL183" s="70" t="s">
        <v>3224</v>
      </c>
      <c r="BM183" s="25">
        <v>377</v>
      </c>
      <c r="BN183" s="25" t="s">
        <v>3225</v>
      </c>
      <c r="BO183" s="25" t="s">
        <v>106</v>
      </c>
      <c r="BP183" s="25">
        <v>69000000</v>
      </c>
      <c r="BQ183" s="64">
        <v>92992834512</v>
      </c>
      <c r="BR183" s="51" t="s">
        <v>3226</v>
      </c>
      <c r="BS183" s="25"/>
      <c r="BT183" s="25"/>
      <c r="BU183" s="25"/>
      <c r="BV183" s="25" t="s">
        <v>276</v>
      </c>
      <c r="BW183" s="31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34"/>
    </row>
    <row r="184" spans="1:93" ht="13.5" customHeight="1">
      <c r="A184" s="13" t="s">
        <v>3227</v>
      </c>
      <c r="B184" s="14">
        <v>478</v>
      </c>
      <c r="C184" s="40" t="s">
        <v>82</v>
      </c>
      <c r="D184" s="599" t="s">
        <v>2760</v>
      </c>
      <c r="E184" s="600">
        <v>5</v>
      </c>
      <c r="F184" s="599"/>
      <c r="G184" s="599"/>
      <c r="H184" s="36" t="s">
        <v>84</v>
      </c>
      <c r="I184" s="14"/>
      <c r="J184" s="36" t="s">
        <v>85</v>
      </c>
      <c r="K184" s="14" t="s">
        <v>86</v>
      </c>
      <c r="L184" s="14" t="s">
        <v>68</v>
      </c>
      <c r="M184" s="14" t="s">
        <v>196</v>
      </c>
      <c r="N184" s="17" t="s">
        <v>88</v>
      </c>
      <c r="O184" s="18" t="s">
        <v>3228</v>
      </c>
      <c r="P184" s="14" t="s">
        <v>3229</v>
      </c>
      <c r="Q184" s="14">
        <v>1086</v>
      </c>
      <c r="R184" s="14" t="s">
        <v>3230</v>
      </c>
      <c r="S184" s="14" t="s">
        <v>3231</v>
      </c>
      <c r="T184" s="14">
        <v>322572522</v>
      </c>
      <c r="U184" s="14">
        <v>24</v>
      </c>
      <c r="V184" s="14">
        <v>31</v>
      </c>
      <c r="W184" s="14">
        <v>429</v>
      </c>
      <c r="X184" s="13" t="s">
        <v>3232</v>
      </c>
      <c r="Y184" s="13" t="s">
        <v>3233</v>
      </c>
      <c r="Z184" s="14">
        <v>1</v>
      </c>
      <c r="AA184" s="14" t="s">
        <v>96</v>
      </c>
      <c r="AB184" s="14" t="s">
        <v>23</v>
      </c>
      <c r="AC184" s="14" t="s">
        <v>97</v>
      </c>
      <c r="AD184" s="19"/>
      <c r="AE184" s="13"/>
      <c r="AF184" s="20">
        <v>32390</v>
      </c>
      <c r="AG184" s="14" t="str">
        <f t="shared" ca="1" si="24"/>
        <v>36 anos</v>
      </c>
      <c r="AH184" s="20">
        <v>41561</v>
      </c>
      <c r="AI184" s="20">
        <v>41561</v>
      </c>
      <c r="AJ184" s="20">
        <f>EDATE(AI184,300)</f>
        <v>50692</v>
      </c>
      <c r="AK184" s="20">
        <f>EDATE(AI184,360)</f>
        <v>52518</v>
      </c>
      <c r="AL184" s="14">
        <v>59</v>
      </c>
      <c r="AM184" s="14" t="str">
        <f ca="1">DATEDIF(AI184,TODAY(),"Y")&amp;" ano(s)"</f>
        <v>11 ano(s)</v>
      </c>
      <c r="AN184" s="14" t="str">
        <f ca="1">DATEDIF(AI184,TODAY(),"YM")&amp;"  mês(es)"</f>
        <v>10  mês(es)</v>
      </c>
      <c r="AO184" s="14" t="str">
        <f ca="1">DATEDIF(AI184,TODAY(),"MD")&amp;" dias"</f>
        <v>2 dias</v>
      </c>
      <c r="AP184" s="14">
        <f ca="1">TODAY()-AI184</f>
        <v>4324</v>
      </c>
      <c r="AQ184" s="21" t="s">
        <v>99</v>
      </c>
      <c r="AR184" s="14"/>
      <c r="AS184" s="14"/>
      <c r="AT184" s="14"/>
      <c r="AU184" s="14"/>
      <c r="AV184" s="14"/>
      <c r="AW184" s="14" t="s">
        <v>336</v>
      </c>
      <c r="AX184" s="14" t="s">
        <v>99</v>
      </c>
      <c r="AY184" s="14" t="s">
        <v>99</v>
      </c>
      <c r="AZ184" s="14" t="s">
        <v>99</v>
      </c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 t="s">
        <v>3234</v>
      </c>
      <c r="BM184" s="14">
        <v>0</v>
      </c>
      <c r="BN184" s="14" t="s">
        <v>3235</v>
      </c>
      <c r="BO184" s="14" t="s">
        <v>106</v>
      </c>
      <c r="BP184" s="14">
        <v>69070120</v>
      </c>
      <c r="BQ184" s="14">
        <v>9291765892</v>
      </c>
      <c r="BR184" s="22" t="s">
        <v>3236</v>
      </c>
      <c r="BS184" s="14" t="s">
        <v>290</v>
      </c>
      <c r="BT184" s="14" t="s">
        <v>110</v>
      </c>
      <c r="BU184" s="14" t="s">
        <v>291</v>
      </c>
      <c r="BV184" s="14" t="s">
        <v>110</v>
      </c>
      <c r="BW184" s="20" t="s">
        <v>292</v>
      </c>
      <c r="BX184" s="14" t="s">
        <v>110</v>
      </c>
      <c r="BY184" s="14" t="s">
        <v>110</v>
      </c>
      <c r="BZ184" s="14" t="s">
        <v>110</v>
      </c>
      <c r="CA184" s="14" t="s">
        <v>110</v>
      </c>
      <c r="CB184" s="14" t="s">
        <v>110</v>
      </c>
      <c r="CC184" s="14" t="s">
        <v>110</v>
      </c>
      <c r="CD184" s="14" t="s">
        <v>110</v>
      </c>
      <c r="CE184" s="14" t="s">
        <v>110</v>
      </c>
      <c r="CF184" s="14" t="s">
        <v>110</v>
      </c>
      <c r="CG184" s="14" t="s">
        <v>110</v>
      </c>
      <c r="CH184" s="14" t="s">
        <v>110</v>
      </c>
      <c r="CI184" s="14" t="s">
        <v>110</v>
      </c>
      <c r="CJ184" s="14" t="s">
        <v>110</v>
      </c>
      <c r="CK184" s="14" t="s">
        <v>110</v>
      </c>
      <c r="CL184" s="14" t="s">
        <v>110</v>
      </c>
      <c r="CM184" s="14" t="s">
        <v>110</v>
      </c>
      <c r="CN184" s="14"/>
      <c r="CO184" s="40"/>
    </row>
    <row r="185" spans="1:93" ht="13.5" customHeight="1">
      <c r="A185" s="65" t="s">
        <v>3237</v>
      </c>
      <c r="B185" s="25">
        <v>26</v>
      </c>
      <c r="C185" s="34" t="s">
        <v>82</v>
      </c>
      <c r="D185" s="600" t="s">
        <v>2760</v>
      </c>
      <c r="E185" s="600">
        <v>5</v>
      </c>
      <c r="F185" s="600"/>
      <c r="G185" s="600"/>
      <c r="H185" s="590" t="s">
        <v>84</v>
      </c>
      <c r="I185" s="25" t="s">
        <v>295</v>
      </c>
      <c r="J185" s="27" t="s">
        <v>85</v>
      </c>
      <c r="K185" s="25"/>
      <c r="L185" s="25" t="s">
        <v>257</v>
      </c>
      <c r="M185" s="28" t="s">
        <v>196</v>
      </c>
      <c r="N185" s="28" t="s">
        <v>88</v>
      </c>
      <c r="O185" s="29" t="s">
        <v>3238</v>
      </c>
      <c r="P185" s="44" t="s">
        <v>3239</v>
      </c>
      <c r="Q185" s="28" t="s">
        <v>3240</v>
      </c>
      <c r="R185" s="44" t="s">
        <v>3241</v>
      </c>
      <c r="S185" s="44" t="s">
        <v>3242</v>
      </c>
      <c r="T185" s="68" t="s">
        <v>3243</v>
      </c>
      <c r="U185" s="25">
        <v>8</v>
      </c>
      <c r="V185" s="71">
        <v>40</v>
      </c>
      <c r="W185" s="71">
        <v>327</v>
      </c>
      <c r="X185" s="69" t="s">
        <v>3244</v>
      </c>
      <c r="Y185" s="69" t="s">
        <v>3245</v>
      </c>
      <c r="Z185" s="25"/>
      <c r="AA185" s="25" t="s">
        <v>96</v>
      </c>
      <c r="AB185" s="25" t="s">
        <v>23</v>
      </c>
      <c r="AC185" s="25" t="s">
        <v>97</v>
      </c>
      <c r="AD185" s="30"/>
      <c r="AE185" s="24"/>
      <c r="AF185" s="45">
        <v>33539</v>
      </c>
      <c r="AG185" s="25" t="str">
        <f t="shared" ca="1" si="24"/>
        <v>33 anos</v>
      </c>
      <c r="AH185" s="45">
        <v>45261</v>
      </c>
      <c r="AI185" s="31"/>
      <c r="AJ185" s="31"/>
      <c r="AK185" s="31"/>
      <c r="AL185" s="25"/>
      <c r="AM185" s="25"/>
      <c r="AN185" s="25"/>
      <c r="AO185" s="25"/>
      <c r="AP185" s="25"/>
      <c r="AQ185" s="32"/>
      <c r="AR185" s="25"/>
      <c r="AS185" s="25"/>
      <c r="AT185" s="25"/>
      <c r="AU185" s="25"/>
      <c r="AV185" s="25"/>
      <c r="AW185" s="25" t="s">
        <v>100</v>
      </c>
      <c r="AX185" s="52" t="s">
        <v>1982</v>
      </c>
      <c r="AY185" s="52" t="s">
        <v>3246</v>
      </c>
      <c r="AZ185" s="52" t="s">
        <v>99</v>
      </c>
      <c r="BA185" s="52" t="s">
        <v>99</v>
      </c>
      <c r="BB185" s="25" t="s">
        <v>271</v>
      </c>
      <c r="BC185" s="25"/>
      <c r="BD185" s="25"/>
      <c r="BE185" s="25"/>
      <c r="BF185" s="25"/>
      <c r="BG185" s="25"/>
      <c r="BH185" s="25"/>
      <c r="BI185" s="25"/>
      <c r="BJ185" s="25"/>
      <c r="BK185" s="25"/>
      <c r="BL185" s="651" t="s">
        <v>3247</v>
      </c>
      <c r="BM185" s="25" t="s">
        <v>3248</v>
      </c>
      <c r="BN185" s="162" t="s">
        <v>3249</v>
      </c>
      <c r="BO185" s="25" t="s">
        <v>106</v>
      </c>
      <c r="BP185" s="71">
        <v>69045800</v>
      </c>
      <c r="BQ185" s="53">
        <v>92992830973</v>
      </c>
      <c r="BR185" s="54" t="s">
        <v>3250</v>
      </c>
      <c r="BS185" s="25"/>
      <c r="BT185" s="25"/>
      <c r="BU185" s="25"/>
      <c r="BV185" s="25" t="s">
        <v>276</v>
      </c>
      <c r="BW185" s="25"/>
      <c r="BX185" s="630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34"/>
    </row>
    <row r="186" spans="1:93" ht="13.5" customHeight="1">
      <c r="A186" s="13" t="s">
        <v>3251</v>
      </c>
      <c r="B186" s="14">
        <v>332</v>
      </c>
      <c r="C186" s="40" t="s">
        <v>82</v>
      </c>
      <c r="D186" s="599" t="s">
        <v>2760</v>
      </c>
      <c r="E186" s="600">
        <v>5</v>
      </c>
      <c r="F186" s="599"/>
      <c r="G186" s="599"/>
      <c r="H186" s="36" t="s">
        <v>84</v>
      </c>
      <c r="I186" s="14"/>
      <c r="J186" s="36" t="s">
        <v>85</v>
      </c>
      <c r="K186" s="14" t="s">
        <v>86</v>
      </c>
      <c r="L186" s="14" t="s">
        <v>195</v>
      </c>
      <c r="M186" s="17" t="s">
        <v>196</v>
      </c>
      <c r="N186" s="17" t="s">
        <v>88</v>
      </c>
      <c r="O186" s="18" t="s">
        <v>3252</v>
      </c>
      <c r="P186" s="14" t="s">
        <v>3253</v>
      </c>
      <c r="Q186" s="17" t="s">
        <v>3254</v>
      </c>
      <c r="R186" s="14" t="s">
        <v>3255</v>
      </c>
      <c r="S186" s="14" t="s">
        <v>3256</v>
      </c>
      <c r="T186" s="14">
        <v>207943822</v>
      </c>
      <c r="U186" s="14">
        <v>8</v>
      </c>
      <c r="V186" s="14">
        <v>1</v>
      </c>
      <c r="W186" s="14">
        <v>273</v>
      </c>
      <c r="X186" s="13" t="s">
        <v>3257</v>
      </c>
      <c r="Y186" s="13" t="s">
        <v>3258</v>
      </c>
      <c r="Z186" s="14">
        <v>1</v>
      </c>
      <c r="AA186" s="14" t="s">
        <v>96</v>
      </c>
      <c r="AB186" s="14" t="s">
        <v>23</v>
      </c>
      <c r="AC186" s="14" t="s">
        <v>97</v>
      </c>
      <c r="AD186" s="19"/>
      <c r="AE186" s="13" t="s">
        <v>1716</v>
      </c>
      <c r="AF186" s="20">
        <v>29890</v>
      </c>
      <c r="AG186" s="14" t="str">
        <f t="shared" ca="1" si="24"/>
        <v>43 anos</v>
      </c>
      <c r="AH186" s="20">
        <v>38384</v>
      </c>
      <c r="AI186" s="20">
        <v>38384</v>
      </c>
      <c r="AJ186" s="20">
        <f>EDATE(AI186,300)</f>
        <v>47515</v>
      </c>
      <c r="AK186" s="20">
        <f>EDATE(AI186,360)</f>
        <v>49341</v>
      </c>
      <c r="AL186" s="14">
        <v>59</v>
      </c>
      <c r="AM186" s="14" t="str">
        <f ca="1">DATEDIF(AI186,TODAY(),"Y")&amp;" ano(s)"</f>
        <v>20 ano(s)</v>
      </c>
      <c r="AN186" s="14" t="str">
        <f ca="1">DATEDIF(AI186,TODAY(),"YM")&amp;"  mês(es)"</f>
        <v>6  mês(es)</v>
      </c>
      <c r="AO186" s="14" t="str">
        <f ca="1">DATEDIF(AI186,TODAY(),"MD")&amp;" dias"</f>
        <v>15 dias</v>
      </c>
      <c r="AP186" s="14">
        <f ca="1">TODAY()-AI186</f>
        <v>7501</v>
      </c>
      <c r="AQ186" s="21" t="s">
        <v>99</v>
      </c>
      <c r="AR186" s="14"/>
      <c r="AS186" s="14"/>
      <c r="AT186" s="14"/>
      <c r="AU186" s="14"/>
      <c r="AV186" s="14"/>
      <c r="AW186" s="139"/>
      <c r="AX186" s="14"/>
      <c r="AY186" s="14" t="s">
        <v>99</v>
      </c>
      <c r="AZ186" s="14" t="s">
        <v>99</v>
      </c>
      <c r="BA186" s="191" t="s">
        <v>99</v>
      </c>
      <c r="BB186" s="14"/>
      <c r="BC186" s="14"/>
      <c r="BD186" s="14" t="s">
        <v>3259</v>
      </c>
      <c r="BE186" s="14" t="s">
        <v>223</v>
      </c>
      <c r="BF186" s="14"/>
      <c r="BG186" s="14"/>
      <c r="BH186" s="14"/>
      <c r="BI186" s="14"/>
      <c r="BJ186" s="14"/>
      <c r="BK186" s="14"/>
      <c r="BL186" s="14" t="s">
        <v>3260</v>
      </c>
      <c r="BM186" s="14">
        <v>0</v>
      </c>
      <c r="BN186" s="14"/>
      <c r="BO186" s="14" t="s">
        <v>106</v>
      </c>
      <c r="BP186" s="14">
        <v>69055370</v>
      </c>
      <c r="BQ186" s="117">
        <v>0</v>
      </c>
      <c r="BR186" s="22" t="s">
        <v>3261</v>
      </c>
      <c r="BS186" s="14" t="s">
        <v>205</v>
      </c>
      <c r="BT186" s="14" t="s">
        <v>206</v>
      </c>
      <c r="BU186" s="14" t="s">
        <v>207</v>
      </c>
      <c r="BV186" s="14"/>
      <c r="BW186" s="14"/>
      <c r="BX186" s="14" t="s">
        <v>1435</v>
      </c>
      <c r="BY186" s="14" t="s">
        <v>3262</v>
      </c>
      <c r="BZ186" s="14" t="s">
        <v>110</v>
      </c>
      <c r="CA186" s="20" t="s">
        <v>209</v>
      </c>
      <c r="CB186" s="14" t="s">
        <v>110</v>
      </c>
      <c r="CC186" s="14" t="s">
        <v>110</v>
      </c>
      <c r="CD186" s="14" t="s">
        <v>110</v>
      </c>
      <c r="CE186" s="14" t="s">
        <v>110</v>
      </c>
      <c r="CF186" s="14" t="s">
        <v>110</v>
      </c>
      <c r="CG186" s="14" t="s">
        <v>110</v>
      </c>
      <c r="CH186" s="14" t="s">
        <v>110</v>
      </c>
      <c r="CI186" s="14" t="s">
        <v>110</v>
      </c>
      <c r="CJ186" s="14" t="s">
        <v>110</v>
      </c>
      <c r="CK186" s="14" t="s">
        <v>110</v>
      </c>
      <c r="CL186" s="14" t="s">
        <v>110</v>
      </c>
      <c r="CM186" s="14" t="s">
        <v>110</v>
      </c>
      <c r="CN186" s="14"/>
      <c r="CO186" s="40"/>
    </row>
    <row r="187" spans="1:93" ht="13.5" customHeight="1">
      <c r="A187" s="65" t="s">
        <v>3263</v>
      </c>
      <c r="B187" s="25">
        <v>9</v>
      </c>
      <c r="C187" s="34" t="s">
        <v>82</v>
      </c>
      <c r="D187" s="600" t="s">
        <v>2760</v>
      </c>
      <c r="E187" s="600">
        <v>5</v>
      </c>
      <c r="F187" s="600"/>
      <c r="G187" s="600"/>
      <c r="H187" s="590" t="s">
        <v>84</v>
      </c>
      <c r="I187" s="25" t="s">
        <v>295</v>
      </c>
      <c r="J187" s="27" t="s">
        <v>85</v>
      </c>
      <c r="K187" s="25"/>
      <c r="L187" s="25" t="s">
        <v>257</v>
      </c>
      <c r="M187" s="28" t="s">
        <v>196</v>
      </c>
      <c r="N187" s="28" t="s">
        <v>88</v>
      </c>
      <c r="O187" s="29" t="s">
        <v>3264</v>
      </c>
      <c r="P187" s="44" t="s">
        <v>3265</v>
      </c>
      <c r="Q187" s="25">
        <v>1908</v>
      </c>
      <c r="R187" s="44" t="s">
        <v>3266</v>
      </c>
      <c r="S187" s="44" t="s">
        <v>3267</v>
      </c>
      <c r="T187" s="67" t="s">
        <v>3268</v>
      </c>
      <c r="U187" s="25">
        <v>75</v>
      </c>
      <c r="V187" s="68" t="s">
        <v>301</v>
      </c>
      <c r="W187" s="68" t="s">
        <v>3269</v>
      </c>
      <c r="X187" s="69" t="s">
        <v>3270</v>
      </c>
      <c r="Y187" s="69" t="s">
        <v>3271</v>
      </c>
      <c r="Z187" s="25"/>
      <c r="AA187" s="25" t="s">
        <v>96</v>
      </c>
      <c r="AB187" s="25" t="s">
        <v>23</v>
      </c>
      <c r="AC187" s="25" t="s">
        <v>97</v>
      </c>
      <c r="AD187" s="30"/>
      <c r="AE187" s="24"/>
      <c r="AF187" s="45">
        <v>36550</v>
      </c>
      <c r="AG187" s="25" t="str">
        <f t="shared" ca="1" si="24"/>
        <v>25 anos</v>
      </c>
      <c r="AH187" s="45">
        <v>45261</v>
      </c>
      <c r="AI187" s="31"/>
      <c r="AJ187" s="31"/>
      <c r="AK187" s="31"/>
      <c r="AL187" s="25"/>
      <c r="AM187" s="25"/>
      <c r="AN187" s="25"/>
      <c r="AO187" s="25"/>
      <c r="AP187" s="25"/>
      <c r="AQ187" s="32"/>
      <c r="AR187" s="25"/>
      <c r="AS187" s="25"/>
      <c r="AT187" s="25"/>
      <c r="AU187" s="25"/>
      <c r="AV187" s="25"/>
      <c r="AW187" s="25" t="s">
        <v>100</v>
      </c>
      <c r="AX187" s="63" t="s">
        <v>3272</v>
      </c>
      <c r="AY187" s="52" t="s">
        <v>306</v>
      </c>
      <c r="AZ187" s="52" t="s">
        <v>99</v>
      </c>
      <c r="BA187" s="94" t="s">
        <v>99</v>
      </c>
      <c r="BB187" s="25" t="s">
        <v>271</v>
      </c>
      <c r="BC187" s="25"/>
      <c r="BD187" s="25"/>
      <c r="BE187" s="25"/>
      <c r="BF187" s="25"/>
      <c r="BG187" s="25"/>
      <c r="BH187" s="25"/>
      <c r="BI187" s="25"/>
      <c r="BJ187" s="25"/>
      <c r="BK187" s="25"/>
      <c r="BL187" s="70" t="s">
        <v>3273</v>
      </c>
      <c r="BM187" s="71">
        <v>692</v>
      </c>
      <c r="BN187" s="25" t="s">
        <v>3274</v>
      </c>
      <c r="BO187" s="25" t="s">
        <v>106</v>
      </c>
      <c r="BP187" s="71">
        <v>69046480</v>
      </c>
      <c r="BQ187" s="167" t="s">
        <v>3275</v>
      </c>
      <c r="BR187" s="51" t="s">
        <v>3276</v>
      </c>
      <c r="BS187" s="25"/>
      <c r="BT187" s="25"/>
      <c r="BU187" s="25"/>
      <c r="BV187" s="25" t="s">
        <v>276</v>
      </c>
      <c r="BW187" s="25"/>
      <c r="BX187" s="25"/>
      <c r="BY187" s="25"/>
      <c r="BZ187" s="25"/>
      <c r="CA187" s="25"/>
      <c r="CB187" s="31"/>
      <c r="CC187" s="25"/>
      <c r="CD187" s="31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34"/>
    </row>
    <row r="188" spans="1:93" ht="13.5" customHeight="1">
      <c r="A188" s="13" t="s">
        <v>3277</v>
      </c>
      <c r="B188" s="14">
        <v>33</v>
      </c>
      <c r="C188" s="40" t="s">
        <v>82</v>
      </c>
      <c r="D188" s="599" t="s">
        <v>2760</v>
      </c>
      <c r="E188" s="600">
        <v>5</v>
      </c>
      <c r="F188" s="599"/>
      <c r="G188" s="599"/>
      <c r="H188" s="591" t="s">
        <v>84</v>
      </c>
      <c r="I188" s="14" t="s">
        <v>295</v>
      </c>
      <c r="J188" s="36" t="s">
        <v>85</v>
      </c>
      <c r="K188" s="14"/>
      <c r="L188" s="14" t="s">
        <v>257</v>
      </c>
      <c r="M188" s="17" t="s">
        <v>196</v>
      </c>
      <c r="N188" s="21" t="s">
        <v>88</v>
      </c>
      <c r="O188" s="18" t="s">
        <v>3278</v>
      </c>
      <c r="P188" s="59" t="s">
        <v>3279</v>
      </c>
      <c r="Q188" s="14">
        <v>1932</v>
      </c>
      <c r="R188" s="59" t="s">
        <v>3280</v>
      </c>
      <c r="S188" s="59" t="s">
        <v>3281</v>
      </c>
      <c r="T188" s="61" t="s">
        <v>3282</v>
      </c>
      <c r="U188" s="14" t="s">
        <v>876</v>
      </c>
      <c r="V188" s="14" t="s">
        <v>1046</v>
      </c>
      <c r="W188" s="14" t="s">
        <v>230</v>
      </c>
      <c r="X188" s="13" t="s">
        <v>3283</v>
      </c>
      <c r="Y188" s="13" t="s">
        <v>3284</v>
      </c>
      <c r="Z188" s="14">
        <v>2</v>
      </c>
      <c r="AA188" s="14" t="s">
        <v>96</v>
      </c>
      <c r="AB188" s="14" t="s">
        <v>23</v>
      </c>
      <c r="AC188" s="14" t="s">
        <v>97</v>
      </c>
      <c r="AD188" s="19"/>
      <c r="AE188" s="13"/>
      <c r="AF188" s="62">
        <v>36034</v>
      </c>
      <c r="AG188" s="14" t="str">
        <f t="shared" ca="1" si="24"/>
        <v>26 anos</v>
      </c>
      <c r="AH188" s="62">
        <v>45261</v>
      </c>
      <c r="AI188" s="20"/>
      <c r="AJ188" s="20"/>
      <c r="AK188" s="20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63" t="s">
        <v>457</v>
      </c>
      <c r="AX188" s="63"/>
      <c r="AY188" s="63"/>
      <c r="AZ188" s="63" t="s">
        <v>3285</v>
      </c>
      <c r="BA188" s="63" t="s">
        <v>3285</v>
      </c>
      <c r="BB188" s="14" t="s">
        <v>271</v>
      </c>
      <c r="BC188" s="14"/>
      <c r="BD188" s="14"/>
      <c r="BE188" s="14"/>
      <c r="BF188" s="14"/>
      <c r="BG188" s="14"/>
      <c r="BH188" s="14"/>
      <c r="BI188" s="14"/>
      <c r="BJ188" s="14"/>
      <c r="BK188" s="14"/>
      <c r="BL188" s="13" t="s">
        <v>3286</v>
      </c>
      <c r="BM188" s="14">
        <v>125</v>
      </c>
      <c r="BN188" s="14"/>
      <c r="BO188" s="14" t="s">
        <v>106</v>
      </c>
      <c r="BP188" s="14" t="s">
        <v>3287</v>
      </c>
      <c r="BQ188" s="64" t="s">
        <v>3288</v>
      </c>
      <c r="BR188" s="51" t="s">
        <v>3289</v>
      </c>
      <c r="BS188" s="14"/>
      <c r="BT188" s="14"/>
      <c r="BU188" s="14"/>
      <c r="BV188" s="14" t="s">
        <v>276</v>
      </c>
      <c r="BW188" s="14"/>
      <c r="BX188" s="14"/>
      <c r="BY188" s="14"/>
      <c r="BZ188" s="14"/>
      <c r="CA188" s="14"/>
      <c r="CB188" s="20"/>
      <c r="CC188" s="14"/>
      <c r="CD188" s="20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 t="s">
        <v>3290</v>
      </c>
      <c r="CO188" s="40" t="s">
        <v>3291</v>
      </c>
    </row>
    <row r="189" spans="1:93" ht="13.5" customHeight="1">
      <c r="A189" s="619" t="s">
        <v>3292</v>
      </c>
      <c r="B189" s="25">
        <v>288</v>
      </c>
      <c r="C189" s="34" t="s">
        <v>82</v>
      </c>
      <c r="D189" s="600" t="s">
        <v>2760</v>
      </c>
      <c r="E189" s="600">
        <v>5</v>
      </c>
      <c r="F189" s="600"/>
      <c r="G189" s="600"/>
      <c r="H189" s="27" t="s">
        <v>3293</v>
      </c>
      <c r="I189" s="25" t="s">
        <v>371</v>
      </c>
      <c r="J189" s="27" t="s">
        <v>85</v>
      </c>
      <c r="K189" s="25" t="s">
        <v>544</v>
      </c>
      <c r="L189" s="25" t="s">
        <v>73</v>
      </c>
      <c r="M189" s="28" t="s">
        <v>87</v>
      </c>
      <c r="N189" s="28" t="s">
        <v>88</v>
      </c>
      <c r="O189" s="29" t="s">
        <v>3294</v>
      </c>
      <c r="P189" s="25" t="s">
        <v>3295</v>
      </c>
      <c r="Q189" s="28" t="s">
        <v>3296</v>
      </c>
      <c r="R189" s="25" t="s">
        <v>3297</v>
      </c>
      <c r="S189" s="25" t="s">
        <v>3298</v>
      </c>
      <c r="T189" s="630">
        <v>192091022</v>
      </c>
      <c r="U189" s="25">
        <v>8</v>
      </c>
      <c r="V189" s="630">
        <v>9</v>
      </c>
      <c r="W189" s="630">
        <v>109</v>
      </c>
      <c r="X189" s="619" t="s">
        <v>3299</v>
      </c>
      <c r="Y189" s="619" t="s">
        <v>3300</v>
      </c>
      <c r="Z189" s="25">
        <v>1</v>
      </c>
      <c r="AA189" s="25" t="s">
        <v>96</v>
      </c>
      <c r="AB189" s="25" t="s">
        <v>23</v>
      </c>
      <c r="AC189" s="25" t="s">
        <v>97</v>
      </c>
      <c r="AD189" s="30"/>
      <c r="AE189" s="24" t="s">
        <v>3301</v>
      </c>
      <c r="AF189" s="31">
        <v>29721</v>
      </c>
      <c r="AG189" s="25" t="str">
        <f t="shared" ca="1" si="24"/>
        <v>44 anos</v>
      </c>
      <c r="AH189" s="31">
        <v>38384</v>
      </c>
      <c r="AI189" s="31">
        <v>38384</v>
      </c>
      <c r="AJ189" s="31">
        <f>EDATE(AI189,300)</f>
        <v>47515</v>
      </c>
      <c r="AK189" s="31">
        <f>EDATE(AI189,360)</f>
        <v>49341</v>
      </c>
      <c r="AL189" s="25">
        <v>59</v>
      </c>
      <c r="AM189" s="25" t="str">
        <f ca="1">DATEDIF(AI189,TODAY(),"Y")&amp;" ano(s)"</f>
        <v>20 ano(s)</v>
      </c>
      <c r="AN189" s="25" t="str">
        <f ca="1">DATEDIF(AI189,TODAY(),"YM")&amp;"  mês(es)"</f>
        <v>6  mês(es)</v>
      </c>
      <c r="AO189" s="25" t="str">
        <f ca="1">DATEDIF(AI189,TODAY(),"MD")&amp;" dias"</f>
        <v>15 dias</v>
      </c>
      <c r="AP189" s="25">
        <f ca="1">TODAY()-AI189</f>
        <v>7501</v>
      </c>
      <c r="AQ189" s="32" t="s">
        <v>99</v>
      </c>
      <c r="AR189" s="25"/>
      <c r="AS189" s="25"/>
      <c r="AT189" s="25"/>
      <c r="AU189" s="25"/>
      <c r="AV189" s="25"/>
      <c r="AW189" s="25"/>
      <c r="AX189" s="25"/>
      <c r="AY189" s="25" t="s">
        <v>99</v>
      </c>
      <c r="AZ189" s="25" t="s">
        <v>99</v>
      </c>
      <c r="BA189" s="25" t="s">
        <v>99</v>
      </c>
      <c r="BB189" s="25"/>
      <c r="BC189" s="25"/>
      <c r="BD189" s="25" t="s">
        <v>1889</v>
      </c>
      <c r="BE189" s="25" t="s">
        <v>223</v>
      </c>
      <c r="BF189" s="25"/>
      <c r="BG189" s="25"/>
      <c r="BH189" s="25"/>
      <c r="BI189" s="25"/>
      <c r="BJ189" s="25"/>
      <c r="BK189" s="25"/>
      <c r="BL189" s="630" t="s">
        <v>3302</v>
      </c>
      <c r="BM189" s="25">
        <v>0</v>
      </c>
      <c r="BN189" s="25"/>
      <c r="BO189" s="25" t="s">
        <v>106</v>
      </c>
      <c r="BP189" s="630">
        <v>69079010</v>
      </c>
      <c r="BQ189" s="26">
        <v>92993370013</v>
      </c>
      <c r="BR189" s="33" t="s">
        <v>3303</v>
      </c>
      <c r="BS189" s="25" t="s">
        <v>205</v>
      </c>
      <c r="BT189" s="25" t="s">
        <v>206</v>
      </c>
      <c r="BU189" s="25" t="s">
        <v>207</v>
      </c>
      <c r="BV189" s="25"/>
      <c r="BW189" s="25"/>
      <c r="BX189" s="25"/>
      <c r="BY189" s="25" t="s">
        <v>208</v>
      </c>
      <c r="BZ189" s="25" t="s">
        <v>110</v>
      </c>
      <c r="CA189" s="31" t="s">
        <v>209</v>
      </c>
      <c r="CB189" s="31">
        <v>45037</v>
      </c>
      <c r="CC189" s="25" t="s">
        <v>3304</v>
      </c>
      <c r="CD189" s="25" t="s">
        <v>110</v>
      </c>
      <c r="CE189" s="25" t="s">
        <v>110</v>
      </c>
      <c r="CF189" s="25" t="s">
        <v>110</v>
      </c>
      <c r="CG189" s="25" t="s">
        <v>110</v>
      </c>
      <c r="CH189" s="25" t="s">
        <v>110</v>
      </c>
      <c r="CI189" s="25" t="s">
        <v>110</v>
      </c>
      <c r="CJ189" s="25" t="s">
        <v>110</v>
      </c>
      <c r="CK189" s="25" t="s">
        <v>110</v>
      </c>
      <c r="CL189" s="25" t="s">
        <v>110</v>
      </c>
      <c r="CM189" s="25" t="s">
        <v>110</v>
      </c>
      <c r="CN189" s="25"/>
      <c r="CO189" s="34"/>
    </row>
    <row r="190" spans="1:93" ht="13.5" customHeight="1">
      <c r="A190" s="13" t="s">
        <v>3305</v>
      </c>
      <c r="B190" s="14">
        <v>89</v>
      </c>
      <c r="C190" s="40" t="s">
        <v>82</v>
      </c>
      <c r="D190" s="599" t="s">
        <v>2760</v>
      </c>
      <c r="E190" s="600">
        <v>5</v>
      </c>
      <c r="F190" s="599"/>
      <c r="G190" s="599"/>
      <c r="H190" s="591" t="s">
        <v>84</v>
      </c>
      <c r="I190" s="14" t="s">
        <v>295</v>
      </c>
      <c r="J190" s="36" t="s">
        <v>85</v>
      </c>
      <c r="K190" s="14"/>
      <c r="L190" s="14" t="s">
        <v>257</v>
      </c>
      <c r="M190" s="17" t="s">
        <v>196</v>
      </c>
      <c r="N190" s="21" t="s">
        <v>88</v>
      </c>
      <c r="O190" s="18" t="s">
        <v>3306</v>
      </c>
      <c r="P190" s="59" t="s">
        <v>3307</v>
      </c>
      <c r="Q190" s="14">
        <v>1989</v>
      </c>
      <c r="R190" s="59" t="s">
        <v>3308</v>
      </c>
      <c r="S190" s="59" t="s">
        <v>3309</v>
      </c>
      <c r="T190" s="14">
        <v>318047722</v>
      </c>
      <c r="U190" s="14">
        <v>24</v>
      </c>
      <c r="V190" s="14" t="s">
        <v>3310</v>
      </c>
      <c r="W190" s="14" t="s">
        <v>651</v>
      </c>
      <c r="X190" s="13" t="s">
        <v>3311</v>
      </c>
      <c r="Y190" s="13" t="s">
        <v>3312</v>
      </c>
      <c r="Z190" s="14">
        <v>1</v>
      </c>
      <c r="AA190" s="14" t="s">
        <v>96</v>
      </c>
      <c r="AB190" s="14" t="s">
        <v>23</v>
      </c>
      <c r="AC190" s="14" t="s">
        <v>97</v>
      </c>
      <c r="AD190" s="19"/>
      <c r="AE190" s="13"/>
      <c r="AF190" s="62">
        <v>32298</v>
      </c>
      <c r="AG190" s="14" t="str">
        <f t="shared" ca="1" si="24"/>
        <v>37 anos</v>
      </c>
      <c r="AH190" s="62">
        <v>45261</v>
      </c>
      <c r="AI190" s="20"/>
      <c r="AJ190" s="20"/>
      <c r="AK190" s="20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 t="s">
        <v>100</v>
      </c>
      <c r="AX190" s="52" t="s">
        <v>3313</v>
      </c>
      <c r="AY190" s="52" t="s">
        <v>306</v>
      </c>
      <c r="AZ190" s="52" t="s">
        <v>99</v>
      </c>
      <c r="BA190" s="52" t="s">
        <v>99</v>
      </c>
      <c r="BB190" s="14" t="s">
        <v>271</v>
      </c>
      <c r="BC190" s="14"/>
      <c r="BD190" s="14"/>
      <c r="BE190" s="14"/>
      <c r="BF190" s="14"/>
      <c r="BG190" s="14"/>
      <c r="BH190" s="14"/>
      <c r="BI190" s="14"/>
      <c r="BJ190" s="14"/>
      <c r="BK190" s="14"/>
      <c r="BL190" s="13" t="s">
        <v>3314</v>
      </c>
      <c r="BM190" s="14">
        <v>28</v>
      </c>
      <c r="BN190" s="14"/>
      <c r="BO190" s="14" t="s">
        <v>106</v>
      </c>
      <c r="BP190" s="14" t="s">
        <v>3315</v>
      </c>
      <c r="BQ190" s="53" t="s">
        <v>3316</v>
      </c>
      <c r="BR190" s="54" t="s">
        <v>3317</v>
      </c>
      <c r="BS190" s="14"/>
      <c r="BT190" s="14"/>
      <c r="BU190" s="14"/>
      <c r="BV190" s="14" t="s">
        <v>276</v>
      </c>
      <c r="BW190" s="14"/>
      <c r="BX190" s="14"/>
      <c r="BY190" s="14"/>
      <c r="BZ190" s="14"/>
      <c r="CA190" s="14"/>
      <c r="CB190" s="20"/>
      <c r="CC190" s="14"/>
      <c r="CD190" s="20"/>
      <c r="CE190" s="14"/>
      <c r="CF190" s="14"/>
      <c r="CG190" s="39"/>
      <c r="CH190" s="14"/>
      <c r="CI190" s="14"/>
      <c r="CJ190" s="14"/>
      <c r="CK190" s="14"/>
      <c r="CL190" s="14"/>
      <c r="CM190" s="14"/>
      <c r="CN190" s="14" t="s">
        <v>3318</v>
      </c>
      <c r="CO190" s="40" t="s">
        <v>3319</v>
      </c>
    </row>
    <row r="191" spans="1:93" ht="13.5" customHeight="1">
      <c r="A191" s="24" t="s">
        <v>3320</v>
      </c>
      <c r="B191" s="25">
        <v>456</v>
      </c>
      <c r="C191" s="34" t="s">
        <v>82</v>
      </c>
      <c r="D191" s="600" t="s">
        <v>2760</v>
      </c>
      <c r="E191" s="600">
        <v>5</v>
      </c>
      <c r="F191" s="600"/>
      <c r="G191" s="600"/>
      <c r="H191" s="27" t="s">
        <v>84</v>
      </c>
      <c r="I191" s="165"/>
      <c r="J191" s="27" t="s">
        <v>135</v>
      </c>
      <c r="K191" s="25" t="s">
        <v>86</v>
      </c>
      <c r="L191" s="25" t="s">
        <v>69</v>
      </c>
      <c r="M191" s="25" t="s">
        <v>196</v>
      </c>
      <c r="N191" s="28" t="s">
        <v>88</v>
      </c>
      <c r="O191" s="29" t="s">
        <v>3321</v>
      </c>
      <c r="P191" s="25" t="s">
        <v>3322</v>
      </c>
      <c r="Q191" s="25">
        <v>1062</v>
      </c>
      <c r="R191" s="25" t="s">
        <v>3323</v>
      </c>
      <c r="S191" s="25" t="s">
        <v>3324</v>
      </c>
      <c r="T191" s="25">
        <v>220864222</v>
      </c>
      <c r="U191" s="25">
        <v>8</v>
      </c>
      <c r="V191" s="25">
        <v>1</v>
      </c>
      <c r="W191" s="25">
        <v>258</v>
      </c>
      <c r="X191" s="24" t="s">
        <v>3325</v>
      </c>
      <c r="Y191" s="24" t="s">
        <v>3326</v>
      </c>
      <c r="Z191" s="25">
        <v>1</v>
      </c>
      <c r="AA191" s="25" t="s">
        <v>96</v>
      </c>
      <c r="AB191" s="25" t="s">
        <v>23</v>
      </c>
      <c r="AC191" s="25" t="s">
        <v>97</v>
      </c>
      <c r="AD191" s="30"/>
      <c r="AE191" s="24"/>
      <c r="AF191" s="31">
        <v>30616</v>
      </c>
      <c r="AG191" s="25" t="str">
        <f t="shared" ca="1" si="24"/>
        <v>41 anos</v>
      </c>
      <c r="AH191" s="31">
        <v>41561</v>
      </c>
      <c r="AI191" s="31">
        <v>41561</v>
      </c>
      <c r="AJ191" s="31">
        <f>EDATE(AI191,300)</f>
        <v>50692</v>
      </c>
      <c r="AK191" s="31">
        <f>EDATE(AI191,360)</f>
        <v>52518</v>
      </c>
      <c r="AL191" s="25">
        <v>59</v>
      </c>
      <c r="AM191" s="25" t="str">
        <f ca="1">DATEDIF(AI191,TODAY(),"Y")&amp;" ano(s)"</f>
        <v>11 ano(s)</v>
      </c>
      <c r="AN191" s="25" t="str">
        <f ca="1">DATEDIF(AI191,TODAY(),"YM")&amp;"  mês(es)"</f>
        <v>10  mês(es)</v>
      </c>
      <c r="AO191" s="25" t="str">
        <f ca="1">DATEDIF(AI191,TODAY(),"MD")&amp;" dias"</f>
        <v>2 dias</v>
      </c>
      <c r="AP191" s="25">
        <f ca="1">TODAY()-AI191</f>
        <v>4324</v>
      </c>
      <c r="AQ191" s="32" t="s">
        <v>99</v>
      </c>
      <c r="AR191" s="25"/>
      <c r="AS191" s="25"/>
      <c r="AT191" s="25"/>
      <c r="AU191" s="25"/>
      <c r="AV191" s="25"/>
      <c r="AW191" s="25" t="s">
        <v>336</v>
      </c>
      <c r="AX191" s="25" t="s">
        <v>99</v>
      </c>
      <c r="AY191" s="25" t="s">
        <v>99</v>
      </c>
      <c r="AZ191" s="25" t="s">
        <v>99</v>
      </c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 t="s">
        <v>3327</v>
      </c>
      <c r="BM191" s="25">
        <v>0</v>
      </c>
      <c r="BN191" s="25" t="s">
        <v>3328</v>
      </c>
      <c r="BO191" s="25" t="s">
        <v>106</v>
      </c>
      <c r="BP191" s="25">
        <v>69065070</v>
      </c>
      <c r="BQ191" s="25">
        <v>9291929441</v>
      </c>
      <c r="BR191" s="33" t="s">
        <v>3329</v>
      </c>
      <c r="BS191" s="25" t="s">
        <v>290</v>
      </c>
      <c r="BT191" s="25" t="s">
        <v>110</v>
      </c>
      <c r="BU191" s="25" t="s">
        <v>291</v>
      </c>
      <c r="BV191" s="25" t="s">
        <v>110</v>
      </c>
      <c r="BW191" s="31" t="s">
        <v>292</v>
      </c>
      <c r="BX191" s="25" t="s">
        <v>3330</v>
      </c>
      <c r="BY191" s="25" t="s">
        <v>110</v>
      </c>
      <c r="BZ191" s="25" t="s">
        <v>110</v>
      </c>
      <c r="CA191" s="25" t="s">
        <v>110</v>
      </c>
      <c r="CB191" s="25" t="s">
        <v>110</v>
      </c>
      <c r="CC191" s="25" t="s">
        <v>110</v>
      </c>
      <c r="CD191" s="25" t="s">
        <v>110</v>
      </c>
      <c r="CE191" s="25" t="s">
        <v>110</v>
      </c>
      <c r="CF191" s="25" t="s">
        <v>110</v>
      </c>
      <c r="CG191" s="25" t="s">
        <v>110</v>
      </c>
      <c r="CH191" s="25" t="s">
        <v>110</v>
      </c>
      <c r="CI191" s="25" t="s">
        <v>110</v>
      </c>
      <c r="CJ191" s="25" t="s">
        <v>110</v>
      </c>
      <c r="CK191" s="25" t="s">
        <v>110</v>
      </c>
      <c r="CL191" s="25" t="s">
        <v>110</v>
      </c>
      <c r="CM191" s="25" t="s">
        <v>110</v>
      </c>
      <c r="CN191" s="25"/>
      <c r="CO191" s="34"/>
    </row>
    <row r="192" spans="1:93" ht="13.5" customHeight="1">
      <c r="A192" s="13" t="s">
        <v>3331</v>
      </c>
      <c r="B192" s="14">
        <v>446</v>
      </c>
      <c r="C192" s="40" t="s">
        <v>82</v>
      </c>
      <c r="D192" s="599" t="s">
        <v>2760</v>
      </c>
      <c r="E192" s="600">
        <v>5</v>
      </c>
      <c r="F192" s="599"/>
      <c r="G192" s="599"/>
      <c r="H192" s="36" t="s">
        <v>84</v>
      </c>
      <c r="I192" s="14"/>
      <c r="J192" s="36" t="s">
        <v>85</v>
      </c>
      <c r="K192" s="14" t="s">
        <v>279</v>
      </c>
      <c r="L192" s="14" t="s">
        <v>69</v>
      </c>
      <c r="M192" s="14" t="s">
        <v>196</v>
      </c>
      <c r="N192" s="17" t="s">
        <v>88</v>
      </c>
      <c r="O192" s="18" t="s">
        <v>3332</v>
      </c>
      <c r="P192" s="14" t="s">
        <v>3333</v>
      </c>
      <c r="Q192" s="14">
        <v>1050</v>
      </c>
      <c r="R192" s="14" t="s">
        <v>3334</v>
      </c>
      <c r="S192" s="14" t="s">
        <v>3335</v>
      </c>
      <c r="T192" s="14">
        <v>227467422</v>
      </c>
      <c r="U192" s="14">
        <v>91</v>
      </c>
      <c r="V192" s="14">
        <v>40</v>
      </c>
      <c r="W192" s="14">
        <v>137</v>
      </c>
      <c r="X192" s="13" t="s">
        <v>3336</v>
      </c>
      <c r="Y192" s="13" t="s">
        <v>3337</v>
      </c>
      <c r="Z192" s="14">
        <v>2</v>
      </c>
      <c r="AA192" s="14" t="s">
        <v>96</v>
      </c>
      <c r="AB192" s="14" t="s">
        <v>23</v>
      </c>
      <c r="AC192" s="14" t="s">
        <v>97</v>
      </c>
      <c r="AD192" s="19"/>
      <c r="AE192" s="13" t="s">
        <v>3338</v>
      </c>
      <c r="AF192" s="20">
        <v>31258</v>
      </c>
      <c r="AG192" s="14" t="str">
        <f t="shared" ca="1" si="24"/>
        <v>40 anos</v>
      </c>
      <c r="AH192" s="20">
        <v>41561</v>
      </c>
      <c r="AI192" s="20">
        <v>41561</v>
      </c>
      <c r="AJ192" s="20">
        <f>EDATE(AI192,300)</f>
        <v>50692</v>
      </c>
      <c r="AK192" s="20">
        <f>EDATE(AI192,360)</f>
        <v>52518</v>
      </c>
      <c r="AL192" s="14">
        <v>59</v>
      </c>
      <c r="AM192" s="14" t="str">
        <f ca="1">DATEDIF(AI192,TODAY(),"Y")&amp;" ano(s)"</f>
        <v>11 ano(s)</v>
      </c>
      <c r="AN192" s="14" t="str">
        <f ca="1">DATEDIF(AI192,TODAY(),"YM")&amp;"  mês(es)"</f>
        <v>10  mês(es)</v>
      </c>
      <c r="AO192" s="14" t="str">
        <f ca="1">DATEDIF(AI192,TODAY(),"MD")&amp;" dias"</f>
        <v>2 dias</v>
      </c>
      <c r="AP192" s="14">
        <f ca="1">TODAY()-AI192</f>
        <v>4324</v>
      </c>
      <c r="AQ192" s="21" t="s">
        <v>99</v>
      </c>
      <c r="AR192" s="14"/>
      <c r="AS192" s="14"/>
      <c r="AT192" s="14"/>
      <c r="AU192" s="14"/>
      <c r="AV192" s="14"/>
      <c r="AW192" s="14" t="s">
        <v>100</v>
      </c>
      <c r="AX192" s="14" t="s">
        <v>3339</v>
      </c>
      <c r="AY192" s="14" t="s">
        <v>306</v>
      </c>
      <c r="AZ192" s="14" t="s">
        <v>99</v>
      </c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 t="s">
        <v>3340</v>
      </c>
      <c r="BM192" s="14">
        <v>0</v>
      </c>
      <c r="BN192" s="14" t="s">
        <v>3341</v>
      </c>
      <c r="BO192" s="14" t="s">
        <v>106</v>
      </c>
      <c r="BP192" s="14">
        <v>69090329</v>
      </c>
      <c r="BQ192" s="14">
        <v>9292850050</v>
      </c>
      <c r="BR192" s="22" t="s">
        <v>3342</v>
      </c>
      <c r="BS192" s="14" t="s">
        <v>290</v>
      </c>
      <c r="BT192" s="14" t="s">
        <v>110</v>
      </c>
      <c r="BU192" s="14" t="s">
        <v>291</v>
      </c>
      <c r="BV192" s="14" t="s">
        <v>110</v>
      </c>
      <c r="BW192" s="20" t="s">
        <v>292</v>
      </c>
      <c r="BX192" s="14" t="s">
        <v>3343</v>
      </c>
      <c r="BY192" s="14" t="s">
        <v>110</v>
      </c>
      <c r="BZ192" s="14" t="s">
        <v>110</v>
      </c>
      <c r="CA192" s="14" t="s">
        <v>110</v>
      </c>
      <c r="CB192" s="14" t="s">
        <v>110</v>
      </c>
      <c r="CC192" s="14" t="s">
        <v>110</v>
      </c>
      <c r="CD192" s="14" t="s">
        <v>110</v>
      </c>
      <c r="CE192" s="14" t="s">
        <v>110</v>
      </c>
      <c r="CF192" s="14" t="s">
        <v>110</v>
      </c>
      <c r="CG192" s="14" t="s">
        <v>110</v>
      </c>
      <c r="CH192" s="14" t="s">
        <v>110</v>
      </c>
      <c r="CI192" s="14" t="s">
        <v>110</v>
      </c>
      <c r="CJ192" s="14" t="s">
        <v>110</v>
      </c>
      <c r="CK192" s="14" t="s">
        <v>110</v>
      </c>
      <c r="CL192" s="14" t="s">
        <v>110</v>
      </c>
      <c r="CM192" s="14" t="s">
        <v>110</v>
      </c>
      <c r="CN192" s="14"/>
      <c r="CO192" s="40"/>
    </row>
    <row r="193" spans="1:93" ht="13.5" customHeight="1">
      <c r="A193" s="24" t="s">
        <v>3344</v>
      </c>
      <c r="B193" s="25">
        <v>149</v>
      </c>
      <c r="C193" s="34" t="s">
        <v>82</v>
      </c>
      <c r="D193" s="600" t="s">
        <v>2760</v>
      </c>
      <c r="E193" s="600">
        <v>5</v>
      </c>
      <c r="F193" s="600"/>
      <c r="G193" s="600"/>
      <c r="H193" s="590" t="s">
        <v>84</v>
      </c>
      <c r="I193" s="25" t="s">
        <v>374</v>
      </c>
      <c r="J193" s="27" t="s">
        <v>135</v>
      </c>
      <c r="K193" s="25"/>
      <c r="L193" s="25" t="s">
        <v>257</v>
      </c>
      <c r="M193" s="28" t="s">
        <v>196</v>
      </c>
      <c r="N193" s="32" t="s">
        <v>88</v>
      </c>
      <c r="O193" s="29" t="s">
        <v>3345</v>
      </c>
      <c r="P193" s="44" t="s">
        <v>3346</v>
      </c>
      <c r="Q193" s="25">
        <v>2049</v>
      </c>
      <c r="R193" s="44" t="s">
        <v>3347</v>
      </c>
      <c r="S193" s="44" t="s">
        <v>3348</v>
      </c>
      <c r="T193" s="92" t="s">
        <v>3349</v>
      </c>
      <c r="U193" s="92" t="s">
        <v>2801</v>
      </c>
      <c r="V193" s="25" t="s">
        <v>3350</v>
      </c>
      <c r="W193" s="92" t="s">
        <v>1190</v>
      </c>
      <c r="X193" s="24" t="s">
        <v>3351</v>
      </c>
      <c r="Y193" s="24" t="s">
        <v>3352</v>
      </c>
      <c r="Z193" s="25">
        <v>2</v>
      </c>
      <c r="AA193" s="25" t="s">
        <v>96</v>
      </c>
      <c r="AB193" s="25" t="s">
        <v>23</v>
      </c>
      <c r="AC193" s="25" t="s">
        <v>97</v>
      </c>
      <c r="AD193" s="30"/>
      <c r="AE193" s="24"/>
      <c r="AF193" s="45">
        <v>34924</v>
      </c>
      <c r="AG193" s="25" t="str">
        <f t="shared" ca="1" si="24"/>
        <v>30 anos</v>
      </c>
      <c r="AH193" s="45">
        <v>45261</v>
      </c>
      <c r="AI193" s="31"/>
      <c r="AJ193" s="31"/>
      <c r="AK193" s="31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63" t="s">
        <v>336</v>
      </c>
      <c r="AX193" s="52" t="s">
        <v>99</v>
      </c>
      <c r="AY193" s="52" t="s">
        <v>99</v>
      </c>
      <c r="AZ193" s="52" t="s">
        <v>99</v>
      </c>
      <c r="BA193" s="52" t="s">
        <v>99</v>
      </c>
      <c r="BB193" s="25" t="s">
        <v>271</v>
      </c>
      <c r="BC193" s="25"/>
      <c r="BD193" s="25"/>
      <c r="BE193" s="25"/>
      <c r="BF193" s="25"/>
      <c r="BG193" s="25"/>
      <c r="BH193" s="25"/>
      <c r="BI193" s="25"/>
      <c r="BJ193" s="25"/>
      <c r="BK193" s="25"/>
      <c r="BL193" s="24" t="s">
        <v>3353</v>
      </c>
      <c r="BM193" s="25">
        <v>34</v>
      </c>
      <c r="BN193" s="25"/>
      <c r="BO193" s="25" t="s">
        <v>106</v>
      </c>
      <c r="BP193" s="25">
        <v>69087340</v>
      </c>
      <c r="BQ193" s="64" t="s">
        <v>3354</v>
      </c>
      <c r="BR193" s="51" t="s">
        <v>3355</v>
      </c>
      <c r="BS193" s="25"/>
      <c r="BT193" s="25"/>
      <c r="BU193" s="25"/>
      <c r="BV193" s="25" t="s">
        <v>276</v>
      </c>
      <c r="BW193" s="25"/>
      <c r="BX193" s="25"/>
      <c r="BY193" s="25"/>
      <c r="BZ193" s="25"/>
      <c r="CA193" s="25"/>
      <c r="CB193" s="31"/>
      <c r="CC193" s="25"/>
      <c r="CD193" s="31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34"/>
    </row>
    <row r="194" spans="1:93" ht="13.5" customHeight="1">
      <c r="A194" s="13" t="s">
        <v>3356</v>
      </c>
      <c r="B194" s="14">
        <v>56</v>
      </c>
      <c r="C194" s="40" t="s">
        <v>82</v>
      </c>
      <c r="D194" s="599" t="s">
        <v>2760</v>
      </c>
      <c r="E194" s="600">
        <v>5</v>
      </c>
      <c r="F194" s="599"/>
      <c r="G194" s="599"/>
      <c r="H194" s="591" t="s">
        <v>84</v>
      </c>
      <c r="I194" s="14" t="s">
        <v>782</v>
      </c>
      <c r="J194" s="36" t="s">
        <v>85</v>
      </c>
      <c r="K194" s="14"/>
      <c r="L194" s="14" t="s">
        <v>257</v>
      </c>
      <c r="M194" s="17" t="s">
        <v>196</v>
      </c>
      <c r="N194" s="21" t="s">
        <v>88</v>
      </c>
      <c r="O194" s="18" t="s">
        <v>3357</v>
      </c>
      <c r="P194" s="59" t="s">
        <v>3358</v>
      </c>
      <c r="Q194" s="14">
        <v>1955</v>
      </c>
      <c r="R194" s="59" t="s">
        <v>3359</v>
      </c>
      <c r="S194" s="59" t="s">
        <v>3360</v>
      </c>
      <c r="T194" s="14" t="s">
        <v>3361</v>
      </c>
      <c r="U194" s="14" t="s">
        <v>2801</v>
      </c>
      <c r="V194" s="14" t="s">
        <v>788</v>
      </c>
      <c r="W194" s="14" t="s">
        <v>3362</v>
      </c>
      <c r="X194" s="13" t="s">
        <v>3363</v>
      </c>
      <c r="Y194" s="13" t="s">
        <v>3364</v>
      </c>
      <c r="Z194" s="14">
        <v>1</v>
      </c>
      <c r="AA194" s="14" t="s">
        <v>96</v>
      </c>
      <c r="AB194" s="14" t="s">
        <v>23</v>
      </c>
      <c r="AC194" s="14" t="s">
        <v>97</v>
      </c>
      <c r="AD194" s="19"/>
      <c r="AE194" s="13"/>
      <c r="AF194" s="62">
        <v>35286</v>
      </c>
      <c r="AG194" s="14" t="str">
        <f t="shared" ca="1" si="24"/>
        <v>29 anos</v>
      </c>
      <c r="AH194" s="62">
        <v>45261</v>
      </c>
      <c r="AI194" s="20"/>
      <c r="AJ194" s="20"/>
      <c r="AK194" s="20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63" t="s">
        <v>457</v>
      </c>
      <c r="AX194" s="63" t="s">
        <v>3365</v>
      </c>
      <c r="AY194" s="63" t="s">
        <v>3365</v>
      </c>
      <c r="AZ194" s="63" t="s">
        <v>3365</v>
      </c>
      <c r="BA194" s="63" t="s">
        <v>3365</v>
      </c>
      <c r="BB194" s="14" t="s">
        <v>271</v>
      </c>
      <c r="BC194" s="14"/>
      <c r="BD194" s="14"/>
      <c r="BE194" s="14"/>
      <c r="BF194" s="14"/>
      <c r="BG194" s="14"/>
      <c r="BH194" s="14"/>
      <c r="BI194" s="14"/>
      <c r="BJ194" s="14"/>
      <c r="BK194" s="14"/>
      <c r="BL194" s="13" t="s">
        <v>3366</v>
      </c>
      <c r="BM194" s="14">
        <v>733</v>
      </c>
      <c r="BN194" s="14"/>
      <c r="BO194" s="14" t="s">
        <v>106</v>
      </c>
      <c r="BP194" s="14" t="s">
        <v>3367</v>
      </c>
      <c r="BQ194" s="64">
        <v>92993565174</v>
      </c>
      <c r="BR194" s="51" t="s">
        <v>3368</v>
      </c>
      <c r="BS194" s="14"/>
      <c r="BT194" s="14"/>
      <c r="BU194" s="14"/>
      <c r="BV194" s="14" t="s">
        <v>276</v>
      </c>
      <c r="BW194" s="14"/>
      <c r="BX194" s="14"/>
      <c r="BY194" s="14"/>
      <c r="BZ194" s="14"/>
      <c r="CA194" s="14"/>
      <c r="CB194" s="20"/>
      <c r="CC194" s="14"/>
      <c r="CD194" s="20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40"/>
    </row>
    <row r="195" spans="1:93" ht="13.5" customHeight="1">
      <c r="A195" s="65" t="s">
        <v>3369</v>
      </c>
      <c r="B195" s="25">
        <v>173</v>
      </c>
      <c r="C195" s="34" t="s">
        <v>82</v>
      </c>
      <c r="D195" s="600" t="s">
        <v>2760</v>
      </c>
      <c r="E195" s="600">
        <v>5</v>
      </c>
      <c r="F195" s="600"/>
      <c r="G195" s="600"/>
      <c r="H195" s="590" t="s">
        <v>84</v>
      </c>
      <c r="I195" s="25" t="s">
        <v>465</v>
      </c>
      <c r="J195" s="27" t="s">
        <v>135</v>
      </c>
      <c r="K195" s="25"/>
      <c r="L195" s="25" t="s">
        <v>257</v>
      </c>
      <c r="M195" s="25" t="s">
        <v>196</v>
      </c>
      <c r="N195" s="28" t="s">
        <v>88</v>
      </c>
      <c r="O195" s="29" t="s">
        <v>3370</v>
      </c>
      <c r="P195" s="44" t="s">
        <v>3371</v>
      </c>
      <c r="Q195" s="41">
        <v>2073</v>
      </c>
      <c r="R195" s="44" t="s">
        <v>3372</v>
      </c>
      <c r="S195" s="44" t="s">
        <v>3373</v>
      </c>
      <c r="T195" s="67" t="s">
        <v>3374</v>
      </c>
      <c r="U195" s="25">
        <v>8</v>
      </c>
      <c r="V195" s="82" t="s">
        <v>651</v>
      </c>
      <c r="W195" s="82" t="s">
        <v>3375</v>
      </c>
      <c r="X195" s="84" t="s">
        <v>3376</v>
      </c>
      <c r="Y195" s="84" t="s">
        <v>3377</v>
      </c>
      <c r="Z195" s="25">
        <v>1</v>
      </c>
      <c r="AA195" s="25" t="s">
        <v>96</v>
      </c>
      <c r="AB195" s="25" t="s">
        <v>23</v>
      </c>
      <c r="AC195" s="25" t="s">
        <v>97</v>
      </c>
      <c r="AD195" s="30"/>
      <c r="AE195" s="24"/>
      <c r="AF195" s="45">
        <v>33443</v>
      </c>
      <c r="AG195" s="25" t="str">
        <f t="shared" ca="1" si="24"/>
        <v>34 anos</v>
      </c>
      <c r="AH195" s="45">
        <v>45261</v>
      </c>
      <c r="AI195" s="31"/>
      <c r="AJ195" s="31"/>
      <c r="AK195" s="31"/>
      <c r="AL195" s="25"/>
      <c r="AM195" s="25"/>
      <c r="AN195" s="25"/>
      <c r="AO195" s="25"/>
      <c r="AP195" s="25"/>
      <c r="AQ195" s="32"/>
      <c r="AR195" s="25"/>
      <c r="AS195" s="25"/>
      <c r="AT195" s="25"/>
      <c r="AU195" s="25"/>
      <c r="AV195" s="25"/>
      <c r="AW195" s="190" t="s">
        <v>100</v>
      </c>
      <c r="AX195" s="63" t="s">
        <v>3378</v>
      </c>
      <c r="AY195" s="63" t="s">
        <v>3379</v>
      </c>
      <c r="AZ195" s="52" t="s">
        <v>99</v>
      </c>
      <c r="BA195" s="148" t="s">
        <v>99</v>
      </c>
      <c r="BB195" s="25" t="s">
        <v>271</v>
      </c>
      <c r="BC195" s="25"/>
      <c r="BD195" s="25"/>
      <c r="BE195" s="25"/>
      <c r="BF195" s="25"/>
      <c r="BG195" s="25"/>
      <c r="BH195" s="25"/>
      <c r="BI195" s="25"/>
      <c r="BJ195" s="25"/>
      <c r="BK195" s="25"/>
      <c r="BL195" s="24"/>
      <c r="BM195" s="25"/>
      <c r="BN195" s="25"/>
      <c r="BO195" s="25" t="s">
        <v>106</v>
      </c>
      <c r="BP195" s="25"/>
      <c r="BQ195" s="101" t="s">
        <v>3380</v>
      </c>
      <c r="BR195" s="51" t="s">
        <v>3381</v>
      </c>
      <c r="BS195" s="25"/>
      <c r="BT195" s="25"/>
      <c r="BU195" s="25"/>
      <c r="BV195" s="25" t="s">
        <v>276</v>
      </c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34"/>
    </row>
    <row r="196" spans="1:93" ht="13.5" customHeight="1">
      <c r="A196" s="13" t="s">
        <v>3382</v>
      </c>
      <c r="B196" s="14">
        <v>144</v>
      </c>
      <c r="C196" s="40" t="s">
        <v>82</v>
      </c>
      <c r="D196" s="599" t="s">
        <v>2760</v>
      </c>
      <c r="E196" s="600">
        <v>5</v>
      </c>
      <c r="F196" s="599"/>
      <c r="G196" s="599"/>
      <c r="H196" s="591" t="s">
        <v>84</v>
      </c>
      <c r="I196" s="14" t="s">
        <v>295</v>
      </c>
      <c r="J196" s="36" t="s">
        <v>85</v>
      </c>
      <c r="K196" s="14"/>
      <c r="L196" s="14" t="s">
        <v>257</v>
      </c>
      <c r="M196" s="17" t="s">
        <v>196</v>
      </c>
      <c r="N196" s="21" t="s">
        <v>88</v>
      </c>
      <c r="O196" s="18" t="s">
        <v>3383</v>
      </c>
      <c r="P196" s="59" t="s">
        <v>3384</v>
      </c>
      <c r="Q196" s="14">
        <v>2044</v>
      </c>
      <c r="R196" s="59" t="s">
        <v>3385</v>
      </c>
      <c r="S196" s="59" t="s">
        <v>3386</v>
      </c>
      <c r="T196" s="61" t="s">
        <v>3387</v>
      </c>
      <c r="U196" s="14" t="s">
        <v>1615</v>
      </c>
      <c r="V196" s="61" t="s">
        <v>3388</v>
      </c>
      <c r="W196" s="61" t="s">
        <v>3389</v>
      </c>
      <c r="X196" s="13" t="s">
        <v>3390</v>
      </c>
      <c r="Y196" s="13" t="s">
        <v>3391</v>
      </c>
      <c r="Z196" s="14">
        <v>1</v>
      </c>
      <c r="AA196" s="14" t="s">
        <v>96</v>
      </c>
      <c r="AB196" s="14" t="s">
        <v>23</v>
      </c>
      <c r="AC196" s="14" t="s">
        <v>97</v>
      </c>
      <c r="AD196" s="19"/>
      <c r="AE196" s="13"/>
      <c r="AF196" s="62">
        <v>37404</v>
      </c>
      <c r="AG196" s="14" t="str">
        <f t="shared" ca="1" si="24"/>
        <v>23 anos</v>
      </c>
      <c r="AH196" s="62">
        <v>45261</v>
      </c>
      <c r="AI196" s="20"/>
      <c r="AJ196" s="20"/>
      <c r="AK196" s="20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 t="s">
        <v>100</v>
      </c>
      <c r="AX196" s="63" t="s">
        <v>2370</v>
      </c>
      <c r="AY196" s="63"/>
      <c r="AZ196" s="52" t="s">
        <v>99</v>
      </c>
      <c r="BA196" s="52" t="s">
        <v>99</v>
      </c>
      <c r="BB196" s="14" t="s">
        <v>271</v>
      </c>
      <c r="BC196" s="14"/>
      <c r="BD196" s="14"/>
      <c r="BE196" s="14"/>
      <c r="BF196" s="14"/>
      <c r="BG196" s="14"/>
      <c r="BH196" s="14"/>
      <c r="BI196" s="14"/>
      <c r="BJ196" s="14"/>
      <c r="BK196" s="14"/>
      <c r="BL196" s="13" t="s">
        <v>3392</v>
      </c>
      <c r="BM196" s="14">
        <v>11901</v>
      </c>
      <c r="BN196" s="14"/>
      <c r="BO196" s="14" t="s">
        <v>106</v>
      </c>
      <c r="BP196" s="14">
        <v>69023003</v>
      </c>
      <c r="BQ196" s="64">
        <v>92993781184</v>
      </c>
      <c r="BR196" s="51" t="s">
        <v>3393</v>
      </c>
      <c r="BS196" s="14"/>
      <c r="BT196" s="14"/>
      <c r="BU196" s="14"/>
      <c r="BV196" s="14" t="s">
        <v>276</v>
      </c>
      <c r="BW196" s="14"/>
      <c r="BX196" s="627"/>
      <c r="BY196" s="14"/>
      <c r="BZ196" s="14"/>
      <c r="CA196" s="14"/>
      <c r="CB196" s="20"/>
      <c r="CC196" s="14"/>
      <c r="CD196" s="20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40"/>
    </row>
    <row r="197" spans="1:93" ht="13.5" customHeight="1">
      <c r="A197" s="24" t="s">
        <v>3394</v>
      </c>
      <c r="B197" s="25">
        <v>111</v>
      </c>
      <c r="C197" s="34" t="s">
        <v>82</v>
      </c>
      <c r="D197" s="600" t="s">
        <v>2760</v>
      </c>
      <c r="E197" s="600">
        <v>5</v>
      </c>
      <c r="F197" s="600"/>
      <c r="G197" s="600"/>
      <c r="H197" s="590" t="s">
        <v>84</v>
      </c>
      <c r="I197" s="25" t="s">
        <v>295</v>
      </c>
      <c r="J197" s="27" t="s">
        <v>85</v>
      </c>
      <c r="K197" s="25"/>
      <c r="L197" s="25" t="s">
        <v>257</v>
      </c>
      <c r="M197" s="25" t="s">
        <v>196</v>
      </c>
      <c r="N197" s="28" t="s">
        <v>88</v>
      </c>
      <c r="O197" s="29" t="s">
        <v>3395</v>
      </c>
      <c r="P197" s="44" t="s">
        <v>3396</v>
      </c>
      <c r="Q197" s="28" t="s">
        <v>3397</v>
      </c>
      <c r="R197" s="44" t="s">
        <v>3398</v>
      </c>
      <c r="S197" s="44" t="s">
        <v>3399</v>
      </c>
      <c r="T197" s="25">
        <v>431963122</v>
      </c>
      <c r="U197" s="25">
        <v>40</v>
      </c>
      <c r="V197" s="25">
        <v>62</v>
      </c>
      <c r="W197" s="25">
        <v>620</v>
      </c>
      <c r="X197" s="24" t="s">
        <v>3400</v>
      </c>
      <c r="Y197" s="24" t="s">
        <v>3401</v>
      </c>
      <c r="Z197" s="25">
        <v>1</v>
      </c>
      <c r="AA197" s="25" t="s">
        <v>96</v>
      </c>
      <c r="AB197" s="25" t="s">
        <v>23</v>
      </c>
      <c r="AC197" s="25" t="s">
        <v>97</v>
      </c>
      <c r="AD197" s="30"/>
      <c r="AE197" s="24"/>
      <c r="AF197" s="45">
        <v>37404</v>
      </c>
      <c r="AG197" s="25" t="str">
        <f t="shared" ca="1" si="24"/>
        <v>23 anos</v>
      </c>
      <c r="AH197" s="45">
        <v>45261</v>
      </c>
      <c r="AI197" s="31"/>
      <c r="AJ197" s="31"/>
      <c r="AK197" s="31"/>
      <c r="AL197" s="25"/>
      <c r="AM197" s="25"/>
      <c r="AN197" s="25"/>
      <c r="AO197" s="25"/>
      <c r="AP197" s="25"/>
      <c r="AQ197" s="32"/>
      <c r="AR197" s="25"/>
      <c r="AS197" s="25"/>
      <c r="AT197" s="25"/>
      <c r="AU197" s="25"/>
      <c r="AV197" s="25"/>
      <c r="AW197" s="25" t="s">
        <v>100</v>
      </c>
      <c r="AX197" s="52" t="s">
        <v>2370</v>
      </c>
      <c r="AY197" s="52" t="s">
        <v>306</v>
      </c>
      <c r="AZ197" s="52" t="s">
        <v>99</v>
      </c>
      <c r="BA197" s="52" t="s">
        <v>99</v>
      </c>
      <c r="BB197" s="25" t="s">
        <v>271</v>
      </c>
      <c r="BC197" s="25"/>
      <c r="BD197" s="25"/>
      <c r="BE197" s="25"/>
      <c r="BF197" s="25"/>
      <c r="BG197" s="25"/>
      <c r="BH197" s="25"/>
      <c r="BI197" s="25"/>
      <c r="BJ197" s="25"/>
      <c r="BK197" s="25"/>
      <c r="BL197" s="24"/>
      <c r="BM197" s="25"/>
      <c r="BN197" s="25"/>
      <c r="BO197" s="25" t="s">
        <v>106</v>
      </c>
      <c r="BP197" s="25"/>
      <c r="BQ197" s="53" t="s">
        <v>3402</v>
      </c>
      <c r="BR197" s="54" t="s">
        <v>3403</v>
      </c>
      <c r="BS197" s="25"/>
      <c r="BT197" s="25"/>
      <c r="BU197" s="25"/>
      <c r="BV197" s="25" t="s">
        <v>276</v>
      </c>
      <c r="BW197" s="25"/>
      <c r="BX197" s="25"/>
      <c r="BY197" s="25"/>
      <c r="BZ197" s="25"/>
      <c r="CA197" s="31"/>
      <c r="CB197" s="31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34"/>
    </row>
    <row r="198" spans="1:93" ht="13.5" customHeight="1">
      <c r="A198" s="39" t="s">
        <v>3404</v>
      </c>
      <c r="B198" s="21">
        <v>7</v>
      </c>
      <c r="C198" s="40" t="s">
        <v>82</v>
      </c>
      <c r="D198" s="599" t="s">
        <v>2760</v>
      </c>
      <c r="E198" s="600">
        <v>5</v>
      </c>
      <c r="F198" s="599"/>
      <c r="G198" s="599"/>
      <c r="H198" s="591" t="s">
        <v>84</v>
      </c>
      <c r="I198" s="14" t="s">
        <v>295</v>
      </c>
      <c r="J198" s="156" t="s">
        <v>85</v>
      </c>
      <c r="K198" s="14"/>
      <c r="L198" s="21" t="s">
        <v>257</v>
      </c>
      <c r="M198" s="17" t="s">
        <v>196</v>
      </c>
      <c r="N198" s="17" t="s">
        <v>88</v>
      </c>
      <c r="O198" s="18" t="s">
        <v>3405</v>
      </c>
      <c r="P198" s="59" t="s">
        <v>3406</v>
      </c>
      <c r="Q198" s="14">
        <v>1906</v>
      </c>
      <c r="R198" s="59" t="s">
        <v>3407</v>
      </c>
      <c r="S198" s="59" t="s">
        <v>3408</v>
      </c>
      <c r="T198" s="85" t="s">
        <v>3409</v>
      </c>
      <c r="U198" s="21">
        <v>22</v>
      </c>
      <c r="V198" s="75" t="s">
        <v>143</v>
      </c>
      <c r="W198" s="75" t="s">
        <v>3410</v>
      </c>
      <c r="X198" s="146" t="s">
        <v>3411</v>
      </c>
      <c r="Y198" s="146" t="s">
        <v>3412</v>
      </c>
      <c r="Z198" s="21"/>
      <c r="AA198" s="14" t="s">
        <v>96</v>
      </c>
      <c r="AB198" s="14" t="s">
        <v>23</v>
      </c>
      <c r="AC198" s="14" t="s">
        <v>97</v>
      </c>
      <c r="AD198" s="157"/>
      <c r="AE198" s="155"/>
      <c r="AF198" s="62">
        <v>35925</v>
      </c>
      <c r="AG198" s="14" t="str">
        <f t="shared" ca="1" si="24"/>
        <v>27 anos</v>
      </c>
      <c r="AH198" s="62">
        <v>45261</v>
      </c>
      <c r="AI198" s="133"/>
      <c r="AJ198" s="20"/>
      <c r="AK198" s="20"/>
      <c r="AL198" s="21"/>
      <c r="AM198" s="14"/>
      <c r="AN198" s="14"/>
      <c r="AO198" s="14"/>
      <c r="AP198" s="14"/>
      <c r="AQ198" s="21"/>
      <c r="AR198" s="21"/>
      <c r="AS198" s="21"/>
      <c r="AT198" s="21"/>
      <c r="AU198" s="21"/>
      <c r="AV198" s="21"/>
      <c r="AW198" s="63" t="s">
        <v>336</v>
      </c>
      <c r="AX198" s="52" t="s">
        <v>99</v>
      </c>
      <c r="AY198" s="52" t="s">
        <v>99</v>
      </c>
      <c r="AZ198" s="52" t="s">
        <v>99</v>
      </c>
      <c r="BA198" s="52" t="s">
        <v>99</v>
      </c>
      <c r="BB198" s="14" t="s">
        <v>271</v>
      </c>
      <c r="BC198" s="133"/>
      <c r="BD198" s="21"/>
      <c r="BE198" s="21"/>
      <c r="BF198" s="21"/>
      <c r="BG198" s="21"/>
      <c r="BH198" s="21"/>
      <c r="BI198" s="21"/>
      <c r="BJ198" s="21"/>
      <c r="BK198" s="21"/>
      <c r="BL198" s="78" t="s">
        <v>3413</v>
      </c>
      <c r="BM198" s="21">
        <v>345</v>
      </c>
      <c r="BN198" s="21" t="s">
        <v>3414</v>
      </c>
      <c r="BO198" s="14" t="s">
        <v>106</v>
      </c>
      <c r="BP198" s="76">
        <v>69054070</v>
      </c>
      <c r="BQ198" s="64">
        <v>92988026545</v>
      </c>
      <c r="BR198" s="51" t="s">
        <v>3415</v>
      </c>
      <c r="BS198" s="155"/>
      <c r="BT198" s="21"/>
      <c r="BU198" s="21"/>
      <c r="BV198" s="14" t="s">
        <v>276</v>
      </c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155"/>
      <c r="CN198" s="21" t="s">
        <v>3416</v>
      </c>
      <c r="CO198" s="159" t="s">
        <v>3417</v>
      </c>
    </row>
    <row r="199" spans="1:93" ht="13.5" customHeight="1">
      <c r="A199" s="24" t="s">
        <v>3418</v>
      </c>
      <c r="B199" s="25">
        <v>299</v>
      </c>
      <c r="C199" s="34" t="s">
        <v>82</v>
      </c>
      <c r="D199" s="600" t="s">
        <v>2760</v>
      </c>
      <c r="E199" s="600">
        <v>5</v>
      </c>
      <c r="F199" s="600"/>
      <c r="G199" s="600"/>
      <c r="H199" s="27" t="s">
        <v>84</v>
      </c>
      <c r="I199" s="25" t="s">
        <v>3419</v>
      </c>
      <c r="J199" s="27" t="s">
        <v>85</v>
      </c>
      <c r="K199" s="25" t="s">
        <v>544</v>
      </c>
      <c r="L199" s="25" t="s">
        <v>195</v>
      </c>
      <c r="M199" s="28" t="s">
        <v>196</v>
      </c>
      <c r="N199" s="28" t="s">
        <v>88</v>
      </c>
      <c r="O199" s="29" t="s">
        <v>3420</v>
      </c>
      <c r="P199" s="25" t="s">
        <v>3421</v>
      </c>
      <c r="Q199" s="28" t="s">
        <v>3422</v>
      </c>
      <c r="R199" s="25" t="s">
        <v>3423</v>
      </c>
      <c r="S199" s="25" t="s">
        <v>3424</v>
      </c>
      <c r="T199" s="25">
        <v>423965113</v>
      </c>
      <c r="U199" s="25">
        <v>41</v>
      </c>
      <c r="V199" s="25">
        <v>38</v>
      </c>
      <c r="W199" s="25">
        <v>147</v>
      </c>
      <c r="X199" s="24" t="s">
        <v>3425</v>
      </c>
      <c r="Y199" s="24" t="s">
        <v>3425</v>
      </c>
      <c r="Z199" s="25">
        <v>1</v>
      </c>
      <c r="AA199" s="25" t="s">
        <v>96</v>
      </c>
      <c r="AB199" s="25" t="s">
        <v>23</v>
      </c>
      <c r="AC199" s="25" t="s">
        <v>97</v>
      </c>
      <c r="AD199" s="30"/>
      <c r="AE199" s="24" t="s">
        <v>3426</v>
      </c>
      <c r="AF199" s="31">
        <v>30539</v>
      </c>
      <c r="AG199" s="25" t="str">
        <f t="shared" ca="1" si="24"/>
        <v>42 anos</v>
      </c>
      <c r="AH199" s="31">
        <v>38384</v>
      </c>
      <c r="AI199" s="31">
        <v>38384</v>
      </c>
      <c r="AJ199" s="31">
        <f>EDATE(AI199,300)</f>
        <v>47515</v>
      </c>
      <c r="AK199" s="31">
        <f>EDATE(AI199,360)</f>
        <v>49341</v>
      </c>
      <c r="AL199" s="25">
        <v>59</v>
      </c>
      <c r="AM199" s="25" t="str">
        <f ca="1">DATEDIF(AI199,TODAY(),"Y")&amp;" ano(s)"</f>
        <v>20 ano(s)</v>
      </c>
      <c r="AN199" s="25" t="str">
        <f ca="1">DATEDIF(AI199,TODAY(),"YM")&amp;"  mês(es)"</f>
        <v>6  mês(es)</v>
      </c>
      <c r="AO199" s="25" t="str">
        <f ca="1">DATEDIF(AI199,TODAY(),"MD")&amp;" dias"</f>
        <v>15 dias</v>
      </c>
      <c r="AP199" s="25">
        <f ca="1">TODAY()-AI199</f>
        <v>7501</v>
      </c>
      <c r="AQ199" s="32" t="s">
        <v>99</v>
      </c>
      <c r="AR199" s="25"/>
      <c r="AS199" s="25"/>
      <c r="AT199" s="25"/>
      <c r="AU199" s="25"/>
      <c r="AV199" s="25"/>
      <c r="AW199" s="25" t="s">
        <v>100</v>
      </c>
      <c r="AX199" s="25"/>
      <c r="AY199" s="25" t="s">
        <v>3427</v>
      </c>
      <c r="AZ199" s="25"/>
      <c r="BA199" s="25"/>
      <c r="BB199" s="25"/>
      <c r="BC199" s="25"/>
      <c r="BD199" s="25"/>
      <c r="BE199" s="25" t="s">
        <v>223</v>
      </c>
      <c r="BF199" s="25"/>
      <c r="BG199" s="25"/>
      <c r="BH199" s="25"/>
      <c r="BI199" s="25"/>
      <c r="BJ199" s="25"/>
      <c r="BK199" s="25"/>
      <c r="BL199" s="25"/>
      <c r="BM199" s="25">
        <v>0</v>
      </c>
      <c r="BN199" s="25"/>
      <c r="BO199" s="25" t="s">
        <v>106</v>
      </c>
      <c r="BP199" s="25">
        <v>69000000</v>
      </c>
      <c r="BQ199" s="25">
        <v>81493254</v>
      </c>
      <c r="BR199" s="33" t="s">
        <v>3428</v>
      </c>
      <c r="BS199" s="25" t="s">
        <v>205</v>
      </c>
      <c r="BT199" s="25" t="s">
        <v>206</v>
      </c>
      <c r="BU199" s="25" t="s">
        <v>207</v>
      </c>
      <c r="BV199" s="25"/>
      <c r="BW199" s="25"/>
      <c r="BX199" s="25"/>
      <c r="BY199" s="25" t="s">
        <v>208</v>
      </c>
      <c r="BZ199" s="25" t="s">
        <v>110</v>
      </c>
      <c r="CA199" s="25" t="s">
        <v>3429</v>
      </c>
      <c r="CB199" s="25" t="s">
        <v>110</v>
      </c>
      <c r="CC199" s="25" t="s">
        <v>110</v>
      </c>
      <c r="CD199" s="25" t="s">
        <v>110</v>
      </c>
      <c r="CE199" s="25" t="s">
        <v>110</v>
      </c>
      <c r="CF199" s="25" t="s">
        <v>110</v>
      </c>
      <c r="CG199" s="25" t="s">
        <v>110</v>
      </c>
      <c r="CH199" s="25" t="s">
        <v>110</v>
      </c>
      <c r="CI199" s="25" t="s">
        <v>110</v>
      </c>
      <c r="CJ199" s="25" t="s">
        <v>110</v>
      </c>
      <c r="CK199" s="25" t="s">
        <v>110</v>
      </c>
      <c r="CL199" s="25" t="s">
        <v>110</v>
      </c>
      <c r="CM199" s="25" t="s">
        <v>110</v>
      </c>
      <c r="CN199" s="25"/>
      <c r="CO199" s="34"/>
    </row>
    <row r="200" spans="1:93" ht="13.5" customHeight="1">
      <c r="A200" s="39" t="s">
        <v>3430</v>
      </c>
      <c r="B200" s="14">
        <v>120</v>
      </c>
      <c r="C200" s="40" t="s">
        <v>82</v>
      </c>
      <c r="D200" s="599" t="s">
        <v>2760</v>
      </c>
      <c r="E200" s="600">
        <v>5</v>
      </c>
      <c r="F200" s="599"/>
      <c r="G200" s="599"/>
      <c r="H200" s="591" t="s">
        <v>84</v>
      </c>
      <c r="I200" s="14" t="s">
        <v>295</v>
      </c>
      <c r="J200" s="36" t="s">
        <v>85</v>
      </c>
      <c r="K200" s="14"/>
      <c r="L200" s="14" t="s">
        <v>257</v>
      </c>
      <c r="M200" s="14" t="s">
        <v>196</v>
      </c>
      <c r="N200" s="17" t="s">
        <v>88</v>
      </c>
      <c r="O200" s="18" t="s">
        <v>3431</v>
      </c>
      <c r="P200" s="59" t="s">
        <v>3432</v>
      </c>
      <c r="Q200" s="14">
        <v>2020</v>
      </c>
      <c r="R200" s="59" t="s">
        <v>3433</v>
      </c>
      <c r="S200" s="59" t="s">
        <v>3434</v>
      </c>
      <c r="T200" s="85" t="s">
        <v>3435</v>
      </c>
      <c r="U200" s="14">
        <v>75</v>
      </c>
      <c r="V200" s="166" t="s">
        <v>301</v>
      </c>
      <c r="W200" s="166" t="s">
        <v>3436</v>
      </c>
      <c r="X200" s="87" t="s">
        <v>1073</v>
      </c>
      <c r="Y200" s="87" t="s">
        <v>3437</v>
      </c>
      <c r="Z200" s="14">
        <v>1</v>
      </c>
      <c r="AA200" s="14" t="s">
        <v>96</v>
      </c>
      <c r="AB200" s="14" t="s">
        <v>23</v>
      </c>
      <c r="AC200" s="14" t="s">
        <v>97</v>
      </c>
      <c r="AD200" s="19"/>
      <c r="AE200" s="13"/>
      <c r="AF200" s="62">
        <v>33011</v>
      </c>
      <c r="AG200" s="14" t="str">
        <f t="shared" ca="1" si="24"/>
        <v>35 anos</v>
      </c>
      <c r="AH200" s="62">
        <v>45267</v>
      </c>
      <c r="AI200" s="20"/>
      <c r="AJ200" s="20"/>
      <c r="AK200" s="20"/>
      <c r="AL200" s="14"/>
      <c r="AM200" s="14"/>
      <c r="AN200" s="14"/>
      <c r="AO200" s="14"/>
      <c r="AP200" s="14"/>
      <c r="AQ200" s="21"/>
      <c r="AR200" s="14"/>
      <c r="AS200" s="14"/>
      <c r="AT200" s="14"/>
      <c r="AU200" s="14"/>
      <c r="AV200" s="14"/>
      <c r="AW200" s="52" t="s">
        <v>336</v>
      </c>
      <c r="AX200" s="52" t="s">
        <v>99</v>
      </c>
      <c r="AY200" s="52" t="s">
        <v>99</v>
      </c>
      <c r="AZ200" s="52" t="s">
        <v>99</v>
      </c>
      <c r="BA200" s="52" t="s">
        <v>99</v>
      </c>
      <c r="BB200" s="14" t="s">
        <v>271</v>
      </c>
      <c r="BC200" s="14"/>
      <c r="BD200" s="14"/>
      <c r="BE200" s="14"/>
      <c r="BF200" s="14"/>
      <c r="BG200" s="14"/>
      <c r="BH200" s="14"/>
      <c r="BI200" s="14"/>
      <c r="BJ200" s="14"/>
      <c r="BK200" s="14"/>
      <c r="BL200" s="13"/>
      <c r="BM200" s="14"/>
      <c r="BN200" s="14"/>
      <c r="BO200" s="14" t="s">
        <v>106</v>
      </c>
      <c r="BP200" s="14"/>
      <c r="BQ200" s="53">
        <v>92986361823</v>
      </c>
      <c r="BR200" s="54" t="s">
        <v>3438</v>
      </c>
      <c r="BS200" s="14"/>
      <c r="BT200" s="14"/>
      <c r="BU200" s="14"/>
      <c r="BV200" s="14" t="s">
        <v>276</v>
      </c>
      <c r="BW200" s="20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40"/>
    </row>
    <row r="201" spans="1:93" ht="13.5" customHeight="1">
      <c r="A201" s="24" t="s">
        <v>3439</v>
      </c>
      <c r="B201" s="25">
        <v>652</v>
      </c>
      <c r="C201" s="34" t="s">
        <v>82</v>
      </c>
      <c r="D201" s="600" t="s">
        <v>2760</v>
      </c>
      <c r="E201" s="600">
        <v>5</v>
      </c>
      <c r="F201" s="600"/>
      <c r="G201" s="600"/>
      <c r="H201" s="27" t="s">
        <v>84</v>
      </c>
      <c r="I201" s="25"/>
      <c r="J201" s="27" t="s">
        <v>85</v>
      </c>
      <c r="K201" s="25" t="s">
        <v>86</v>
      </c>
      <c r="L201" s="25" t="s">
        <v>69</v>
      </c>
      <c r="M201" s="25" t="s">
        <v>196</v>
      </c>
      <c r="N201" s="28" t="s">
        <v>88</v>
      </c>
      <c r="O201" s="29" t="s">
        <v>3440</v>
      </c>
      <c r="P201" s="25" t="s">
        <v>3441</v>
      </c>
      <c r="Q201" s="28" t="s">
        <v>3442</v>
      </c>
      <c r="R201" s="25" t="s">
        <v>3443</v>
      </c>
      <c r="S201" s="25" t="s">
        <v>3444</v>
      </c>
      <c r="T201" s="25">
        <v>112953523</v>
      </c>
      <c r="U201" s="25">
        <v>5</v>
      </c>
      <c r="V201" s="25">
        <v>37</v>
      </c>
      <c r="W201" s="25">
        <v>333</v>
      </c>
      <c r="X201" s="24" t="s">
        <v>3445</v>
      </c>
      <c r="Y201" s="24" t="s">
        <v>3446</v>
      </c>
      <c r="Z201" s="25">
        <v>2</v>
      </c>
      <c r="AA201" s="25" t="s">
        <v>96</v>
      </c>
      <c r="AB201" s="25" t="s">
        <v>23</v>
      </c>
      <c r="AC201" s="25" t="s">
        <v>97</v>
      </c>
      <c r="AD201" s="30"/>
      <c r="AE201" s="24" t="s">
        <v>1645</v>
      </c>
      <c r="AF201" s="31">
        <v>29353</v>
      </c>
      <c r="AG201" s="25" t="str">
        <f t="shared" ca="1" si="24"/>
        <v>45 anos</v>
      </c>
      <c r="AH201" s="31">
        <v>41561</v>
      </c>
      <c r="AI201" s="31">
        <v>41561</v>
      </c>
      <c r="AJ201" s="31">
        <f>EDATE(AI201,300)</f>
        <v>50692</v>
      </c>
      <c r="AK201" s="31">
        <f>EDATE(AI201,360)</f>
        <v>52518</v>
      </c>
      <c r="AL201" s="25">
        <v>59</v>
      </c>
      <c r="AM201" s="25" t="str">
        <f ca="1">DATEDIF(AI201,TODAY(),"Y")&amp;" ano(s)"</f>
        <v>11 ano(s)</v>
      </c>
      <c r="AN201" s="25" t="str">
        <f ca="1">DATEDIF(AI201,TODAY(),"YM")&amp;"  mês(es)"</f>
        <v>10  mês(es)</v>
      </c>
      <c r="AO201" s="25" t="str">
        <f ca="1">DATEDIF(AI201,TODAY(),"MD")&amp;" dias"</f>
        <v>2 dias</v>
      </c>
      <c r="AP201" s="25">
        <f ca="1">TODAY()-AI201</f>
        <v>4324</v>
      </c>
      <c r="AQ201" s="32" t="s">
        <v>99</v>
      </c>
      <c r="AR201" s="25"/>
      <c r="AS201" s="25"/>
      <c r="AT201" s="25"/>
      <c r="AU201" s="25"/>
      <c r="AV201" s="25"/>
      <c r="AW201" s="25" t="s">
        <v>336</v>
      </c>
      <c r="AX201" s="25"/>
      <c r="AY201" s="25" t="s">
        <v>99</v>
      </c>
      <c r="AZ201" s="25" t="s">
        <v>99</v>
      </c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 t="s">
        <v>3447</v>
      </c>
      <c r="BM201" s="25">
        <v>0</v>
      </c>
      <c r="BN201" s="25" t="s">
        <v>3448</v>
      </c>
      <c r="BO201" s="25" t="s">
        <v>106</v>
      </c>
      <c r="BP201" s="25">
        <v>69000000</v>
      </c>
      <c r="BQ201" s="25">
        <v>9293735913</v>
      </c>
      <c r="BR201" s="33" t="s">
        <v>3449</v>
      </c>
      <c r="BS201" s="25" t="s">
        <v>290</v>
      </c>
      <c r="BT201" s="25" t="s">
        <v>110</v>
      </c>
      <c r="BU201" s="25" t="s">
        <v>291</v>
      </c>
      <c r="BV201" s="25" t="s">
        <v>110</v>
      </c>
      <c r="BW201" s="31" t="s">
        <v>292</v>
      </c>
      <c r="BX201" s="25" t="s">
        <v>3450</v>
      </c>
      <c r="BY201" s="25" t="s">
        <v>110</v>
      </c>
      <c r="BZ201" s="25" t="s">
        <v>110</v>
      </c>
      <c r="CA201" s="25" t="s">
        <v>110</v>
      </c>
      <c r="CB201" s="25" t="s">
        <v>110</v>
      </c>
      <c r="CC201" s="25" t="s">
        <v>110</v>
      </c>
      <c r="CD201" s="25" t="s">
        <v>110</v>
      </c>
      <c r="CE201" s="25" t="s">
        <v>110</v>
      </c>
      <c r="CF201" s="25" t="s">
        <v>110</v>
      </c>
      <c r="CG201" s="25" t="s">
        <v>110</v>
      </c>
      <c r="CH201" s="25" t="s">
        <v>110</v>
      </c>
      <c r="CI201" s="25" t="s">
        <v>110</v>
      </c>
      <c r="CJ201" s="25" t="s">
        <v>110</v>
      </c>
      <c r="CK201" s="25" t="s">
        <v>110</v>
      </c>
      <c r="CL201" s="25" t="s">
        <v>110</v>
      </c>
      <c r="CM201" s="25" t="s">
        <v>110</v>
      </c>
      <c r="CN201" s="25"/>
      <c r="CO201" s="34"/>
    </row>
    <row r="202" spans="1:93" ht="13.5" customHeight="1">
      <c r="A202" s="13" t="s">
        <v>3451</v>
      </c>
      <c r="B202" s="14">
        <v>84</v>
      </c>
      <c r="C202" s="584" t="s">
        <v>82</v>
      </c>
      <c r="D202" s="599" t="s">
        <v>2760</v>
      </c>
      <c r="E202" s="600">
        <v>5</v>
      </c>
      <c r="F202" s="599"/>
      <c r="G202" s="599"/>
      <c r="H202" s="591" t="s">
        <v>84</v>
      </c>
      <c r="I202" s="14" t="s">
        <v>295</v>
      </c>
      <c r="J202" s="36" t="s">
        <v>85</v>
      </c>
      <c r="K202" s="14"/>
      <c r="L202" s="14" t="s">
        <v>257</v>
      </c>
      <c r="M202" s="17" t="s">
        <v>196</v>
      </c>
      <c r="N202" s="21" t="s">
        <v>88</v>
      </c>
      <c r="O202" s="18" t="s">
        <v>3452</v>
      </c>
      <c r="P202" s="59" t="s">
        <v>3453</v>
      </c>
      <c r="Q202" s="14">
        <v>1984</v>
      </c>
      <c r="R202" s="59" t="s">
        <v>3454</v>
      </c>
      <c r="S202" s="59" t="s">
        <v>3455</v>
      </c>
      <c r="T202" s="14">
        <v>438200022</v>
      </c>
      <c r="U202" s="14" t="s">
        <v>2801</v>
      </c>
      <c r="V202" s="14" t="s">
        <v>877</v>
      </c>
      <c r="W202" s="14" t="s">
        <v>1423</v>
      </c>
      <c r="X202" s="13" t="s">
        <v>3456</v>
      </c>
      <c r="Y202" s="13" t="s">
        <v>3457</v>
      </c>
      <c r="Z202" s="14">
        <v>1</v>
      </c>
      <c r="AA202" s="14" t="s">
        <v>96</v>
      </c>
      <c r="AB202" s="14" t="s">
        <v>23</v>
      </c>
      <c r="AC202" s="14" t="s">
        <v>97</v>
      </c>
      <c r="AD202" s="19"/>
      <c r="AE202" s="13"/>
      <c r="AF202" s="62">
        <v>37752</v>
      </c>
      <c r="AG202" s="14" t="str">
        <f t="shared" ca="1" si="24"/>
        <v>22 anos</v>
      </c>
      <c r="AH202" s="62">
        <v>45261</v>
      </c>
      <c r="AI202" s="20"/>
      <c r="AJ202" s="20"/>
      <c r="AK202" s="20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63" t="s">
        <v>457</v>
      </c>
      <c r="AX202" s="63" t="s">
        <v>2370</v>
      </c>
      <c r="AY202" s="63"/>
      <c r="AZ202" s="63" t="s">
        <v>2926</v>
      </c>
      <c r="BA202" s="63" t="s">
        <v>2926</v>
      </c>
      <c r="BB202" s="14" t="s">
        <v>271</v>
      </c>
      <c r="BC202" s="14"/>
      <c r="BD202" s="14"/>
      <c r="BE202" s="14"/>
      <c r="BF202" s="14"/>
      <c r="BG202" s="14"/>
      <c r="BH202" s="14"/>
      <c r="BI202" s="14"/>
      <c r="BJ202" s="14"/>
      <c r="BK202" s="14"/>
      <c r="BL202" s="13" t="s">
        <v>3458</v>
      </c>
      <c r="BM202" s="14">
        <v>18</v>
      </c>
      <c r="BN202" s="14" t="s">
        <v>3459</v>
      </c>
      <c r="BO202" s="14" t="s">
        <v>106</v>
      </c>
      <c r="BP202" s="14" t="s">
        <v>3460</v>
      </c>
      <c r="BQ202" s="64">
        <v>92991257954</v>
      </c>
      <c r="BR202" s="51" t="s">
        <v>3461</v>
      </c>
      <c r="BS202" s="14"/>
      <c r="BT202" s="14"/>
      <c r="BU202" s="14"/>
      <c r="BV202" s="14" t="s">
        <v>276</v>
      </c>
      <c r="BW202" s="14"/>
      <c r="BX202" s="14"/>
      <c r="BY202" s="14"/>
      <c r="BZ202" s="14"/>
      <c r="CA202" s="14"/>
      <c r="CB202" s="20"/>
      <c r="CC202" s="14"/>
      <c r="CD202" s="20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40"/>
    </row>
    <row r="203" spans="1:93" ht="13.5" customHeight="1">
      <c r="A203" s="24" t="s">
        <v>3462</v>
      </c>
      <c r="B203" s="25">
        <v>408</v>
      </c>
      <c r="C203" s="34" t="s">
        <v>82</v>
      </c>
      <c r="D203" s="600" t="s">
        <v>2760</v>
      </c>
      <c r="E203" s="600">
        <v>5</v>
      </c>
      <c r="F203" s="600"/>
      <c r="G203" s="600"/>
      <c r="H203" s="27" t="s">
        <v>84</v>
      </c>
      <c r="I203" s="25"/>
      <c r="J203" s="27" t="s">
        <v>85</v>
      </c>
      <c r="K203" s="25" t="s">
        <v>86</v>
      </c>
      <c r="L203" s="25" t="s">
        <v>69</v>
      </c>
      <c r="M203" s="25" t="s">
        <v>196</v>
      </c>
      <c r="N203" s="28" t="s">
        <v>88</v>
      </c>
      <c r="O203" s="29" t="s">
        <v>3463</v>
      </c>
      <c r="P203" s="25" t="s">
        <v>3464</v>
      </c>
      <c r="Q203" s="28" t="s">
        <v>3465</v>
      </c>
      <c r="R203" s="25" t="s">
        <v>3466</v>
      </c>
      <c r="S203" s="25" t="s">
        <v>3467</v>
      </c>
      <c r="T203" s="25">
        <v>325928422</v>
      </c>
      <c r="U203" s="25">
        <v>16</v>
      </c>
      <c r="V203" s="25">
        <v>40</v>
      </c>
      <c r="W203" s="25">
        <v>167</v>
      </c>
      <c r="X203" s="24" t="s">
        <v>3468</v>
      </c>
      <c r="Y203" s="24" t="s">
        <v>3469</v>
      </c>
      <c r="Z203" s="25">
        <v>2</v>
      </c>
      <c r="AA203" s="25" t="s">
        <v>96</v>
      </c>
      <c r="AB203" s="25" t="s">
        <v>23</v>
      </c>
      <c r="AC203" s="25" t="s">
        <v>97</v>
      </c>
      <c r="AD203" s="30" t="s">
        <v>2902</v>
      </c>
      <c r="AE203" s="24" t="s">
        <v>2903</v>
      </c>
      <c r="AF203" s="31">
        <v>32865</v>
      </c>
      <c r="AG203" s="25" t="str">
        <f t="shared" ca="1" si="24"/>
        <v>35 anos</v>
      </c>
      <c r="AH203" s="31">
        <v>41561</v>
      </c>
      <c r="AI203" s="31">
        <v>41561</v>
      </c>
      <c r="AJ203" s="31">
        <f>EDATE(AI203,300)</f>
        <v>50692</v>
      </c>
      <c r="AK203" s="31">
        <f>EDATE(AI203,360)</f>
        <v>52518</v>
      </c>
      <c r="AL203" s="25">
        <v>59</v>
      </c>
      <c r="AM203" s="25" t="str">
        <f ca="1">DATEDIF(AI203,TODAY(),"Y")&amp;" ano(s)"</f>
        <v>11 ano(s)</v>
      </c>
      <c r="AN203" s="25" t="str">
        <f ca="1">DATEDIF(AI203,TODAY(),"YM")&amp;"  mês(es)"</f>
        <v>10  mês(es)</v>
      </c>
      <c r="AO203" s="25" t="str">
        <f ca="1">DATEDIF(AI203,TODAY(),"MD")&amp;" dias"</f>
        <v>2 dias</v>
      </c>
      <c r="AP203" s="25">
        <f ca="1">TODAY()-AI203</f>
        <v>4324</v>
      </c>
      <c r="AQ203" s="32" t="s">
        <v>99</v>
      </c>
      <c r="AR203" s="25"/>
      <c r="AS203" s="25"/>
      <c r="AT203" s="25"/>
      <c r="AU203" s="25"/>
      <c r="AV203" s="25"/>
      <c r="AW203" s="25" t="s">
        <v>100</v>
      </c>
      <c r="AX203" s="25" t="s">
        <v>96</v>
      </c>
      <c r="AY203" s="25" t="s">
        <v>3470</v>
      </c>
      <c r="AZ203" s="25" t="s">
        <v>99</v>
      </c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 t="s">
        <v>3471</v>
      </c>
      <c r="BM203" s="25">
        <v>0</v>
      </c>
      <c r="BN203" s="25" t="s">
        <v>3472</v>
      </c>
      <c r="BO203" s="25" t="s">
        <v>106</v>
      </c>
      <c r="BP203" s="25">
        <v>69043110</v>
      </c>
      <c r="BQ203" s="25">
        <v>9293994090</v>
      </c>
      <c r="BR203" s="33" t="s">
        <v>3473</v>
      </c>
      <c r="BS203" s="25" t="s">
        <v>290</v>
      </c>
      <c r="BT203" s="25" t="s">
        <v>110</v>
      </c>
      <c r="BU203" s="25" t="s">
        <v>291</v>
      </c>
      <c r="BV203" s="25" t="s">
        <v>110</v>
      </c>
      <c r="BW203" s="31" t="s">
        <v>292</v>
      </c>
      <c r="BX203" s="25" t="s">
        <v>808</v>
      </c>
      <c r="BY203" s="25" t="s">
        <v>110</v>
      </c>
      <c r="BZ203" s="25" t="s">
        <v>110</v>
      </c>
      <c r="CA203" s="25" t="s">
        <v>110</v>
      </c>
      <c r="CB203" s="25" t="s">
        <v>110</v>
      </c>
      <c r="CC203" s="25" t="s">
        <v>110</v>
      </c>
      <c r="CD203" s="25" t="s">
        <v>110</v>
      </c>
      <c r="CE203" s="25" t="s">
        <v>110</v>
      </c>
      <c r="CF203" s="25" t="s">
        <v>110</v>
      </c>
      <c r="CG203" s="25" t="s">
        <v>110</v>
      </c>
      <c r="CH203" s="25" t="s">
        <v>110</v>
      </c>
      <c r="CI203" s="25" t="s">
        <v>110</v>
      </c>
      <c r="CJ203" s="25" t="s">
        <v>110</v>
      </c>
      <c r="CK203" s="25" t="s">
        <v>110</v>
      </c>
      <c r="CL203" s="25" t="s">
        <v>110</v>
      </c>
      <c r="CM203" s="25" t="s">
        <v>110</v>
      </c>
      <c r="CN203" s="25"/>
      <c r="CO203" s="34"/>
    </row>
    <row r="204" spans="1:93" ht="13.5" customHeight="1">
      <c r="A204" s="13" t="s">
        <v>3474</v>
      </c>
      <c r="B204" s="14">
        <v>540</v>
      </c>
      <c r="C204" s="40" t="s">
        <v>82</v>
      </c>
      <c r="D204" s="599" t="s">
        <v>2760</v>
      </c>
      <c r="E204" s="600">
        <v>5</v>
      </c>
      <c r="F204" s="599"/>
      <c r="G204" s="599"/>
      <c r="H204" s="36" t="s">
        <v>84</v>
      </c>
      <c r="I204" s="14"/>
      <c r="J204" s="36" t="s">
        <v>85</v>
      </c>
      <c r="K204" s="14" t="s">
        <v>86</v>
      </c>
      <c r="L204" s="14" t="s">
        <v>69</v>
      </c>
      <c r="M204" s="14" t="s">
        <v>196</v>
      </c>
      <c r="N204" s="17" t="s">
        <v>88</v>
      </c>
      <c r="O204" s="18" t="s">
        <v>3475</v>
      </c>
      <c r="P204" s="14" t="s">
        <v>3476</v>
      </c>
      <c r="Q204" s="17" t="s">
        <v>3477</v>
      </c>
      <c r="R204" s="14" t="s">
        <v>3478</v>
      </c>
      <c r="S204" s="14" t="s">
        <v>3479</v>
      </c>
      <c r="T204" s="14">
        <v>184537522</v>
      </c>
      <c r="U204" s="14">
        <v>91</v>
      </c>
      <c r="V204" s="14">
        <v>70</v>
      </c>
      <c r="W204" s="14">
        <v>70</v>
      </c>
      <c r="X204" s="13" t="s">
        <v>3480</v>
      </c>
      <c r="Y204" s="13" t="s">
        <v>3481</v>
      </c>
      <c r="Z204" s="14">
        <v>2</v>
      </c>
      <c r="AA204" s="14" t="s">
        <v>96</v>
      </c>
      <c r="AB204" s="14" t="s">
        <v>23</v>
      </c>
      <c r="AC204" s="14" t="s">
        <v>97</v>
      </c>
      <c r="AD204" s="19"/>
      <c r="AE204" s="13" t="s">
        <v>857</v>
      </c>
      <c r="AF204" s="20">
        <v>28568</v>
      </c>
      <c r="AG204" s="14" t="str">
        <f t="shared" ca="1" si="24"/>
        <v>47 anos</v>
      </c>
      <c r="AH204" s="20">
        <v>41561</v>
      </c>
      <c r="AI204" s="20">
        <v>41561</v>
      </c>
      <c r="AJ204" s="20">
        <f>EDATE(AI204,300)</f>
        <v>50692</v>
      </c>
      <c r="AK204" s="20">
        <f>EDATE(AI204,360)</f>
        <v>52518</v>
      </c>
      <c r="AL204" s="14">
        <v>59</v>
      </c>
      <c r="AM204" s="14" t="str">
        <f ca="1">DATEDIF(AI204,TODAY(),"Y")&amp;" ano(s)"</f>
        <v>11 ano(s)</v>
      </c>
      <c r="AN204" s="14" t="str">
        <f ca="1">DATEDIF(AI204,TODAY(),"YM")&amp;"  mês(es)"</f>
        <v>10  mês(es)</v>
      </c>
      <c r="AO204" s="14" t="str">
        <f ca="1">DATEDIF(AI204,TODAY(),"MD")&amp;" dias"</f>
        <v>2 dias</v>
      </c>
      <c r="AP204" s="14">
        <f ca="1">TODAY()-AI204</f>
        <v>4324</v>
      </c>
      <c r="AQ204" s="21" t="s">
        <v>99</v>
      </c>
      <c r="AR204" s="14"/>
      <c r="AS204" s="14"/>
      <c r="AT204" s="14"/>
      <c r="AU204" s="14"/>
      <c r="AV204" s="14"/>
      <c r="AW204" s="14" t="s">
        <v>336</v>
      </c>
      <c r="AX204" s="14"/>
      <c r="AY204" s="14" t="s">
        <v>99</v>
      </c>
      <c r="AZ204" s="14" t="s">
        <v>99</v>
      </c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 t="s">
        <v>3482</v>
      </c>
      <c r="BM204" s="14">
        <v>0</v>
      </c>
      <c r="BN204" s="14" t="s">
        <v>3483</v>
      </c>
      <c r="BO204" s="14" t="s">
        <v>106</v>
      </c>
      <c r="BP204" s="14">
        <v>69094360</v>
      </c>
      <c r="BQ204" s="14">
        <v>9292914121</v>
      </c>
      <c r="BR204" s="22" t="s">
        <v>3484</v>
      </c>
      <c r="BS204" s="14" t="s">
        <v>290</v>
      </c>
      <c r="BT204" s="14" t="s">
        <v>110</v>
      </c>
      <c r="BU204" s="14" t="s">
        <v>291</v>
      </c>
      <c r="BV204" s="14" t="s">
        <v>110</v>
      </c>
      <c r="BW204" s="20" t="s">
        <v>292</v>
      </c>
      <c r="BX204" s="14" t="s">
        <v>1119</v>
      </c>
      <c r="BY204" s="14" t="s">
        <v>110</v>
      </c>
      <c r="BZ204" s="14" t="s">
        <v>110</v>
      </c>
      <c r="CA204" s="14" t="s">
        <v>110</v>
      </c>
      <c r="CB204" s="14" t="s">
        <v>110</v>
      </c>
      <c r="CC204" s="14" t="s">
        <v>110</v>
      </c>
      <c r="CD204" s="14" t="s">
        <v>110</v>
      </c>
      <c r="CE204" s="14" t="s">
        <v>110</v>
      </c>
      <c r="CF204" s="14" t="s">
        <v>110</v>
      </c>
      <c r="CG204" s="14" t="s">
        <v>110</v>
      </c>
      <c r="CH204" s="14" t="s">
        <v>110</v>
      </c>
      <c r="CI204" s="14" t="s">
        <v>110</v>
      </c>
      <c r="CJ204" s="14" t="s">
        <v>110</v>
      </c>
      <c r="CK204" s="14" t="s">
        <v>110</v>
      </c>
      <c r="CL204" s="14" t="s">
        <v>110</v>
      </c>
      <c r="CM204" s="14" t="s">
        <v>110</v>
      </c>
      <c r="CN204" s="14"/>
      <c r="CO204" s="40"/>
    </row>
    <row r="205" spans="1:93" ht="13.5" customHeight="1">
      <c r="A205" s="619" t="s">
        <v>3485</v>
      </c>
      <c r="B205" s="25">
        <v>92</v>
      </c>
      <c r="C205" s="34" t="s">
        <v>82</v>
      </c>
      <c r="D205" s="600" t="s">
        <v>2760</v>
      </c>
      <c r="E205" s="600">
        <v>5</v>
      </c>
      <c r="F205" s="600"/>
      <c r="G205" s="600"/>
      <c r="H205" s="590" t="s">
        <v>84</v>
      </c>
      <c r="I205" s="25" t="s">
        <v>295</v>
      </c>
      <c r="J205" s="27" t="s">
        <v>85</v>
      </c>
      <c r="K205" s="25"/>
      <c r="L205" s="25" t="s">
        <v>257</v>
      </c>
      <c r="M205" s="28" t="s">
        <v>196</v>
      </c>
      <c r="N205" s="32" t="s">
        <v>88</v>
      </c>
      <c r="O205" s="29" t="s">
        <v>3486</v>
      </c>
      <c r="P205" s="44" t="s">
        <v>3487</v>
      </c>
      <c r="Q205" s="25">
        <v>1992</v>
      </c>
      <c r="R205" s="44" t="s">
        <v>3488</v>
      </c>
      <c r="S205" s="44" t="s">
        <v>3489</v>
      </c>
      <c r="T205" s="92" t="s">
        <v>3490</v>
      </c>
      <c r="U205" s="25"/>
      <c r="V205" s="92" t="s">
        <v>1046</v>
      </c>
      <c r="W205" s="92" t="s">
        <v>3491</v>
      </c>
      <c r="X205" s="24" t="s">
        <v>3492</v>
      </c>
      <c r="Y205" s="24" t="s">
        <v>3493</v>
      </c>
      <c r="Z205" s="25">
        <v>1</v>
      </c>
      <c r="AA205" s="25" t="s">
        <v>99</v>
      </c>
      <c r="AB205" s="25" t="s">
        <v>1601</v>
      </c>
      <c r="AC205" s="25" t="s">
        <v>97</v>
      </c>
      <c r="AD205" s="30" t="s">
        <v>3494</v>
      </c>
      <c r="AE205" s="24" t="s">
        <v>1005</v>
      </c>
      <c r="AF205" s="45">
        <v>36623</v>
      </c>
      <c r="AG205" s="25" t="str">
        <f t="shared" ca="1" si="24"/>
        <v>25 anos</v>
      </c>
      <c r="AH205" s="45">
        <v>45267</v>
      </c>
      <c r="AI205" s="31"/>
      <c r="AJ205" s="31"/>
      <c r="AK205" s="31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63" t="s">
        <v>336</v>
      </c>
      <c r="AX205" s="52" t="s">
        <v>99</v>
      </c>
      <c r="AY205" s="52" t="s">
        <v>99</v>
      </c>
      <c r="AZ205" s="52" t="s">
        <v>99</v>
      </c>
      <c r="BA205" s="52" t="s">
        <v>99</v>
      </c>
      <c r="BB205" s="25" t="s">
        <v>271</v>
      </c>
      <c r="BC205" s="25"/>
      <c r="BD205" s="25"/>
      <c r="BE205" s="25"/>
      <c r="BF205" s="25"/>
      <c r="BG205" s="25"/>
      <c r="BH205" s="25"/>
      <c r="BI205" s="25"/>
      <c r="BJ205" s="25"/>
      <c r="BK205" s="25"/>
      <c r="BL205" s="24" t="s">
        <v>3495</v>
      </c>
      <c r="BM205" s="25">
        <v>362</v>
      </c>
      <c r="BN205" s="25"/>
      <c r="BO205" s="25" t="s">
        <v>106</v>
      </c>
      <c r="BP205" s="25">
        <v>69035280</v>
      </c>
      <c r="BQ205" s="64">
        <v>92992730270</v>
      </c>
      <c r="BR205" s="51" t="s">
        <v>3496</v>
      </c>
      <c r="BS205" s="25"/>
      <c r="BT205" s="25"/>
      <c r="BU205" s="25"/>
      <c r="BV205" s="25" t="s">
        <v>276</v>
      </c>
      <c r="BW205" s="25"/>
      <c r="BX205" s="25"/>
      <c r="BY205" s="25"/>
      <c r="BZ205" s="25"/>
      <c r="CA205" s="25"/>
      <c r="CB205" s="31"/>
      <c r="CC205" s="25"/>
      <c r="CD205" s="31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34"/>
    </row>
    <row r="206" spans="1:93" ht="13.5" customHeight="1">
      <c r="A206" s="13" t="s">
        <v>3497</v>
      </c>
      <c r="B206" s="14">
        <v>525</v>
      </c>
      <c r="C206" s="40" t="s">
        <v>82</v>
      </c>
      <c r="D206" s="599" t="s">
        <v>2760</v>
      </c>
      <c r="E206" s="600">
        <v>5</v>
      </c>
      <c r="F206" s="599"/>
      <c r="G206" s="599"/>
      <c r="H206" s="36" t="s">
        <v>84</v>
      </c>
      <c r="I206" s="14" t="s">
        <v>2868</v>
      </c>
      <c r="J206" s="36" t="s">
        <v>85</v>
      </c>
      <c r="K206" s="14" t="s">
        <v>544</v>
      </c>
      <c r="L206" s="14" t="s">
        <v>69</v>
      </c>
      <c r="M206" s="14" t="s">
        <v>196</v>
      </c>
      <c r="N206" s="17" t="s">
        <v>88</v>
      </c>
      <c r="O206" s="18" t="s">
        <v>3498</v>
      </c>
      <c r="P206" s="14" t="s">
        <v>3499</v>
      </c>
      <c r="Q206" s="14">
        <v>1134</v>
      </c>
      <c r="R206" s="14" t="s">
        <v>3500</v>
      </c>
      <c r="S206" s="14" t="s">
        <v>3501</v>
      </c>
      <c r="T206" s="14">
        <v>217573722</v>
      </c>
      <c r="U206" s="14">
        <v>24</v>
      </c>
      <c r="V206" s="14">
        <v>58</v>
      </c>
      <c r="W206" s="14">
        <v>162</v>
      </c>
      <c r="X206" s="13" t="s">
        <v>753</v>
      </c>
      <c r="Y206" s="13" t="s">
        <v>3502</v>
      </c>
      <c r="Z206" s="14">
        <v>1</v>
      </c>
      <c r="AA206" s="14" t="s">
        <v>96</v>
      </c>
      <c r="AB206" s="14" t="s">
        <v>23</v>
      </c>
      <c r="AC206" s="14" t="s">
        <v>97</v>
      </c>
      <c r="AD206" s="19"/>
      <c r="AE206" s="13" t="s">
        <v>1090</v>
      </c>
      <c r="AF206" s="20">
        <v>30287</v>
      </c>
      <c r="AG206" s="14" t="str">
        <f t="shared" ca="1" si="24"/>
        <v>42 anos</v>
      </c>
      <c r="AH206" s="20">
        <v>41561</v>
      </c>
      <c r="AI206" s="20">
        <v>41561</v>
      </c>
      <c r="AJ206" s="20">
        <f>EDATE(AI206,300)</f>
        <v>50692</v>
      </c>
      <c r="AK206" s="20">
        <f>EDATE(AI206,360)</f>
        <v>52518</v>
      </c>
      <c r="AL206" s="14">
        <v>59</v>
      </c>
      <c r="AM206" s="14" t="str">
        <f ca="1">DATEDIF(AI206,TODAY(),"Y")&amp;" ano(s)"</f>
        <v>11 ano(s)</v>
      </c>
      <c r="AN206" s="14" t="str">
        <f ca="1">DATEDIF(AI206,TODAY(),"YM")&amp;"  mês(es)"</f>
        <v>10  mês(es)</v>
      </c>
      <c r="AO206" s="14" t="str">
        <f ca="1">DATEDIF(AI206,TODAY(),"MD")&amp;" dias"</f>
        <v>2 dias</v>
      </c>
      <c r="AP206" s="14">
        <f ca="1">TODAY()-AI206</f>
        <v>4324</v>
      </c>
      <c r="AQ206" s="21" t="s">
        <v>99</v>
      </c>
      <c r="AR206" s="14"/>
      <c r="AS206" s="14"/>
      <c r="AT206" s="14"/>
      <c r="AU206" s="14"/>
      <c r="AV206" s="14"/>
      <c r="AW206" s="14" t="s">
        <v>100</v>
      </c>
      <c r="AX206" s="14" t="s">
        <v>3503</v>
      </c>
      <c r="AY206" s="14" t="s">
        <v>306</v>
      </c>
      <c r="AZ206" s="14" t="s">
        <v>99</v>
      </c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 t="s">
        <v>3504</v>
      </c>
      <c r="BM206" s="14">
        <v>0</v>
      </c>
      <c r="BN206" s="14" t="s">
        <v>3505</v>
      </c>
      <c r="BO206" s="14" t="s">
        <v>106</v>
      </c>
      <c r="BP206" s="14">
        <v>69028070</v>
      </c>
      <c r="BQ206" s="14">
        <v>9294693893</v>
      </c>
      <c r="BR206" s="22" t="s">
        <v>3506</v>
      </c>
      <c r="BS206" s="14" t="s">
        <v>290</v>
      </c>
      <c r="BT206" s="14" t="s">
        <v>110</v>
      </c>
      <c r="BU206" s="14" t="s">
        <v>291</v>
      </c>
      <c r="BV206" s="14" t="s">
        <v>110</v>
      </c>
      <c r="BW206" s="20" t="s">
        <v>292</v>
      </c>
      <c r="BX206" s="14" t="s">
        <v>3507</v>
      </c>
      <c r="BY206" s="14" t="s">
        <v>110</v>
      </c>
      <c r="BZ206" s="14" t="s">
        <v>110</v>
      </c>
      <c r="CA206" s="14" t="s">
        <v>110</v>
      </c>
      <c r="CB206" s="14" t="s">
        <v>110</v>
      </c>
      <c r="CC206" s="14" t="s">
        <v>110</v>
      </c>
      <c r="CD206" s="14" t="s">
        <v>110</v>
      </c>
      <c r="CE206" s="14" t="s">
        <v>110</v>
      </c>
      <c r="CF206" s="14" t="s">
        <v>110</v>
      </c>
      <c r="CG206" s="14" t="s">
        <v>110</v>
      </c>
      <c r="CH206" s="14" t="s">
        <v>110</v>
      </c>
      <c r="CI206" s="14" t="s">
        <v>110</v>
      </c>
      <c r="CJ206" s="14" t="s">
        <v>110</v>
      </c>
      <c r="CK206" s="14" t="s">
        <v>110</v>
      </c>
      <c r="CL206" s="14" t="s">
        <v>110</v>
      </c>
      <c r="CM206" s="14" t="s">
        <v>110</v>
      </c>
      <c r="CN206" s="14"/>
      <c r="CO206" s="40"/>
    </row>
    <row r="207" spans="1:93" ht="13.5" customHeight="1">
      <c r="A207" s="24" t="s">
        <v>3508</v>
      </c>
      <c r="B207" s="25">
        <v>485</v>
      </c>
      <c r="C207" s="34" t="s">
        <v>82</v>
      </c>
      <c r="D207" s="600" t="s">
        <v>2760</v>
      </c>
      <c r="E207" s="600">
        <v>5</v>
      </c>
      <c r="F207" s="600"/>
      <c r="G207" s="600"/>
      <c r="H207" s="27" t="s">
        <v>84</v>
      </c>
      <c r="I207" s="25" t="s">
        <v>2956</v>
      </c>
      <c r="J207" s="27" t="s">
        <v>85</v>
      </c>
      <c r="K207" s="25" t="s">
        <v>86</v>
      </c>
      <c r="L207" s="25" t="s">
        <v>68</v>
      </c>
      <c r="M207" s="25" t="s">
        <v>196</v>
      </c>
      <c r="N207" s="28" t="s">
        <v>88</v>
      </c>
      <c r="O207" s="29" t="s">
        <v>3509</v>
      </c>
      <c r="P207" s="25" t="s">
        <v>3510</v>
      </c>
      <c r="Q207" s="25">
        <v>1093</v>
      </c>
      <c r="R207" s="25" t="s">
        <v>3511</v>
      </c>
      <c r="S207" s="25" t="s">
        <v>3512</v>
      </c>
      <c r="T207" s="25">
        <v>194201122</v>
      </c>
      <c r="U207" s="25">
        <v>8</v>
      </c>
      <c r="V207" s="25">
        <v>2</v>
      </c>
      <c r="W207" s="25">
        <v>266</v>
      </c>
      <c r="X207" s="24" t="s">
        <v>3513</v>
      </c>
      <c r="Y207" s="24" t="s">
        <v>3514</v>
      </c>
      <c r="Z207" s="25">
        <v>2</v>
      </c>
      <c r="AA207" s="25" t="s">
        <v>99</v>
      </c>
      <c r="AB207" s="25" t="s">
        <v>23</v>
      </c>
      <c r="AC207" s="25" t="s">
        <v>97</v>
      </c>
      <c r="AD207" s="30"/>
      <c r="AE207" s="24" t="s">
        <v>3515</v>
      </c>
      <c r="AF207" s="31">
        <v>29226</v>
      </c>
      <c r="AG207" s="25" t="str">
        <f t="shared" ref="AG207:AG238" ca="1" si="25">DATEDIF(AF207,TODAY(),"Y")&amp;" anos"</f>
        <v>45 anos</v>
      </c>
      <c r="AH207" s="31">
        <v>41561</v>
      </c>
      <c r="AI207" s="31">
        <v>41561</v>
      </c>
      <c r="AJ207" s="31">
        <f>EDATE(AI207,300)</f>
        <v>50692</v>
      </c>
      <c r="AK207" s="31">
        <f>EDATE(AI207,360)</f>
        <v>52518</v>
      </c>
      <c r="AL207" s="25">
        <v>59</v>
      </c>
      <c r="AM207" s="25" t="str">
        <f ca="1">DATEDIF(AI207,TODAY(),"Y")&amp;" ano(s)"</f>
        <v>11 ano(s)</v>
      </c>
      <c r="AN207" s="25" t="str">
        <f ca="1">DATEDIF(AI207,TODAY(),"YM")&amp;"  mês(es)"</f>
        <v>10  mês(es)</v>
      </c>
      <c r="AO207" s="25" t="str">
        <f ca="1">DATEDIF(AI207,TODAY(),"MD")&amp;" dias"</f>
        <v>2 dias</v>
      </c>
      <c r="AP207" s="25">
        <f ca="1">TODAY()-AI207</f>
        <v>4324</v>
      </c>
      <c r="AQ207" s="32" t="s">
        <v>99</v>
      </c>
      <c r="AR207" s="25"/>
      <c r="AS207" s="25"/>
      <c r="AT207" s="25"/>
      <c r="AU207" s="25"/>
      <c r="AV207" s="25"/>
      <c r="AW207" s="25" t="s">
        <v>336</v>
      </c>
      <c r="AX207" s="25"/>
      <c r="AY207" s="25" t="s">
        <v>99</v>
      </c>
      <c r="AZ207" s="25" t="s">
        <v>99</v>
      </c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 t="s">
        <v>3516</v>
      </c>
      <c r="BM207" s="25">
        <v>0</v>
      </c>
      <c r="BN207" s="25" t="s">
        <v>3517</v>
      </c>
      <c r="BO207" s="25" t="s">
        <v>106</v>
      </c>
      <c r="BP207" s="25">
        <v>69059420</v>
      </c>
      <c r="BQ207" s="25">
        <v>9299081313</v>
      </c>
      <c r="BR207" s="33" t="s">
        <v>3518</v>
      </c>
      <c r="BS207" s="25" t="s">
        <v>290</v>
      </c>
      <c r="BT207" s="25" t="s">
        <v>110</v>
      </c>
      <c r="BU207" s="25" t="s">
        <v>291</v>
      </c>
      <c r="BV207" s="25" t="s">
        <v>110</v>
      </c>
      <c r="BW207" s="31" t="s">
        <v>292</v>
      </c>
      <c r="BX207" s="25" t="s">
        <v>110</v>
      </c>
      <c r="BY207" s="25" t="s">
        <v>110</v>
      </c>
      <c r="BZ207" s="25" t="s">
        <v>110</v>
      </c>
      <c r="CA207" s="25" t="s">
        <v>110</v>
      </c>
      <c r="CB207" s="25" t="s">
        <v>110</v>
      </c>
      <c r="CC207" s="25" t="s">
        <v>110</v>
      </c>
      <c r="CD207" s="25" t="s">
        <v>110</v>
      </c>
      <c r="CE207" s="25" t="s">
        <v>110</v>
      </c>
      <c r="CF207" s="25" t="s">
        <v>110</v>
      </c>
      <c r="CG207" s="25" t="s">
        <v>110</v>
      </c>
      <c r="CH207" s="25" t="s">
        <v>110</v>
      </c>
      <c r="CI207" s="25" t="s">
        <v>110</v>
      </c>
      <c r="CJ207" s="25" t="s">
        <v>110</v>
      </c>
      <c r="CK207" s="25" t="s">
        <v>110</v>
      </c>
      <c r="CL207" s="25" t="s">
        <v>110</v>
      </c>
      <c r="CM207" s="25" t="s">
        <v>110</v>
      </c>
      <c r="CN207" s="25"/>
      <c r="CO207" s="34"/>
    </row>
    <row r="208" spans="1:93" ht="13.5" customHeight="1">
      <c r="A208" s="13" t="s">
        <v>3519</v>
      </c>
      <c r="B208" s="14">
        <v>345</v>
      </c>
      <c r="C208" s="40" t="s">
        <v>82</v>
      </c>
      <c r="D208" s="599" t="s">
        <v>2760</v>
      </c>
      <c r="E208" s="600">
        <v>5</v>
      </c>
      <c r="F208" s="599"/>
      <c r="G208" s="599"/>
      <c r="H208" s="36" t="s">
        <v>84</v>
      </c>
      <c r="I208" s="14"/>
      <c r="J208" s="36" t="s">
        <v>85</v>
      </c>
      <c r="K208" s="14" t="s">
        <v>86</v>
      </c>
      <c r="L208" s="14" t="s">
        <v>195</v>
      </c>
      <c r="M208" s="17" t="s">
        <v>196</v>
      </c>
      <c r="N208" s="17" t="s">
        <v>88</v>
      </c>
      <c r="O208" s="18" t="s">
        <v>3520</v>
      </c>
      <c r="P208" s="14" t="s">
        <v>3521</v>
      </c>
      <c r="Q208" s="17" t="s">
        <v>990</v>
      </c>
      <c r="R208" s="14" t="s">
        <v>3522</v>
      </c>
      <c r="S208" s="14" t="s">
        <v>3523</v>
      </c>
      <c r="T208" s="14">
        <v>207153922</v>
      </c>
      <c r="U208" s="14">
        <v>8</v>
      </c>
      <c r="V208" s="14">
        <v>65</v>
      </c>
      <c r="W208" s="14">
        <v>70</v>
      </c>
      <c r="X208" s="13" t="s">
        <v>3524</v>
      </c>
      <c r="Y208" s="13" t="s">
        <v>3525</v>
      </c>
      <c r="Z208" s="14">
        <v>1</v>
      </c>
      <c r="AA208" s="14" t="s">
        <v>96</v>
      </c>
      <c r="AB208" s="14" t="s">
        <v>23</v>
      </c>
      <c r="AC208" s="14" t="s">
        <v>97</v>
      </c>
      <c r="AD208" s="19"/>
      <c r="AE208" s="13" t="s">
        <v>1810</v>
      </c>
      <c r="AF208" s="20">
        <v>30251</v>
      </c>
      <c r="AG208" s="14" t="str">
        <f t="shared" ca="1" si="25"/>
        <v>42 anos</v>
      </c>
      <c r="AH208" s="20">
        <v>38384</v>
      </c>
      <c r="AI208" s="20">
        <v>38384</v>
      </c>
      <c r="AJ208" s="20">
        <f>EDATE(AI208,300)</f>
        <v>47515</v>
      </c>
      <c r="AK208" s="20">
        <f>EDATE(AI208,360)</f>
        <v>49341</v>
      </c>
      <c r="AL208" s="14">
        <v>59</v>
      </c>
      <c r="AM208" s="14" t="str">
        <f ca="1">DATEDIF(AI208,TODAY(),"Y")&amp;" ano(s)"</f>
        <v>20 ano(s)</v>
      </c>
      <c r="AN208" s="14" t="str">
        <f ca="1">DATEDIF(AI208,TODAY(),"YM")&amp;"  mês(es)"</f>
        <v>6  mês(es)</v>
      </c>
      <c r="AO208" s="14" t="str">
        <f ca="1">DATEDIF(AI208,TODAY(),"MD")&amp;" dias"</f>
        <v>15 dias</v>
      </c>
      <c r="AP208" s="14">
        <f ca="1">TODAY()-AI208</f>
        <v>7501</v>
      </c>
      <c r="AQ208" s="21" t="s">
        <v>99</v>
      </c>
      <c r="AR208" s="14"/>
      <c r="AS208" s="14"/>
      <c r="AT208" s="14"/>
      <c r="AU208" s="14"/>
      <c r="AV208" s="14"/>
      <c r="AW208" s="14"/>
      <c r="AX208" s="14"/>
      <c r="AY208" s="14" t="s">
        <v>99</v>
      </c>
      <c r="AZ208" s="14"/>
      <c r="BA208" s="14"/>
      <c r="BB208" s="14"/>
      <c r="BC208" s="14"/>
      <c r="BD208" s="14"/>
      <c r="BE208" s="14" t="s">
        <v>223</v>
      </c>
      <c r="BF208" s="14"/>
      <c r="BG208" s="14"/>
      <c r="BH208" s="14"/>
      <c r="BI208" s="14"/>
      <c r="BJ208" s="14"/>
      <c r="BK208" s="14"/>
      <c r="BL208" s="14" t="s">
        <v>3526</v>
      </c>
      <c r="BM208" s="14">
        <v>0</v>
      </c>
      <c r="BN208" s="14" t="s">
        <v>1678</v>
      </c>
      <c r="BO208" s="14" t="s">
        <v>106</v>
      </c>
      <c r="BP208" s="14">
        <v>69035000</v>
      </c>
      <c r="BQ208" s="14">
        <v>0</v>
      </c>
      <c r="BR208" s="22" t="s">
        <v>3527</v>
      </c>
      <c r="BS208" s="14" t="s">
        <v>205</v>
      </c>
      <c r="BT208" s="14" t="s">
        <v>206</v>
      </c>
      <c r="BU208" s="14" t="s">
        <v>207</v>
      </c>
      <c r="BV208" s="14"/>
      <c r="BW208" s="14"/>
      <c r="BX208" s="14"/>
      <c r="BY208" s="14" t="s">
        <v>413</v>
      </c>
      <c r="BZ208" s="14" t="s">
        <v>110</v>
      </c>
      <c r="CA208" s="14" t="s">
        <v>3528</v>
      </c>
      <c r="CB208" s="14" t="s">
        <v>110</v>
      </c>
      <c r="CC208" s="14" t="s">
        <v>110</v>
      </c>
      <c r="CD208" s="14" t="s">
        <v>110</v>
      </c>
      <c r="CE208" s="14" t="s">
        <v>110</v>
      </c>
      <c r="CF208" s="14" t="s">
        <v>110</v>
      </c>
      <c r="CG208" s="14" t="s">
        <v>110</v>
      </c>
      <c r="CH208" s="14" t="s">
        <v>110</v>
      </c>
      <c r="CI208" s="14" t="s">
        <v>110</v>
      </c>
      <c r="CJ208" s="14" t="s">
        <v>110</v>
      </c>
      <c r="CK208" s="14" t="s">
        <v>110</v>
      </c>
      <c r="CL208" s="14" t="s">
        <v>110</v>
      </c>
      <c r="CM208" s="14" t="s">
        <v>110</v>
      </c>
      <c r="CN208" s="14"/>
      <c r="CO208" s="40"/>
    </row>
    <row r="209" spans="1:93" ht="13.5" customHeight="1">
      <c r="A209" s="624" t="s">
        <v>3529</v>
      </c>
      <c r="B209" s="25">
        <v>19</v>
      </c>
      <c r="C209" s="34" t="s">
        <v>82</v>
      </c>
      <c r="D209" s="600" t="s">
        <v>2760</v>
      </c>
      <c r="E209" s="600">
        <v>5</v>
      </c>
      <c r="F209" s="600"/>
      <c r="G209" s="600"/>
      <c r="H209" s="590" t="s">
        <v>84</v>
      </c>
      <c r="I209" s="25" t="s">
        <v>295</v>
      </c>
      <c r="J209" s="27" t="s">
        <v>85</v>
      </c>
      <c r="K209" s="25"/>
      <c r="L209" s="25" t="s">
        <v>257</v>
      </c>
      <c r="M209" s="25" t="s">
        <v>196</v>
      </c>
      <c r="N209" s="25" t="s">
        <v>88</v>
      </c>
      <c r="O209" s="29" t="s">
        <v>3530</v>
      </c>
      <c r="P209" s="44" t="s">
        <v>3531</v>
      </c>
      <c r="Q209" s="25">
        <v>1918</v>
      </c>
      <c r="R209" s="44" t="s">
        <v>3532</v>
      </c>
      <c r="S209" s="44" t="s">
        <v>3533</v>
      </c>
      <c r="T209" s="71">
        <v>36293632267</v>
      </c>
      <c r="U209" s="25">
        <v>67</v>
      </c>
      <c r="V209" s="68" t="s">
        <v>877</v>
      </c>
      <c r="W209" s="68" t="s">
        <v>3534</v>
      </c>
      <c r="X209" s="667" t="s">
        <v>3535</v>
      </c>
      <c r="Y209" s="667" t="s">
        <v>3536</v>
      </c>
      <c r="Z209" s="25"/>
      <c r="AA209" s="25" t="s">
        <v>96</v>
      </c>
      <c r="AB209" s="25" t="s">
        <v>23</v>
      </c>
      <c r="AC209" s="25" t="s">
        <v>97</v>
      </c>
      <c r="AD209" s="30"/>
      <c r="AE209" s="24"/>
      <c r="AF209" s="45">
        <v>34457</v>
      </c>
      <c r="AG209" s="25" t="str">
        <f t="shared" ca="1" si="25"/>
        <v>31 anos</v>
      </c>
      <c r="AH209" s="45">
        <v>45275</v>
      </c>
      <c r="AI209" s="31"/>
      <c r="AJ209" s="31"/>
      <c r="AK209" s="31"/>
      <c r="AL209" s="25"/>
      <c r="AM209" s="25"/>
      <c r="AN209" s="25"/>
      <c r="AO209" s="25"/>
      <c r="AP209" s="25"/>
      <c r="AQ209" s="32"/>
      <c r="AR209" s="25"/>
      <c r="AS209" s="25"/>
      <c r="AT209" s="25"/>
      <c r="AU209" s="25"/>
      <c r="AV209" s="25"/>
      <c r="AW209" s="25" t="s">
        <v>100</v>
      </c>
      <c r="AX209" s="89" t="s">
        <v>3537</v>
      </c>
      <c r="AY209" s="52" t="s">
        <v>306</v>
      </c>
      <c r="AZ209" s="63" t="s">
        <v>99</v>
      </c>
      <c r="BA209" s="52" t="s">
        <v>99</v>
      </c>
      <c r="BB209" s="25" t="s">
        <v>271</v>
      </c>
      <c r="BC209" s="25"/>
      <c r="BD209" s="25"/>
      <c r="BE209" s="25"/>
      <c r="BF209" s="25"/>
      <c r="BG209" s="25"/>
      <c r="BH209" s="25"/>
      <c r="BI209" s="25"/>
      <c r="BJ209" s="25"/>
      <c r="BK209" s="25"/>
      <c r="BL209" s="70" t="s">
        <v>3538</v>
      </c>
      <c r="BM209" s="71" t="s">
        <v>3539</v>
      </c>
      <c r="BN209" s="25"/>
      <c r="BO209" s="25" t="s">
        <v>106</v>
      </c>
      <c r="BP209" s="71">
        <v>69063000</v>
      </c>
      <c r="BQ209" s="64">
        <v>92991817631</v>
      </c>
      <c r="BR209" s="51" t="s">
        <v>3540</v>
      </c>
      <c r="BS209" s="25"/>
      <c r="BT209" s="25"/>
      <c r="BU209" s="25"/>
      <c r="BV209" s="25" t="s">
        <v>276</v>
      </c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34"/>
    </row>
    <row r="210" spans="1:93" ht="13.5" customHeight="1">
      <c r="A210" s="13" t="s">
        <v>3541</v>
      </c>
      <c r="B210" s="14">
        <v>52</v>
      </c>
      <c r="C210" s="40" t="s">
        <v>82</v>
      </c>
      <c r="D210" s="599" t="s">
        <v>2760</v>
      </c>
      <c r="E210" s="600">
        <v>5</v>
      </c>
      <c r="F210" s="599"/>
      <c r="G210" s="599"/>
      <c r="H210" s="591" t="s">
        <v>84</v>
      </c>
      <c r="I210" s="14" t="s">
        <v>295</v>
      </c>
      <c r="J210" s="36" t="s">
        <v>85</v>
      </c>
      <c r="K210" s="14"/>
      <c r="L210" s="14" t="s">
        <v>257</v>
      </c>
      <c r="M210" s="17" t="s">
        <v>196</v>
      </c>
      <c r="N210" s="21" t="s">
        <v>88</v>
      </c>
      <c r="O210" s="18" t="s">
        <v>3542</v>
      </c>
      <c r="P210" s="59" t="s">
        <v>3543</v>
      </c>
      <c r="Q210" s="14">
        <v>1951</v>
      </c>
      <c r="R210" s="59" t="s">
        <v>3544</v>
      </c>
      <c r="S210" s="59" t="s">
        <v>3545</v>
      </c>
      <c r="T210" s="61" t="s">
        <v>3546</v>
      </c>
      <c r="U210" s="14" t="s">
        <v>1615</v>
      </c>
      <c r="V210" s="14" t="s">
        <v>651</v>
      </c>
      <c r="W210" s="14" t="s">
        <v>3547</v>
      </c>
      <c r="X210" s="13" t="s">
        <v>3548</v>
      </c>
      <c r="Y210" s="13" t="s">
        <v>3549</v>
      </c>
      <c r="Z210" s="14">
        <v>1</v>
      </c>
      <c r="AA210" s="14" t="s">
        <v>96</v>
      </c>
      <c r="AB210" s="14" t="s">
        <v>23</v>
      </c>
      <c r="AC210" s="14" t="s">
        <v>97</v>
      </c>
      <c r="AD210" s="19"/>
      <c r="AE210" s="13"/>
      <c r="AF210" s="62">
        <v>36404</v>
      </c>
      <c r="AG210" s="14" t="str">
        <f t="shared" ca="1" si="25"/>
        <v>25 anos</v>
      </c>
      <c r="AH210" s="62">
        <v>45261</v>
      </c>
      <c r="AI210" s="20"/>
      <c r="AJ210" s="20"/>
      <c r="AK210" s="20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647" t="s">
        <v>457</v>
      </c>
      <c r="AX210" s="52"/>
      <c r="AY210" s="52"/>
      <c r="AZ210" s="52" t="s">
        <v>3550</v>
      </c>
      <c r="BA210" s="173" t="s">
        <v>3550</v>
      </c>
      <c r="BB210" s="14" t="s">
        <v>271</v>
      </c>
      <c r="BC210" s="14"/>
      <c r="BD210" s="14"/>
      <c r="BE210" s="14"/>
      <c r="BF210" s="14"/>
      <c r="BG210" s="14"/>
      <c r="BH210" s="14"/>
      <c r="BI210" s="14"/>
      <c r="BJ210" s="14"/>
      <c r="BK210" s="14"/>
      <c r="BL210" s="13" t="s">
        <v>3551</v>
      </c>
      <c r="BM210" s="14">
        <v>1140</v>
      </c>
      <c r="BN210" s="14"/>
      <c r="BO210" s="14" t="s">
        <v>106</v>
      </c>
      <c r="BP210" s="14" t="s">
        <v>3552</v>
      </c>
      <c r="BQ210" s="115" t="s">
        <v>3553</v>
      </c>
      <c r="BR210" s="54" t="s">
        <v>3554</v>
      </c>
      <c r="BS210" s="14"/>
      <c r="BT210" s="14"/>
      <c r="BU210" s="14"/>
      <c r="BV210" s="14" t="s">
        <v>276</v>
      </c>
      <c r="BW210" s="14"/>
      <c r="BX210" s="14"/>
      <c r="BY210" s="14"/>
      <c r="BZ210" s="14"/>
      <c r="CA210" s="14"/>
      <c r="CB210" s="20"/>
      <c r="CC210" s="14"/>
      <c r="CD210" s="20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40"/>
    </row>
    <row r="211" spans="1:93" ht="13.5" customHeight="1">
      <c r="A211" s="24" t="s">
        <v>3555</v>
      </c>
      <c r="B211" s="25">
        <v>155</v>
      </c>
      <c r="C211" s="34" t="s">
        <v>82</v>
      </c>
      <c r="D211" s="600" t="s">
        <v>2760</v>
      </c>
      <c r="E211" s="600">
        <v>5</v>
      </c>
      <c r="F211" s="600"/>
      <c r="G211" s="600"/>
      <c r="H211" s="590" t="s">
        <v>84</v>
      </c>
      <c r="I211" s="25" t="s">
        <v>295</v>
      </c>
      <c r="J211" s="27" t="s">
        <v>85</v>
      </c>
      <c r="K211" s="25"/>
      <c r="L211" s="25" t="s">
        <v>257</v>
      </c>
      <c r="M211" s="28" t="s">
        <v>196</v>
      </c>
      <c r="N211" s="32" t="s">
        <v>88</v>
      </c>
      <c r="O211" s="29" t="s">
        <v>3556</v>
      </c>
      <c r="P211" s="44" t="s">
        <v>3557</v>
      </c>
      <c r="Q211" s="25">
        <v>2055</v>
      </c>
      <c r="R211" s="44" t="s">
        <v>3558</v>
      </c>
      <c r="S211" s="44" t="s">
        <v>3559</v>
      </c>
      <c r="T211" s="92" t="s">
        <v>3560</v>
      </c>
      <c r="U211" s="25" t="s">
        <v>650</v>
      </c>
      <c r="V211" s="25" t="s">
        <v>3561</v>
      </c>
      <c r="W211" s="25" t="s">
        <v>3562</v>
      </c>
      <c r="X211" s="24" t="s">
        <v>3563</v>
      </c>
      <c r="Y211" s="24" t="s">
        <v>3564</v>
      </c>
      <c r="Z211" s="25">
        <v>1</v>
      </c>
      <c r="AA211" s="25" t="s">
        <v>96</v>
      </c>
      <c r="AB211" s="25" t="s">
        <v>23</v>
      </c>
      <c r="AC211" s="25" t="s">
        <v>97</v>
      </c>
      <c r="AD211" s="30"/>
      <c r="AE211" s="24"/>
      <c r="AF211" s="45">
        <v>31644</v>
      </c>
      <c r="AG211" s="25" t="str">
        <f t="shared" ca="1" si="25"/>
        <v>38 anos</v>
      </c>
      <c r="AH211" s="45">
        <v>45267</v>
      </c>
      <c r="AI211" s="31"/>
      <c r="AJ211" s="31"/>
      <c r="AK211" s="31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63" t="s">
        <v>457</v>
      </c>
      <c r="AX211" s="63" t="s">
        <v>3565</v>
      </c>
      <c r="AY211" s="63"/>
      <c r="AZ211" s="63" t="s">
        <v>744</v>
      </c>
      <c r="BA211" s="63" t="s">
        <v>744</v>
      </c>
      <c r="BB211" s="25" t="s">
        <v>271</v>
      </c>
      <c r="BC211" s="25"/>
      <c r="BD211" s="25"/>
      <c r="BE211" s="25"/>
      <c r="BF211" s="25"/>
      <c r="BG211" s="25"/>
      <c r="BH211" s="25"/>
      <c r="BI211" s="25"/>
      <c r="BJ211" s="25"/>
      <c r="BK211" s="25"/>
      <c r="BL211" s="24" t="s">
        <v>3566</v>
      </c>
      <c r="BM211" s="25">
        <v>8</v>
      </c>
      <c r="BN211" s="25"/>
      <c r="BO211" s="25" t="s">
        <v>106</v>
      </c>
      <c r="BP211" s="25" t="s">
        <v>3567</v>
      </c>
      <c r="BQ211" s="64">
        <v>92985607676</v>
      </c>
      <c r="BR211" s="51" t="s">
        <v>3568</v>
      </c>
      <c r="BS211" s="25"/>
      <c r="BT211" s="25"/>
      <c r="BU211" s="25"/>
      <c r="BV211" s="25" t="s">
        <v>276</v>
      </c>
      <c r="BW211" s="25"/>
      <c r="BX211" s="25"/>
      <c r="BY211" s="25"/>
      <c r="BZ211" s="25"/>
      <c r="CA211" s="25"/>
      <c r="CB211" s="31"/>
      <c r="CC211" s="25"/>
      <c r="CD211" s="31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34"/>
    </row>
    <row r="212" spans="1:93" ht="13.5" customHeight="1">
      <c r="A212" s="13" t="s">
        <v>3569</v>
      </c>
      <c r="B212" s="14">
        <v>36</v>
      </c>
      <c r="C212" s="40" t="s">
        <v>82</v>
      </c>
      <c r="D212" s="599" t="s">
        <v>2760</v>
      </c>
      <c r="E212" s="600">
        <v>5</v>
      </c>
      <c r="F212" s="599"/>
      <c r="G212" s="599"/>
      <c r="H212" s="591" t="s">
        <v>84</v>
      </c>
      <c r="I212" s="14" t="s">
        <v>295</v>
      </c>
      <c r="J212" s="36" t="s">
        <v>85</v>
      </c>
      <c r="K212" s="14"/>
      <c r="L212" s="14" t="s">
        <v>257</v>
      </c>
      <c r="M212" s="17" t="s">
        <v>196</v>
      </c>
      <c r="N212" s="21" t="s">
        <v>88</v>
      </c>
      <c r="O212" s="18" t="s">
        <v>3570</v>
      </c>
      <c r="P212" s="59" t="s">
        <v>3571</v>
      </c>
      <c r="Q212" s="14">
        <v>1935</v>
      </c>
      <c r="R212" s="59" t="s">
        <v>3572</v>
      </c>
      <c r="S212" s="59" t="s">
        <v>3573</v>
      </c>
      <c r="T212" s="14" t="s">
        <v>3574</v>
      </c>
      <c r="U212" s="14" t="s">
        <v>2801</v>
      </c>
      <c r="V212" s="14" t="s">
        <v>3208</v>
      </c>
      <c r="W212" s="14" t="s">
        <v>3575</v>
      </c>
      <c r="X212" s="13" t="s">
        <v>3576</v>
      </c>
      <c r="Y212" s="13" t="s">
        <v>3577</v>
      </c>
      <c r="Z212" s="14">
        <v>1</v>
      </c>
      <c r="AA212" s="14" t="s">
        <v>96</v>
      </c>
      <c r="AB212" s="14" t="s">
        <v>23</v>
      </c>
      <c r="AC212" s="14" t="s">
        <v>97</v>
      </c>
      <c r="AD212" s="19"/>
      <c r="AE212" s="13"/>
      <c r="AF212" s="62">
        <v>36924</v>
      </c>
      <c r="AG212" s="14" t="str">
        <f t="shared" ca="1" si="25"/>
        <v>24 anos</v>
      </c>
      <c r="AH212" s="62">
        <v>45261</v>
      </c>
      <c r="AI212" s="20"/>
      <c r="AJ212" s="20"/>
      <c r="AK212" s="20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 t="s">
        <v>100</v>
      </c>
      <c r="AX212" s="52" t="s">
        <v>3578</v>
      </c>
      <c r="AY212" s="52" t="s">
        <v>99</v>
      </c>
      <c r="AZ212" s="63" t="s">
        <v>99</v>
      </c>
      <c r="BA212" s="52" t="s">
        <v>99</v>
      </c>
      <c r="BB212" s="14" t="s">
        <v>271</v>
      </c>
      <c r="BC212" s="14"/>
      <c r="BD212" s="14"/>
      <c r="BE212" s="14"/>
      <c r="BF212" s="14"/>
      <c r="BG212" s="14"/>
      <c r="BH212" s="14"/>
      <c r="BI212" s="14"/>
      <c r="BJ212" s="14"/>
      <c r="BK212" s="14"/>
      <c r="BL212" s="13" t="s">
        <v>3579</v>
      </c>
      <c r="BM212" s="14">
        <v>43</v>
      </c>
      <c r="BN212" s="14"/>
      <c r="BO212" s="14" t="s">
        <v>106</v>
      </c>
      <c r="BP212" s="14" t="s">
        <v>3580</v>
      </c>
      <c r="BQ212" s="53" t="s">
        <v>3581</v>
      </c>
      <c r="BR212" s="54" t="s">
        <v>3582</v>
      </c>
      <c r="BS212" s="14"/>
      <c r="BT212" s="14"/>
      <c r="BU212" s="14"/>
      <c r="BV212" s="14" t="s">
        <v>276</v>
      </c>
      <c r="BW212" s="14"/>
      <c r="BX212" s="14"/>
      <c r="BY212" s="14"/>
      <c r="BZ212" s="14"/>
      <c r="CA212" s="14"/>
      <c r="CB212" s="20"/>
      <c r="CC212" s="14"/>
      <c r="CD212" s="20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40"/>
    </row>
    <row r="213" spans="1:93" ht="13.5" customHeight="1">
      <c r="A213" s="65" t="s">
        <v>3583</v>
      </c>
      <c r="B213" s="32">
        <v>30</v>
      </c>
      <c r="C213" s="34" t="s">
        <v>82</v>
      </c>
      <c r="D213" s="600" t="s">
        <v>2760</v>
      </c>
      <c r="E213" s="600">
        <v>5</v>
      </c>
      <c r="F213" s="600"/>
      <c r="G213" s="600"/>
      <c r="H213" s="590" t="s">
        <v>84</v>
      </c>
      <c r="I213" s="25" t="s">
        <v>295</v>
      </c>
      <c r="J213" s="104" t="s">
        <v>85</v>
      </c>
      <c r="K213" s="25"/>
      <c r="L213" s="32" t="s">
        <v>257</v>
      </c>
      <c r="M213" s="28" t="s">
        <v>196</v>
      </c>
      <c r="N213" s="28" t="s">
        <v>88</v>
      </c>
      <c r="O213" s="29" t="s">
        <v>3584</v>
      </c>
      <c r="P213" s="44" t="s">
        <v>3585</v>
      </c>
      <c r="Q213" s="25">
        <v>1929</v>
      </c>
      <c r="R213" s="44" t="s">
        <v>3586</v>
      </c>
      <c r="S213" s="44" t="s">
        <v>3587</v>
      </c>
      <c r="T213" s="67" t="s">
        <v>3588</v>
      </c>
      <c r="U213" s="32">
        <v>8</v>
      </c>
      <c r="V213" s="68" t="s">
        <v>3589</v>
      </c>
      <c r="W213" s="68" t="s">
        <v>3590</v>
      </c>
      <c r="X213" s="69" t="s">
        <v>3591</v>
      </c>
      <c r="Y213" s="69" t="s">
        <v>3592</v>
      </c>
      <c r="Z213" s="32">
        <v>1</v>
      </c>
      <c r="AA213" s="25" t="s">
        <v>96</v>
      </c>
      <c r="AB213" s="25" t="s">
        <v>23</v>
      </c>
      <c r="AC213" s="25" t="s">
        <v>97</v>
      </c>
      <c r="AD213" s="105"/>
      <c r="AE213" s="103"/>
      <c r="AF213" s="45">
        <v>36087</v>
      </c>
      <c r="AG213" s="25" t="str">
        <f t="shared" ca="1" si="25"/>
        <v>26 anos</v>
      </c>
      <c r="AH213" s="45">
        <v>45261</v>
      </c>
      <c r="AI213" s="106"/>
      <c r="AJ213" s="31"/>
      <c r="AK213" s="31"/>
      <c r="AL213" s="32"/>
      <c r="AM213" s="25"/>
      <c r="AN213" s="25"/>
      <c r="AO213" s="25"/>
      <c r="AP213" s="25"/>
      <c r="AQ213" s="32"/>
      <c r="AR213" s="32"/>
      <c r="AS213" s="32"/>
      <c r="AT213" s="32"/>
      <c r="AU213" s="32"/>
      <c r="AV213" s="32"/>
      <c r="AW213" s="25" t="s">
        <v>100</v>
      </c>
      <c r="AX213" s="52" t="s">
        <v>3593</v>
      </c>
      <c r="AY213" s="52" t="s">
        <v>306</v>
      </c>
      <c r="AZ213" s="63" t="s">
        <v>99</v>
      </c>
      <c r="BA213" s="52" t="s">
        <v>99</v>
      </c>
      <c r="BB213" s="25" t="s">
        <v>271</v>
      </c>
      <c r="BC213" s="32"/>
      <c r="BD213" s="32"/>
      <c r="BE213" s="32"/>
      <c r="BF213" s="32"/>
      <c r="BG213" s="32"/>
      <c r="BH213" s="32"/>
      <c r="BI213" s="32"/>
      <c r="BJ213" s="32"/>
      <c r="BK213" s="32"/>
      <c r="BL213" s="70" t="s">
        <v>3594</v>
      </c>
      <c r="BM213" s="32">
        <v>495</v>
      </c>
      <c r="BN213" s="32"/>
      <c r="BO213" s="25" t="s">
        <v>106</v>
      </c>
      <c r="BP213" s="71">
        <v>69036720</v>
      </c>
      <c r="BQ213" s="53" t="s">
        <v>3595</v>
      </c>
      <c r="BR213" s="54" t="s">
        <v>3596</v>
      </c>
      <c r="BS213" s="103"/>
      <c r="BT213" s="32"/>
      <c r="BU213" s="32"/>
      <c r="BV213" s="25" t="s">
        <v>276</v>
      </c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103"/>
      <c r="CN213" s="32"/>
      <c r="CO213" s="108"/>
    </row>
    <row r="214" spans="1:93" ht="13.5" customHeight="1">
      <c r="A214" s="39" t="s">
        <v>3597</v>
      </c>
      <c r="B214" s="14">
        <v>136</v>
      </c>
      <c r="C214" s="40" t="s">
        <v>82</v>
      </c>
      <c r="D214" s="599" t="s">
        <v>2760</v>
      </c>
      <c r="E214" s="600">
        <v>5</v>
      </c>
      <c r="F214" s="599"/>
      <c r="G214" s="599"/>
      <c r="H214" s="591" t="s">
        <v>84</v>
      </c>
      <c r="I214" s="14" t="s">
        <v>295</v>
      </c>
      <c r="J214" s="36" t="s">
        <v>85</v>
      </c>
      <c r="K214" s="14"/>
      <c r="L214" s="14" t="s">
        <v>257</v>
      </c>
      <c r="M214" s="17" t="s">
        <v>196</v>
      </c>
      <c r="N214" s="17" t="s">
        <v>88</v>
      </c>
      <c r="O214" s="18" t="s">
        <v>3598</v>
      </c>
      <c r="P214" s="59" t="s">
        <v>3599</v>
      </c>
      <c r="Q214" s="17" t="s">
        <v>3600</v>
      </c>
      <c r="R214" s="59" t="s">
        <v>3601</v>
      </c>
      <c r="S214" s="59" t="s">
        <v>3602</v>
      </c>
      <c r="T214" s="85" t="s">
        <v>3603</v>
      </c>
      <c r="U214" s="14">
        <v>83</v>
      </c>
      <c r="V214" s="53">
        <v>62</v>
      </c>
      <c r="W214" s="53">
        <v>651</v>
      </c>
      <c r="X214" s="168" t="s">
        <v>3604</v>
      </c>
      <c r="Y214" s="168" t="s">
        <v>3605</v>
      </c>
      <c r="Z214" s="14">
        <v>1</v>
      </c>
      <c r="AA214" s="14" t="s">
        <v>99</v>
      </c>
      <c r="AB214" s="14" t="s">
        <v>1601</v>
      </c>
      <c r="AC214" s="14" t="s">
        <v>97</v>
      </c>
      <c r="AD214" s="19" t="s">
        <v>3606</v>
      </c>
      <c r="AE214" s="13" t="s">
        <v>3607</v>
      </c>
      <c r="AF214" s="62">
        <v>32018</v>
      </c>
      <c r="AG214" s="14" t="str">
        <f t="shared" ca="1" si="25"/>
        <v>37 anos</v>
      </c>
      <c r="AH214" s="62">
        <v>45261</v>
      </c>
      <c r="AI214" s="20"/>
      <c r="AJ214" s="20"/>
      <c r="AK214" s="20"/>
      <c r="AL214" s="14"/>
      <c r="AM214" s="14"/>
      <c r="AN214" s="14"/>
      <c r="AO214" s="14"/>
      <c r="AP214" s="14"/>
      <c r="AQ214" s="21"/>
      <c r="AR214" s="14"/>
      <c r="AS214" s="14"/>
      <c r="AT214" s="14"/>
      <c r="AU214" s="14"/>
      <c r="AV214" s="14"/>
      <c r="AW214" s="14" t="s">
        <v>100</v>
      </c>
      <c r="AX214" s="63" t="s">
        <v>3608</v>
      </c>
      <c r="AY214" s="63" t="s">
        <v>1314</v>
      </c>
      <c r="AZ214" s="63" t="s">
        <v>99</v>
      </c>
      <c r="BA214" s="52" t="s">
        <v>99</v>
      </c>
      <c r="BB214" s="14" t="s">
        <v>271</v>
      </c>
      <c r="BC214" s="14"/>
      <c r="BD214" s="14"/>
      <c r="BE214" s="14"/>
      <c r="BF214" s="14"/>
      <c r="BG214" s="14"/>
      <c r="BH214" s="14"/>
      <c r="BI214" s="14"/>
      <c r="BJ214" s="14"/>
      <c r="BK214" s="14"/>
      <c r="BL214" s="13" t="s">
        <v>3609</v>
      </c>
      <c r="BM214" s="14">
        <v>210</v>
      </c>
      <c r="BN214" s="14"/>
      <c r="BO214" s="14" t="s">
        <v>106</v>
      </c>
      <c r="BP214" s="128">
        <v>69041375</v>
      </c>
      <c r="BQ214" s="64">
        <v>92985573819</v>
      </c>
      <c r="BR214" s="51" t="s">
        <v>3610</v>
      </c>
      <c r="BS214" s="14"/>
      <c r="BT214" s="14"/>
      <c r="BU214" s="14"/>
      <c r="BV214" s="14" t="s">
        <v>276</v>
      </c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 t="s">
        <v>3611</v>
      </c>
      <c r="CO214" s="40" t="s">
        <v>551</v>
      </c>
    </row>
    <row r="215" spans="1:93" ht="13.5" customHeight="1">
      <c r="A215" s="24" t="s">
        <v>3612</v>
      </c>
      <c r="B215" s="25">
        <v>430</v>
      </c>
      <c r="C215" s="34" t="s">
        <v>82</v>
      </c>
      <c r="D215" s="600" t="s">
        <v>2760</v>
      </c>
      <c r="E215" s="600">
        <v>5</v>
      </c>
      <c r="F215" s="600"/>
      <c r="G215" s="600"/>
      <c r="H215" s="27" t="s">
        <v>84</v>
      </c>
      <c r="I215" s="25"/>
      <c r="J215" s="27" t="s">
        <v>85</v>
      </c>
      <c r="K215" s="25" t="s">
        <v>86</v>
      </c>
      <c r="L215" s="25" t="s">
        <v>69</v>
      </c>
      <c r="M215" s="25" t="s">
        <v>196</v>
      </c>
      <c r="N215" s="28" t="s">
        <v>88</v>
      </c>
      <c r="O215" s="29" t="s">
        <v>3613</v>
      </c>
      <c r="P215" s="25" t="s">
        <v>3614</v>
      </c>
      <c r="Q215" s="28" t="s">
        <v>3615</v>
      </c>
      <c r="R215" s="25" t="s">
        <v>3616</v>
      </c>
      <c r="S215" s="25" t="s">
        <v>3617</v>
      </c>
      <c r="T215" s="25">
        <v>321168822</v>
      </c>
      <c r="U215" s="25">
        <v>83</v>
      </c>
      <c r="V215" s="25">
        <v>1</v>
      </c>
      <c r="W215" s="25">
        <v>270</v>
      </c>
      <c r="X215" s="24" t="s">
        <v>3618</v>
      </c>
      <c r="Y215" s="24" t="s">
        <v>3619</v>
      </c>
      <c r="Z215" s="25">
        <v>5</v>
      </c>
      <c r="AA215" s="25" t="s">
        <v>96</v>
      </c>
      <c r="AB215" s="25" t="s">
        <v>23</v>
      </c>
      <c r="AC215" s="25" t="s">
        <v>97</v>
      </c>
      <c r="AD215" s="30"/>
      <c r="AE215" s="24" t="s">
        <v>857</v>
      </c>
      <c r="AF215" s="31">
        <v>31375</v>
      </c>
      <c r="AG215" s="25" t="str">
        <f t="shared" ca="1" si="25"/>
        <v>39 anos</v>
      </c>
      <c r="AH215" s="31">
        <v>41561</v>
      </c>
      <c r="AI215" s="31">
        <v>41561</v>
      </c>
      <c r="AJ215" s="31">
        <f>EDATE(AI215,300)</f>
        <v>50692</v>
      </c>
      <c r="AK215" s="31">
        <f>EDATE(AI215,360)</f>
        <v>52518</v>
      </c>
      <c r="AL215" s="25">
        <v>59</v>
      </c>
      <c r="AM215" s="25" t="str">
        <f ca="1">DATEDIF(AI215,TODAY(),"Y")&amp;" ano(s)"</f>
        <v>11 ano(s)</v>
      </c>
      <c r="AN215" s="25" t="str">
        <f ca="1">DATEDIF(AI215,TODAY(),"YM")&amp;"  mês(es)"</f>
        <v>10  mês(es)</v>
      </c>
      <c r="AO215" s="25" t="str">
        <f ca="1">DATEDIF(AI215,TODAY(),"MD")&amp;" dias"</f>
        <v>2 dias</v>
      </c>
      <c r="AP215" s="25">
        <f ca="1">TODAY()-AI215</f>
        <v>4324</v>
      </c>
      <c r="AQ215" s="32" t="s">
        <v>99</v>
      </c>
      <c r="AR215" s="25"/>
      <c r="AS215" s="25"/>
      <c r="AT215" s="25"/>
      <c r="AU215" s="25"/>
      <c r="AV215" s="25"/>
      <c r="AW215" s="25" t="s">
        <v>336</v>
      </c>
      <c r="AX215" s="25"/>
      <c r="AY215" s="25" t="s">
        <v>99</v>
      </c>
      <c r="AZ215" s="25" t="s">
        <v>99</v>
      </c>
      <c r="BA215" s="25"/>
      <c r="BB215" s="25"/>
      <c r="BC215" s="25" t="s">
        <v>351</v>
      </c>
      <c r="BD215" s="25"/>
      <c r="BE215" s="25"/>
      <c r="BF215" s="25"/>
      <c r="BG215" s="25"/>
      <c r="BH215" s="25"/>
      <c r="BI215" s="25"/>
      <c r="BJ215" s="25"/>
      <c r="BK215" s="25"/>
      <c r="BL215" s="25" t="s">
        <v>3620</v>
      </c>
      <c r="BM215" s="25">
        <v>0</v>
      </c>
      <c r="BN215" s="25" t="s">
        <v>3621</v>
      </c>
      <c r="BO215" s="25" t="s">
        <v>106</v>
      </c>
      <c r="BP215" s="25">
        <v>69020270</v>
      </c>
      <c r="BQ215" s="25">
        <v>9293062209</v>
      </c>
      <c r="BR215" s="33" t="s">
        <v>3622</v>
      </c>
      <c r="BS215" s="25" t="s">
        <v>290</v>
      </c>
      <c r="BT215" s="25" t="s">
        <v>110</v>
      </c>
      <c r="BU215" s="25" t="s">
        <v>291</v>
      </c>
      <c r="BV215" s="25" t="s">
        <v>110</v>
      </c>
      <c r="BW215" s="31" t="s">
        <v>292</v>
      </c>
      <c r="BX215" s="25" t="s">
        <v>3623</v>
      </c>
      <c r="BY215" s="25" t="s">
        <v>110</v>
      </c>
      <c r="BZ215" s="25" t="s">
        <v>110</v>
      </c>
      <c r="CA215" s="25" t="s">
        <v>110</v>
      </c>
      <c r="CB215" s="25" t="s">
        <v>110</v>
      </c>
      <c r="CC215" s="25" t="s">
        <v>110</v>
      </c>
      <c r="CD215" s="25" t="s">
        <v>110</v>
      </c>
      <c r="CE215" s="25" t="s">
        <v>110</v>
      </c>
      <c r="CF215" s="25" t="s">
        <v>110</v>
      </c>
      <c r="CG215" s="25" t="s">
        <v>110</v>
      </c>
      <c r="CH215" s="25" t="s">
        <v>110</v>
      </c>
      <c r="CI215" s="25" t="s">
        <v>110</v>
      </c>
      <c r="CJ215" s="25" t="s">
        <v>110</v>
      </c>
      <c r="CK215" s="25" t="s">
        <v>110</v>
      </c>
      <c r="CL215" s="25" t="s">
        <v>110</v>
      </c>
      <c r="CM215" s="25" t="s">
        <v>110</v>
      </c>
      <c r="CN215" s="25"/>
      <c r="CO215" s="34"/>
    </row>
    <row r="216" spans="1:93" ht="13.5" customHeight="1">
      <c r="A216" s="39" t="s">
        <v>3624</v>
      </c>
      <c r="B216" s="14">
        <v>17</v>
      </c>
      <c r="C216" s="40" t="s">
        <v>82</v>
      </c>
      <c r="D216" s="599" t="s">
        <v>2760</v>
      </c>
      <c r="E216" s="600">
        <v>5</v>
      </c>
      <c r="F216" s="599"/>
      <c r="G216" s="599"/>
      <c r="H216" s="591" t="s">
        <v>84</v>
      </c>
      <c r="I216" s="14" t="s">
        <v>295</v>
      </c>
      <c r="J216" s="36" t="s">
        <v>85</v>
      </c>
      <c r="K216" s="14"/>
      <c r="L216" s="14" t="s">
        <v>257</v>
      </c>
      <c r="M216" s="17" t="s">
        <v>196</v>
      </c>
      <c r="N216" s="17" t="s">
        <v>88</v>
      </c>
      <c r="O216" s="18" t="s">
        <v>3625</v>
      </c>
      <c r="P216" s="59" t="s">
        <v>3626</v>
      </c>
      <c r="Q216" s="60">
        <v>1916</v>
      </c>
      <c r="R216" s="59" t="s">
        <v>3627</v>
      </c>
      <c r="S216" s="59" t="s">
        <v>3628</v>
      </c>
      <c r="T216" s="76">
        <v>41242682283</v>
      </c>
      <c r="U216" s="14">
        <v>83</v>
      </c>
      <c r="V216" s="75" t="s">
        <v>989</v>
      </c>
      <c r="W216" s="75" t="s">
        <v>214</v>
      </c>
      <c r="X216" s="39" t="s">
        <v>3629</v>
      </c>
      <c r="Y216" s="39" t="s">
        <v>3630</v>
      </c>
      <c r="Z216" s="14"/>
      <c r="AA216" s="14" t="s">
        <v>96</v>
      </c>
      <c r="AB216" s="14" t="s">
        <v>23</v>
      </c>
      <c r="AC216" s="14" t="s">
        <v>97</v>
      </c>
      <c r="AD216" s="19"/>
      <c r="AE216" s="13"/>
      <c r="AF216" s="62">
        <v>36134</v>
      </c>
      <c r="AG216" s="14" t="str">
        <f t="shared" ca="1" si="25"/>
        <v>26 anos</v>
      </c>
      <c r="AH216" s="62">
        <v>45282</v>
      </c>
      <c r="AI216" s="20"/>
      <c r="AJ216" s="20"/>
      <c r="AK216" s="20"/>
      <c r="AL216" s="14"/>
      <c r="AM216" s="14"/>
      <c r="AN216" s="14"/>
      <c r="AO216" s="14"/>
      <c r="AP216" s="14"/>
      <c r="AQ216" s="21"/>
      <c r="AR216" s="14"/>
      <c r="AS216" s="14"/>
      <c r="AT216" s="14"/>
      <c r="AU216" s="14"/>
      <c r="AV216" s="14"/>
      <c r="AW216" s="52" t="s">
        <v>457</v>
      </c>
      <c r="AX216" s="52"/>
      <c r="AY216" s="52"/>
      <c r="AZ216" s="52"/>
      <c r="BA216" s="52"/>
      <c r="BB216" s="14" t="s">
        <v>271</v>
      </c>
      <c r="BC216" s="14"/>
      <c r="BD216" s="14"/>
      <c r="BE216" s="14"/>
      <c r="BF216" s="14"/>
      <c r="BG216" s="14"/>
      <c r="BH216" s="14"/>
      <c r="BI216" s="14"/>
      <c r="BJ216" s="14"/>
      <c r="BK216" s="14"/>
      <c r="BL216" s="13" t="s">
        <v>3631</v>
      </c>
      <c r="BM216" s="14">
        <v>76</v>
      </c>
      <c r="BN216" s="14"/>
      <c r="BO216" s="14" t="s">
        <v>106</v>
      </c>
      <c r="BP216" s="76">
        <v>69082701</v>
      </c>
      <c r="BQ216" s="53" t="s">
        <v>3632</v>
      </c>
      <c r="BR216" s="54" t="s">
        <v>3633</v>
      </c>
      <c r="BS216" s="14"/>
      <c r="BT216" s="14"/>
      <c r="BU216" s="14"/>
      <c r="BV216" s="14" t="s">
        <v>276</v>
      </c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40"/>
    </row>
    <row r="217" spans="1:93" ht="13.5" customHeight="1">
      <c r="A217" s="24" t="s">
        <v>3634</v>
      </c>
      <c r="B217" s="25">
        <v>516</v>
      </c>
      <c r="C217" s="34" t="s">
        <v>82</v>
      </c>
      <c r="D217" s="600" t="s">
        <v>2760</v>
      </c>
      <c r="E217" s="600">
        <v>5</v>
      </c>
      <c r="F217" s="600"/>
      <c r="G217" s="600"/>
      <c r="H217" s="27" t="s">
        <v>84</v>
      </c>
      <c r="I217" s="25"/>
      <c r="J217" s="27" t="s">
        <v>85</v>
      </c>
      <c r="K217" s="25" t="s">
        <v>86</v>
      </c>
      <c r="L217" s="25" t="s">
        <v>69</v>
      </c>
      <c r="M217" s="25" t="s">
        <v>196</v>
      </c>
      <c r="N217" s="28" t="s">
        <v>88</v>
      </c>
      <c r="O217" s="29" t="s">
        <v>3635</v>
      </c>
      <c r="P217" s="25" t="s">
        <v>3636</v>
      </c>
      <c r="Q217" s="25">
        <v>1125</v>
      </c>
      <c r="R217" s="25" t="s">
        <v>3637</v>
      </c>
      <c r="S217" s="25" t="s">
        <v>3638</v>
      </c>
      <c r="T217" s="25">
        <v>229309822</v>
      </c>
      <c r="U217" s="25">
        <v>16</v>
      </c>
      <c r="V217" s="25">
        <v>37</v>
      </c>
      <c r="W217" s="25">
        <v>266</v>
      </c>
      <c r="X217" s="24" t="s">
        <v>3639</v>
      </c>
      <c r="Y217" s="24" t="s">
        <v>3640</v>
      </c>
      <c r="Z217" s="25">
        <v>5</v>
      </c>
      <c r="AA217" s="25" t="s">
        <v>96</v>
      </c>
      <c r="AB217" s="25" t="s">
        <v>23</v>
      </c>
      <c r="AC217" s="25" t="s">
        <v>97</v>
      </c>
      <c r="AD217" s="30"/>
      <c r="AE217" s="24" t="s">
        <v>3641</v>
      </c>
      <c r="AF217" s="31">
        <v>30806</v>
      </c>
      <c r="AG217" s="25" t="str">
        <f t="shared" ca="1" si="25"/>
        <v>41 anos</v>
      </c>
      <c r="AH217" s="31">
        <v>41561</v>
      </c>
      <c r="AI217" s="31">
        <v>41561</v>
      </c>
      <c r="AJ217" s="31">
        <f>EDATE(AI217,300)</f>
        <v>50692</v>
      </c>
      <c r="AK217" s="31">
        <f>EDATE(AI217,360)</f>
        <v>52518</v>
      </c>
      <c r="AL217" s="25">
        <v>59</v>
      </c>
      <c r="AM217" s="25" t="str">
        <f ca="1">DATEDIF(AI217,TODAY(),"Y")&amp;" ano(s)"</f>
        <v>11 ano(s)</v>
      </c>
      <c r="AN217" s="25" t="str">
        <f ca="1">DATEDIF(AI217,TODAY(),"YM")&amp;"  mês(es)"</f>
        <v>10  mês(es)</v>
      </c>
      <c r="AO217" s="25" t="str">
        <f ca="1">DATEDIF(AI217,TODAY(),"MD")&amp;" dias"</f>
        <v>2 dias</v>
      </c>
      <c r="AP217" s="25">
        <f ca="1">TODAY()-AI217</f>
        <v>4324</v>
      </c>
      <c r="AQ217" s="32" t="s">
        <v>99</v>
      </c>
      <c r="AR217" s="25"/>
      <c r="AS217" s="25"/>
      <c r="AT217" s="25"/>
      <c r="AU217" s="25"/>
      <c r="AV217" s="25"/>
      <c r="AW217" s="25" t="s">
        <v>336</v>
      </c>
      <c r="AX217" s="25"/>
      <c r="AY217" s="25" t="s">
        <v>99</v>
      </c>
      <c r="AZ217" s="25" t="s">
        <v>99</v>
      </c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 t="s">
        <v>3642</v>
      </c>
      <c r="BM217" s="25">
        <v>0</v>
      </c>
      <c r="BN217" s="25" t="s">
        <v>3643</v>
      </c>
      <c r="BO217" s="25" t="s">
        <v>106</v>
      </c>
      <c r="BP217" s="25">
        <v>69078761</v>
      </c>
      <c r="BQ217" s="25">
        <v>9293785833</v>
      </c>
      <c r="BR217" s="33" t="s">
        <v>3644</v>
      </c>
      <c r="BS217" s="25" t="s">
        <v>290</v>
      </c>
      <c r="BT217" s="25" t="s">
        <v>110</v>
      </c>
      <c r="BU217" s="25" t="s">
        <v>291</v>
      </c>
      <c r="BV217" s="25" t="s">
        <v>110</v>
      </c>
      <c r="BW217" s="31" t="s">
        <v>292</v>
      </c>
      <c r="BX217" s="25" t="s">
        <v>3645</v>
      </c>
      <c r="BY217" s="25" t="s">
        <v>110</v>
      </c>
      <c r="BZ217" s="25" t="s">
        <v>110</v>
      </c>
      <c r="CA217" s="25" t="s">
        <v>110</v>
      </c>
      <c r="CB217" s="25" t="s">
        <v>110</v>
      </c>
      <c r="CC217" s="25" t="s">
        <v>110</v>
      </c>
      <c r="CD217" s="25" t="s">
        <v>110</v>
      </c>
      <c r="CE217" s="25" t="s">
        <v>110</v>
      </c>
      <c r="CF217" s="25" t="s">
        <v>110</v>
      </c>
      <c r="CG217" s="25" t="s">
        <v>110</v>
      </c>
      <c r="CH217" s="25" t="s">
        <v>110</v>
      </c>
      <c r="CI217" s="25" t="s">
        <v>110</v>
      </c>
      <c r="CJ217" s="25" t="s">
        <v>110</v>
      </c>
      <c r="CK217" s="25" t="s">
        <v>110</v>
      </c>
      <c r="CL217" s="25" t="s">
        <v>110</v>
      </c>
      <c r="CM217" s="25" t="s">
        <v>110</v>
      </c>
      <c r="CN217" s="25"/>
      <c r="CO217" s="34"/>
    </row>
    <row r="218" spans="1:93" ht="13.5" customHeight="1">
      <c r="A218" s="13" t="s">
        <v>3646</v>
      </c>
      <c r="B218" s="14">
        <v>631</v>
      </c>
      <c r="C218" s="40" t="s">
        <v>82</v>
      </c>
      <c r="D218" s="599" t="s">
        <v>2760</v>
      </c>
      <c r="E218" s="600">
        <v>5</v>
      </c>
      <c r="F218" s="599"/>
      <c r="G218" s="599"/>
      <c r="H218" s="36" t="s">
        <v>84</v>
      </c>
      <c r="I218" s="14"/>
      <c r="J218" s="36" t="s">
        <v>85</v>
      </c>
      <c r="K218" s="14" t="s">
        <v>86</v>
      </c>
      <c r="L218" s="14" t="s">
        <v>69</v>
      </c>
      <c r="M218" s="14" t="s">
        <v>196</v>
      </c>
      <c r="N218" s="17" t="s">
        <v>88</v>
      </c>
      <c r="O218" s="18" t="s">
        <v>3647</v>
      </c>
      <c r="P218" s="14" t="s">
        <v>3648</v>
      </c>
      <c r="Q218" s="17" t="s">
        <v>3649</v>
      </c>
      <c r="R218" s="14" t="s">
        <v>3650</v>
      </c>
      <c r="S218" s="14" t="s">
        <v>3651</v>
      </c>
      <c r="T218" s="14">
        <v>215520422</v>
      </c>
      <c r="U218" s="14">
        <v>59</v>
      </c>
      <c r="V218" s="14">
        <v>37</v>
      </c>
      <c r="W218" s="14">
        <v>261</v>
      </c>
      <c r="X218" s="13" t="s">
        <v>3652</v>
      </c>
      <c r="Y218" s="13" t="s">
        <v>3653</v>
      </c>
      <c r="Z218" s="14">
        <v>2</v>
      </c>
      <c r="AA218" s="14" t="s">
        <v>99</v>
      </c>
      <c r="AB218" s="14" t="s">
        <v>817</v>
      </c>
      <c r="AC218" s="14" t="s">
        <v>97</v>
      </c>
      <c r="AD218" s="19" t="s">
        <v>3654</v>
      </c>
      <c r="AE218" s="13" t="s">
        <v>3655</v>
      </c>
      <c r="AF218" s="20">
        <v>29791</v>
      </c>
      <c r="AG218" s="14" t="str">
        <f t="shared" ca="1" si="25"/>
        <v>44 anos</v>
      </c>
      <c r="AH218" s="20">
        <v>41561</v>
      </c>
      <c r="AI218" s="20">
        <v>41561</v>
      </c>
      <c r="AJ218" s="20">
        <f>EDATE(AI218,300)</f>
        <v>50692</v>
      </c>
      <c r="AK218" s="20">
        <f>EDATE(AI218,360)</f>
        <v>52518</v>
      </c>
      <c r="AL218" s="14">
        <v>59</v>
      </c>
      <c r="AM218" s="14" t="str">
        <f ca="1">DATEDIF(AI218,TODAY(),"Y")&amp;" ano(s)"</f>
        <v>11 ano(s)</v>
      </c>
      <c r="AN218" s="14" t="str">
        <f ca="1">DATEDIF(AI218,TODAY(),"YM")&amp;"  mês(es)"</f>
        <v>10  mês(es)</v>
      </c>
      <c r="AO218" s="14" t="str">
        <f ca="1">DATEDIF(AI218,TODAY(),"MD")&amp;" dias"</f>
        <v>2 dias</v>
      </c>
      <c r="AP218" s="14">
        <f ca="1">TODAY()-AI218</f>
        <v>4324</v>
      </c>
      <c r="AQ218" s="21" t="s">
        <v>99</v>
      </c>
      <c r="AR218" s="14"/>
      <c r="AS218" s="14"/>
      <c r="AT218" s="14"/>
      <c r="AU218" s="14"/>
      <c r="AV218" s="14"/>
      <c r="AW218" s="14" t="s">
        <v>100</v>
      </c>
      <c r="AX218" s="14" t="s">
        <v>3656</v>
      </c>
      <c r="AY218" s="14" t="s">
        <v>1227</v>
      </c>
      <c r="AZ218" s="14" t="s">
        <v>99</v>
      </c>
      <c r="BA218" s="116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 t="s">
        <v>3657</v>
      </c>
      <c r="BM218" s="14">
        <v>0</v>
      </c>
      <c r="BN218" s="14" t="s">
        <v>3658</v>
      </c>
      <c r="BO218" s="14" t="s">
        <v>106</v>
      </c>
      <c r="BP218" s="14">
        <v>69060110</v>
      </c>
      <c r="BQ218" s="117">
        <v>9282455794</v>
      </c>
      <c r="BR218" s="22" t="s">
        <v>3659</v>
      </c>
      <c r="BS218" s="14" t="s">
        <v>290</v>
      </c>
      <c r="BT218" s="14" t="s">
        <v>110</v>
      </c>
      <c r="BU218" s="14" t="s">
        <v>291</v>
      </c>
      <c r="BV218" s="14" t="s">
        <v>110</v>
      </c>
      <c r="BW218" s="20" t="s">
        <v>292</v>
      </c>
      <c r="BX218" s="14" t="s">
        <v>3660</v>
      </c>
      <c r="BY218" s="14" t="s">
        <v>110</v>
      </c>
      <c r="BZ218" s="14" t="s">
        <v>110</v>
      </c>
      <c r="CA218" s="14" t="s">
        <v>110</v>
      </c>
      <c r="CB218" s="14" t="s">
        <v>110</v>
      </c>
      <c r="CC218" s="14" t="s">
        <v>110</v>
      </c>
      <c r="CD218" s="14" t="s">
        <v>110</v>
      </c>
      <c r="CE218" s="14" t="s">
        <v>110</v>
      </c>
      <c r="CF218" s="14" t="s">
        <v>110</v>
      </c>
      <c r="CG218" s="14" t="s">
        <v>110</v>
      </c>
      <c r="CH218" s="14" t="s">
        <v>110</v>
      </c>
      <c r="CI218" s="14" t="s">
        <v>110</v>
      </c>
      <c r="CJ218" s="14" t="s">
        <v>110</v>
      </c>
      <c r="CK218" s="14" t="s">
        <v>110</v>
      </c>
      <c r="CL218" s="14" t="s">
        <v>110</v>
      </c>
      <c r="CM218" s="14" t="s">
        <v>110</v>
      </c>
      <c r="CN218" s="14"/>
      <c r="CO218" s="40"/>
    </row>
    <row r="219" spans="1:93" ht="13.5" customHeight="1">
      <c r="A219" s="65" t="s">
        <v>3661</v>
      </c>
      <c r="B219" s="25">
        <v>24</v>
      </c>
      <c r="C219" s="34" t="s">
        <v>82</v>
      </c>
      <c r="D219" s="600" t="s">
        <v>2760</v>
      </c>
      <c r="E219" s="600">
        <v>5</v>
      </c>
      <c r="F219" s="600"/>
      <c r="G219" s="600"/>
      <c r="H219" s="590" t="s">
        <v>84</v>
      </c>
      <c r="I219" s="28" t="s">
        <v>295</v>
      </c>
      <c r="J219" s="27" t="s">
        <v>85</v>
      </c>
      <c r="K219" s="25"/>
      <c r="L219" s="25" t="s">
        <v>257</v>
      </c>
      <c r="M219" s="28" t="s">
        <v>196</v>
      </c>
      <c r="N219" s="28" t="s">
        <v>88</v>
      </c>
      <c r="O219" s="29" t="s">
        <v>3662</v>
      </c>
      <c r="P219" s="44" t="s">
        <v>3663</v>
      </c>
      <c r="Q219" s="28" t="s">
        <v>3664</v>
      </c>
      <c r="R219" s="44" t="s">
        <v>3665</v>
      </c>
      <c r="S219" s="44" t="s">
        <v>3666</v>
      </c>
      <c r="T219" s="67" t="s">
        <v>3667</v>
      </c>
      <c r="U219" s="25">
        <v>83</v>
      </c>
      <c r="V219" s="68" t="s">
        <v>3668</v>
      </c>
      <c r="W219" s="68" t="s">
        <v>3669</v>
      </c>
      <c r="X219" s="65" t="s">
        <v>3670</v>
      </c>
      <c r="Y219" s="65" t="s">
        <v>3671</v>
      </c>
      <c r="Z219" s="25"/>
      <c r="AA219" s="25" t="s">
        <v>96</v>
      </c>
      <c r="AB219" s="25" t="s">
        <v>23</v>
      </c>
      <c r="AC219" s="25" t="s">
        <v>97</v>
      </c>
      <c r="AD219" s="169"/>
      <c r="AE219" s="24"/>
      <c r="AF219" s="45">
        <v>34112</v>
      </c>
      <c r="AG219" s="25" t="str">
        <f t="shared" ca="1" si="25"/>
        <v>32 anos</v>
      </c>
      <c r="AH219" s="45">
        <v>45261</v>
      </c>
      <c r="AI219" s="31"/>
      <c r="AJ219" s="31"/>
      <c r="AK219" s="31"/>
      <c r="AL219" s="25"/>
      <c r="AM219" s="25"/>
      <c r="AN219" s="25"/>
      <c r="AO219" s="25"/>
      <c r="AP219" s="25"/>
      <c r="AQ219" s="32"/>
      <c r="AR219" s="25"/>
      <c r="AS219" s="25"/>
      <c r="AT219" s="25"/>
      <c r="AU219" s="25"/>
      <c r="AV219" s="25"/>
      <c r="AW219" s="63" t="s">
        <v>457</v>
      </c>
      <c r="AX219" s="63"/>
      <c r="AY219" s="63"/>
      <c r="AZ219" s="63" t="s">
        <v>3672</v>
      </c>
      <c r="BA219" s="63" t="s">
        <v>3672</v>
      </c>
      <c r="BB219" s="25" t="s">
        <v>271</v>
      </c>
      <c r="BC219" s="25"/>
      <c r="BD219" s="25"/>
      <c r="BE219" s="25"/>
      <c r="BF219" s="25"/>
      <c r="BG219" s="25"/>
      <c r="BH219" s="25"/>
      <c r="BI219" s="25"/>
      <c r="BJ219" s="25"/>
      <c r="BK219" s="25"/>
      <c r="BL219" s="24" t="s">
        <v>3673</v>
      </c>
      <c r="BM219" s="71">
        <v>1576</v>
      </c>
      <c r="BN219" s="25"/>
      <c r="BO219" s="25" t="s">
        <v>106</v>
      </c>
      <c r="BP219" s="71">
        <v>69020040</v>
      </c>
      <c r="BQ219" s="64">
        <v>82998286530</v>
      </c>
      <c r="BR219" s="51" t="s">
        <v>3674</v>
      </c>
      <c r="BS219" s="25"/>
      <c r="BT219" s="25"/>
      <c r="BU219" s="25"/>
      <c r="BV219" s="25" t="s">
        <v>276</v>
      </c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34"/>
    </row>
    <row r="220" spans="1:93" ht="13.5" customHeight="1">
      <c r="A220" s="13" t="s">
        <v>3675</v>
      </c>
      <c r="B220" s="14">
        <v>99</v>
      </c>
      <c r="C220" s="40" t="s">
        <v>82</v>
      </c>
      <c r="D220" s="599" t="s">
        <v>2760</v>
      </c>
      <c r="E220" s="600">
        <v>5</v>
      </c>
      <c r="F220" s="599"/>
      <c r="G220" s="599"/>
      <c r="H220" s="591" t="s">
        <v>84</v>
      </c>
      <c r="I220" s="14" t="s">
        <v>782</v>
      </c>
      <c r="J220" s="36" t="s">
        <v>85</v>
      </c>
      <c r="K220" s="14"/>
      <c r="L220" s="14" t="s">
        <v>257</v>
      </c>
      <c r="M220" s="17" t="s">
        <v>196</v>
      </c>
      <c r="N220" s="21" t="s">
        <v>88</v>
      </c>
      <c r="O220" s="18" t="s">
        <v>3676</v>
      </c>
      <c r="P220" s="59" t="s">
        <v>3677</v>
      </c>
      <c r="Q220" s="14">
        <v>1999</v>
      </c>
      <c r="R220" s="59" t="s">
        <v>3678</v>
      </c>
      <c r="S220" s="59" t="s">
        <v>3679</v>
      </c>
      <c r="T220" s="61" t="s">
        <v>3680</v>
      </c>
      <c r="U220" s="61" t="s">
        <v>2801</v>
      </c>
      <c r="V220" s="61" t="s">
        <v>788</v>
      </c>
      <c r="W220" s="61" t="s">
        <v>3681</v>
      </c>
      <c r="X220" s="13" t="s">
        <v>3682</v>
      </c>
      <c r="Y220" s="13" t="s">
        <v>3683</v>
      </c>
      <c r="Z220" s="14">
        <v>4</v>
      </c>
      <c r="AA220" s="14" t="s">
        <v>96</v>
      </c>
      <c r="AB220" s="14" t="s">
        <v>23</v>
      </c>
      <c r="AC220" s="14" t="s">
        <v>97</v>
      </c>
      <c r="AD220" s="19"/>
      <c r="AE220" s="13"/>
      <c r="AF220" s="62">
        <v>32494</v>
      </c>
      <c r="AG220" s="14" t="str">
        <f t="shared" ca="1" si="25"/>
        <v>36 anos</v>
      </c>
      <c r="AH220" s="62">
        <v>45261</v>
      </c>
      <c r="AI220" s="20"/>
      <c r="AJ220" s="20"/>
      <c r="AK220" s="20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 t="s">
        <v>100</v>
      </c>
      <c r="AX220" s="63"/>
      <c r="AY220" s="63"/>
      <c r="AZ220" s="63" t="s">
        <v>99</v>
      </c>
      <c r="BA220" s="52" t="s">
        <v>99</v>
      </c>
      <c r="BB220" s="14" t="s">
        <v>271</v>
      </c>
      <c r="BC220" s="14"/>
      <c r="BD220" s="14"/>
      <c r="BE220" s="14"/>
      <c r="BF220" s="14"/>
      <c r="BG220" s="14"/>
      <c r="BH220" s="14"/>
      <c r="BI220" s="14"/>
      <c r="BJ220" s="14"/>
      <c r="BK220" s="14"/>
      <c r="BL220" s="13" t="s">
        <v>3684</v>
      </c>
      <c r="BM220" s="14">
        <v>101</v>
      </c>
      <c r="BN220" s="14"/>
      <c r="BO220" s="14" t="s">
        <v>106</v>
      </c>
      <c r="BP220" s="14">
        <v>69018558</v>
      </c>
      <c r="BQ220" s="64" t="s">
        <v>3685</v>
      </c>
      <c r="BR220" s="51" t="s">
        <v>3686</v>
      </c>
      <c r="BS220" s="14"/>
      <c r="BT220" s="14"/>
      <c r="BU220" s="14"/>
      <c r="BV220" s="14" t="s">
        <v>276</v>
      </c>
      <c r="BW220" s="14"/>
      <c r="BX220" s="14"/>
      <c r="BY220" s="14"/>
      <c r="BZ220" s="14"/>
      <c r="CA220" s="14"/>
      <c r="CB220" s="20"/>
      <c r="CC220" s="14"/>
      <c r="CD220" s="20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40"/>
    </row>
    <row r="221" spans="1:93" ht="13.5" customHeight="1">
      <c r="A221" s="24" t="s">
        <v>3687</v>
      </c>
      <c r="B221" s="25">
        <v>163</v>
      </c>
      <c r="C221" s="34" t="s">
        <v>82</v>
      </c>
      <c r="D221" s="600" t="s">
        <v>2760</v>
      </c>
      <c r="E221" s="600">
        <v>5</v>
      </c>
      <c r="F221" s="600"/>
      <c r="G221" s="600"/>
      <c r="H221" s="590" t="s">
        <v>84</v>
      </c>
      <c r="I221" s="25" t="s">
        <v>3688</v>
      </c>
      <c r="J221" s="27" t="s">
        <v>85</v>
      </c>
      <c r="K221" s="25"/>
      <c r="L221" s="25" t="s">
        <v>257</v>
      </c>
      <c r="M221" s="28" t="s">
        <v>196</v>
      </c>
      <c r="N221" s="28" t="s">
        <v>88</v>
      </c>
      <c r="O221" s="29" t="s">
        <v>3689</v>
      </c>
      <c r="P221" s="44" t="s">
        <v>3690</v>
      </c>
      <c r="Q221" s="28" t="s">
        <v>3691</v>
      </c>
      <c r="R221" s="44" t="s">
        <v>3692</v>
      </c>
      <c r="S221" s="44" t="s">
        <v>3693</v>
      </c>
      <c r="T221" s="67" t="s">
        <v>3694</v>
      </c>
      <c r="U221" s="25">
        <v>32</v>
      </c>
      <c r="V221" s="68" t="s">
        <v>3695</v>
      </c>
      <c r="W221" s="68" t="s">
        <v>3696</v>
      </c>
      <c r="X221" s="65" t="s">
        <v>3697</v>
      </c>
      <c r="Y221" s="65" t="s">
        <v>3698</v>
      </c>
      <c r="Z221" s="25">
        <v>1</v>
      </c>
      <c r="AA221" s="25" t="s">
        <v>96</v>
      </c>
      <c r="AB221" s="25" t="s">
        <v>23</v>
      </c>
      <c r="AC221" s="25" t="s">
        <v>97</v>
      </c>
      <c r="AD221" s="30"/>
      <c r="AE221" s="24"/>
      <c r="AF221" s="45">
        <v>34298</v>
      </c>
      <c r="AG221" s="25" t="str">
        <f t="shared" ca="1" si="25"/>
        <v>31 anos</v>
      </c>
      <c r="AH221" s="45">
        <v>45261</v>
      </c>
      <c r="AI221" s="31"/>
      <c r="AJ221" s="31"/>
      <c r="AK221" s="31"/>
      <c r="AL221" s="25"/>
      <c r="AM221" s="25"/>
      <c r="AN221" s="25"/>
      <c r="AO221" s="25"/>
      <c r="AP221" s="25"/>
      <c r="AQ221" s="32"/>
      <c r="AR221" s="25"/>
      <c r="AS221" s="25"/>
      <c r="AT221" s="25"/>
      <c r="AU221" s="25"/>
      <c r="AV221" s="25"/>
      <c r="AW221" s="52" t="s">
        <v>457</v>
      </c>
      <c r="AX221" s="147" t="s">
        <v>3699</v>
      </c>
      <c r="AY221" s="52" t="s">
        <v>3700</v>
      </c>
      <c r="AZ221" s="52" t="s">
        <v>3700</v>
      </c>
      <c r="BA221" s="52" t="s">
        <v>3700</v>
      </c>
      <c r="BB221" s="25" t="s">
        <v>271</v>
      </c>
      <c r="BC221" s="25"/>
      <c r="BD221" s="25"/>
      <c r="BE221" s="25"/>
      <c r="BF221" s="25"/>
      <c r="BG221" s="25"/>
      <c r="BH221" s="25"/>
      <c r="BI221" s="25"/>
      <c r="BJ221" s="25"/>
      <c r="BK221" s="25"/>
      <c r="BL221" s="70" t="s">
        <v>3701</v>
      </c>
      <c r="BM221" s="71">
        <v>2140</v>
      </c>
      <c r="BN221" s="25"/>
      <c r="BO221" s="25" t="s">
        <v>106</v>
      </c>
      <c r="BP221" s="71">
        <v>69088415</v>
      </c>
      <c r="BQ221" s="53" t="s">
        <v>3702</v>
      </c>
      <c r="BR221" s="54" t="s">
        <v>3703</v>
      </c>
      <c r="BS221" s="25"/>
      <c r="BT221" s="25"/>
      <c r="BU221" s="25"/>
      <c r="BV221" s="25" t="s">
        <v>276</v>
      </c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34"/>
    </row>
    <row r="222" spans="1:93" ht="13.5" customHeight="1">
      <c r="A222" s="13" t="s">
        <v>3704</v>
      </c>
      <c r="B222" s="14">
        <v>319</v>
      </c>
      <c r="C222" s="40" t="s">
        <v>82</v>
      </c>
      <c r="D222" s="599" t="s">
        <v>2760</v>
      </c>
      <c r="E222" s="600">
        <v>5</v>
      </c>
      <c r="F222" s="599"/>
      <c r="G222" s="599"/>
      <c r="H222" s="36" t="s">
        <v>84</v>
      </c>
      <c r="I222" s="14"/>
      <c r="J222" s="36" t="s">
        <v>85</v>
      </c>
      <c r="K222" s="14" t="s">
        <v>544</v>
      </c>
      <c r="L222" s="14" t="s">
        <v>195</v>
      </c>
      <c r="M222" s="17" t="s">
        <v>196</v>
      </c>
      <c r="N222" s="17" t="s">
        <v>88</v>
      </c>
      <c r="O222" s="18" t="s">
        <v>3705</v>
      </c>
      <c r="P222" s="14" t="s">
        <v>3706</v>
      </c>
      <c r="Q222" s="17" t="s">
        <v>3707</v>
      </c>
      <c r="R222" s="14" t="s">
        <v>3708</v>
      </c>
      <c r="S222" s="14" t="s">
        <v>3709</v>
      </c>
      <c r="T222" s="14">
        <v>224478822</v>
      </c>
      <c r="U222" s="14">
        <v>16</v>
      </c>
      <c r="V222" s="14">
        <v>58</v>
      </c>
      <c r="W222" s="14">
        <v>174</v>
      </c>
      <c r="X222" s="13" t="s">
        <v>3710</v>
      </c>
      <c r="Y222" s="13" t="s">
        <v>3711</v>
      </c>
      <c r="Z222" s="14">
        <v>1</v>
      </c>
      <c r="AA222" s="14" t="s">
        <v>96</v>
      </c>
      <c r="AB222" s="14" t="s">
        <v>23</v>
      </c>
      <c r="AC222" s="14" t="s">
        <v>97</v>
      </c>
      <c r="AD222" s="19"/>
      <c r="AE222" s="13" t="s">
        <v>3712</v>
      </c>
      <c r="AF222" s="20">
        <v>30369</v>
      </c>
      <c r="AG222" s="14" t="str">
        <f t="shared" ca="1" si="25"/>
        <v>42 anos</v>
      </c>
      <c r="AH222" s="20">
        <v>38384</v>
      </c>
      <c r="AI222" s="20">
        <v>38384</v>
      </c>
      <c r="AJ222" s="20">
        <f>EDATE(AI222,300)</f>
        <v>47515</v>
      </c>
      <c r="AK222" s="20">
        <f>EDATE(AI222,360)</f>
        <v>49341</v>
      </c>
      <c r="AL222" s="14">
        <v>59</v>
      </c>
      <c r="AM222" s="14" t="str">
        <f ca="1">DATEDIF(AI222,TODAY(),"Y")&amp;" ano(s)"</f>
        <v>20 ano(s)</v>
      </c>
      <c r="AN222" s="14" t="str">
        <f ca="1">DATEDIF(AI222,TODAY(),"YM")&amp;"  mês(es)"</f>
        <v>6  mês(es)</v>
      </c>
      <c r="AO222" s="14" t="str">
        <f ca="1">DATEDIF(AI222,TODAY(),"MD")&amp;" dias"</f>
        <v>15 dias</v>
      </c>
      <c r="AP222" s="14">
        <f ca="1">TODAY()-AI222</f>
        <v>7501</v>
      </c>
      <c r="AQ222" s="21" t="s">
        <v>99</v>
      </c>
      <c r="AR222" s="14"/>
      <c r="AS222" s="14"/>
      <c r="AT222" s="14"/>
      <c r="AU222" s="14"/>
      <c r="AV222" s="14"/>
      <c r="AW222" s="14"/>
      <c r="AX222" s="14"/>
      <c r="AY222" s="14" t="s">
        <v>99</v>
      </c>
      <c r="AZ222" s="14"/>
      <c r="BA222" s="14"/>
      <c r="BB222" s="14"/>
      <c r="BC222" s="14"/>
      <c r="BD222" s="14"/>
      <c r="BE222" s="14" t="s">
        <v>223</v>
      </c>
      <c r="BF222" s="14"/>
      <c r="BG222" s="14"/>
      <c r="BH222" s="14"/>
      <c r="BI222" s="14"/>
      <c r="BJ222" s="14"/>
      <c r="BK222" s="14"/>
      <c r="BL222" s="14"/>
      <c r="BM222" s="14">
        <v>0</v>
      </c>
      <c r="BN222" s="14"/>
      <c r="BO222" s="14" t="s">
        <v>106</v>
      </c>
      <c r="BP222" s="14">
        <v>69098330</v>
      </c>
      <c r="BQ222" s="14">
        <v>0</v>
      </c>
      <c r="BR222" s="22" t="s">
        <v>3713</v>
      </c>
      <c r="BS222" s="14" t="s">
        <v>205</v>
      </c>
      <c r="BT222" s="14" t="s">
        <v>206</v>
      </c>
      <c r="BU222" s="14" t="s">
        <v>207</v>
      </c>
      <c r="BV222" s="14"/>
      <c r="BW222" s="14"/>
      <c r="BX222" s="14"/>
      <c r="BY222" s="14" t="s">
        <v>208</v>
      </c>
      <c r="BZ222" s="14" t="s">
        <v>110</v>
      </c>
      <c r="CA222" s="14" t="s">
        <v>3714</v>
      </c>
      <c r="CB222" s="14" t="s">
        <v>110</v>
      </c>
      <c r="CC222" s="14" t="s">
        <v>110</v>
      </c>
      <c r="CD222" s="14" t="s">
        <v>110</v>
      </c>
      <c r="CE222" s="14" t="s">
        <v>110</v>
      </c>
      <c r="CF222" s="14" t="s">
        <v>110</v>
      </c>
      <c r="CG222" s="14" t="s">
        <v>110</v>
      </c>
      <c r="CH222" s="14" t="s">
        <v>110</v>
      </c>
      <c r="CI222" s="14" t="s">
        <v>110</v>
      </c>
      <c r="CJ222" s="14" t="s">
        <v>110</v>
      </c>
      <c r="CK222" s="14" t="s">
        <v>110</v>
      </c>
      <c r="CL222" s="14" t="s">
        <v>110</v>
      </c>
      <c r="CM222" s="14" t="s">
        <v>110</v>
      </c>
      <c r="CN222" s="14"/>
      <c r="CO222" s="40"/>
    </row>
    <row r="223" spans="1:93" ht="13.5" customHeight="1">
      <c r="A223" s="65" t="s">
        <v>3715</v>
      </c>
      <c r="B223" s="25">
        <v>29</v>
      </c>
      <c r="C223" s="34" t="s">
        <v>82</v>
      </c>
      <c r="D223" s="600" t="s">
        <v>2760</v>
      </c>
      <c r="E223" s="600">
        <v>5</v>
      </c>
      <c r="F223" s="600"/>
      <c r="G223" s="600"/>
      <c r="H223" s="590" t="s">
        <v>84</v>
      </c>
      <c r="I223" s="25" t="s">
        <v>295</v>
      </c>
      <c r="J223" s="27" t="s">
        <v>85</v>
      </c>
      <c r="K223" s="25"/>
      <c r="L223" s="25" t="s">
        <v>257</v>
      </c>
      <c r="M223" s="28" t="s">
        <v>196</v>
      </c>
      <c r="N223" s="28" t="s">
        <v>88</v>
      </c>
      <c r="O223" s="29" t="s">
        <v>3716</v>
      </c>
      <c r="P223" s="44" t="s">
        <v>3717</v>
      </c>
      <c r="Q223" s="28" t="s">
        <v>3718</v>
      </c>
      <c r="R223" s="44" t="s">
        <v>3719</v>
      </c>
      <c r="S223" s="44" t="s">
        <v>3720</v>
      </c>
      <c r="T223" s="71">
        <v>37671902216</v>
      </c>
      <c r="U223" s="25">
        <v>16</v>
      </c>
      <c r="V223" s="68" t="s">
        <v>264</v>
      </c>
      <c r="W223" s="71">
        <v>976</v>
      </c>
      <c r="X223" s="65" t="s">
        <v>3721</v>
      </c>
      <c r="Y223" s="65" t="s">
        <v>3722</v>
      </c>
      <c r="Z223" s="25"/>
      <c r="AA223" s="25" t="s">
        <v>96</v>
      </c>
      <c r="AB223" s="25" t="s">
        <v>23</v>
      </c>
      <c r="AC223" s="25" t="s">
        <v>97</v>
      </c>
      <c r="AD223" s="30"/>
      <c r="AE223" s="24"/>
      <c r="AF223" s="45">
        <v>34551</v>
      </c>
      <c r="AG223" s="25" t="str">
        <f t="shared" ca="1" si="25"/>
        <v>31 anos</v>
      </c>
      <c r="AH223" s="45">
        <v>45261</v>
      </c>
      <c r="AI223" s="31"/>
      <c r="AJ223" s="31"/>
      <c r="AK223" s="31"/>
      <c r="AL223" s="25"/>
      <c r="AM223" s="25"/>
      <c r="AN223" s="25"/>
      <c r="AO223" s="25"/>
      <c r="AP223" s="25"/>
      <c r="AQ223" s="32"/>
      <c r="AR223" s="25"/>
      <c r="AS223" s="25"/>
      <c r="AT223" s="25"/>
      <c r="AU223" s="25"/>
      <c r="AV223" s="25"/>
      <c r="AW223" s="25" t="s">
        <v>100</v>
      </c>
      <c r="AX223" s="63" t="s">
        <v>3723</v>
      </c>
      <c r="AY223" s="63" t="s">
        <v>3724</v>
      </c>
      <c r="AZ223" s="63" t="s">
        <v>99</v>
      </c>
      <c r="BA223" s="52" t="s">
        <v>99</v>
      </c>
      <c r="BB223" s="25" t="s">
        <v>271</v>
      </c>
      <c r="BC223" s="25"/>
      <c r="BD223" s="25"/>
      <c r="BE223" s="25"/>
      <c r="BF223" s="25"/>
      <c r="BG223" s="25"/>
      <c r="BH223" s="25"/>
      <c r="BI223" s="25"/>
      <c r="BJ223" s="25"/>
      <c r="BK223" s="25"/>
      <c r="BL223" s="24" t="s">
        <v>3725</v>
      </c>
      <c r="BM223" s="25">
        <v>256</v>
      </c>
      <c r="BN223" s="25"/>
      <c r="BO223" s="25" t="s">
        <v>106</v>
      </c>
      <c r="BP223" s="71">
        <v>69040550</v>
      </c>
      <c r="BQ223" s="64">
        <v>92999636206</v>
      </c>
      <c r="BR223" s="51" t="s">
        <v>3726</v>
      </c>
      <c r="BS223" s="25"/>
      <c r="BT223" s="25"/>
      <c r="BU223" s="25"/>
      <c r="BV223" s="25" t="s">
        <v>276</v>
      </c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34"/>
    </row>
    <row r="224" spans="1:93" ht="13.5" customHeight="1">
      <c r="A224" s="39" t="s">
        <v>3727</v>
      </c>
      <c r="B224" s="14">
        <v>8</v>
      </c>
      <c r="C224" s="40" t="s">
        <v>82</v>
      </c>
      <c r="D224" s="599" t="s">
        <v>2760</v>
      </c>
      <c r="E224" s="600">
        <v>5</v>
      </c>
      <c r="F224" s="599"/>
      <c r="G224" s="599"/>
      <c r="H224" s="591" t="s">
        <v>84</v>
      </c>
      <c r="I224" s="14" t="s">
        <v>295</v>
      </c>
      <c r="J224" s="36" t="s">
        <v>85</v>
      </c>
      <c r="K224" s="14"/>
      <c r="L224" s="14" t="s">
        <v>257</v>
      </c>
      <c r="M224" s="14" t="s">
        <v>196</v>
      </c>
      <c r="N224" s="17" t="s">
        <v>88</v>
      </c>
      <c r="O224" s="18" t="s">
        <v>3728</v>
      </c>
      <c r="P224" s="59" t="s">
        <v>3729</v>
      </c>
      <c r="Q224" s="17" t="s">
        <v>3730</v>
      </c>
      <c r="R224" s="59" t="s">
        <v>3731</v>
      </c>
      <c r="S224" s="59" t="s">
        <v>3732</v>
      </c>
      <c r="T224" s="85" t="s">
        <v>3733</v>
      </c>
      <c r="U224" s="14">
        <v>22</v>
      </c>
      <c r="V224" s="75" t="s">
        <v>3388</v>
      </c>
      <c r="W224" s="75" t="s">
        <v>3734</v>
      </c>
      <c r="X224" s="39" t="s">
        <v>3735</v>
      </c>
      <c r="Y224" s="39" t="s">
        <v>3736</v>
      </c>
      <c r="Z224" s="14"/>
      <c r="AA224" s="14" t="s">
        <v>96</v>
      </c>
      <c r="AB224" s="14" t="s">
        <v>23</v>
      </c>
      <c r="AC224" s="14" t="s">
        <v>97</v>
      </c>
      <c r="AD224" s="14"/>
      <c r="AE224" s="14"/>
      <c r="AF224" s="62">
        <v>31851</v>
      </c>
      <c r="AG224" s="14" t="str">
        <f t="shared" ca="1" si="25"/>
        <v>38 anos</v>
      </c>
      <c r="AH224" s="62">
        <v>45261</v>
      </c>
      <c r="AI224" s="20"/>
      <c r="AJ224" s="20"/>
      <c r="AK224" s="20"/>
      <c r="AL224" s="14"/>
      <c r="AM224" s="14"/>
      <c r="AN224" s="14"/>
      <c r="AO224" s="14"/>
      <c r="AP224" s="14"/>
      <c r="AQ224" s="21"/>
      <c r="AR224" s="14"/>
      <c r="AS224" s="14"/>
      <c r="AT224" s="14"/>
      <c r="AU224" s="14"/>
      <c r="AV224" s="14"/>
      <c r="AW224" s="14" t="s">
        <v>100</v>
      </c>
      <c r="AX224" s="52" t="s">
        <v>3737</v>
      </c>
      <c r="AY224" s="52" t="s">
        <v>99</v>
      </c>
      <c r="AZ224" s="63" t="s">
        <v>99</v>
      </c>
      <c r="BA224" s="52" t="s">
        <v>99</v>
      </c>
      <c r="BB224" s="14" t="s">
        <v>271</v>
      </c>
      <c r="BC224" s="14"/>
      <c r="BD224" s="14"/>
      <c r="BE224" s="14"/>
      <c r="BF224" s="14"/>
      <c r="BG224" s="14"/>
      <c r="BH224" s="14"/>
      <c r="BI224" s="14"/>
      <c r="BJ224" s="14"/>
      <c r="BK224" s="14"/>
      <c r="BL224" s="161" t="s">
        <v>3738</v>
      </c>
      <c r="BM224" s="14">
        <v>22</v>
      </c>
      <c r="BN224" s="146" t="s">
        <v>3739</v>
      </c>
      <c r="BO224" s="14" t="s">
        <v>106</v>
      </c>
      <c r="BP224" s="76">
        <v>69044760</v>
      </c>
      <c r="BQ224" s="53" t="s">
        <v>3740</v>
      </c>
      <c r="BR224" s="54" t="s">
        <v>3741</v>
      </c>
      <c r="BS224" s="14"/>
      <c r="BT224" s="14"/>
      <c r="BU224" s="14"/>
      <c r="BV224" s="14" t="s">
        <v>276</v>
      </c>
      <c r="BW224" s="20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40"/>
    </row>
    <row r="225" spans="1:93" ht="13.5" customHeight="1">
      <c r="A225" s="24" t="s">
        <v>3742</v>
      </c>
      <c r="B225" s="25">
        <v>363</v>
      </c>
      <c r="C225" s="34" t="s">
        <v>82</v>
      </c>
      <c r="D225" s="600" t="s">
        <v>2760</v>
      </c>
      <c r="E225" s="600">
        <v>5</v>
      </c>
      <c r="F225" s="600"/>
      <c r="G225" s="600"/>
      <c r="H225" s="27" t="s">
        <v>84</v>
      </c>
      <c r="I225" s="25"/>
      <c r="J225" s="27" t="s">
        <v>85</v>
      </c>
      <c r="K225" s="25" t="s">
        <v>544</v>
      </c>
      <c r="L225" s="25" t="s">
        <v>71</v>
      </c>
      <c r="M225" s="28" t="s">
        <v>196</v>
      </c>
      <c r="N225" s="28" t="s">
        <v>88</v>
      </c>
      <c r="O225" s="29" t="s">
        <v>3743</v>
      </c>
      <c r="P225" s="25" t="s">
        <v>3744</v>
      </c>
      <c r="Q225" s="28" t="s">
        <v>3745</v>
      </c>
      <c r="R225" s="25" t="s">
        <v>3746</v>
      </c>
      <c r="S225" s="25" t="s">
        <v>3747</v>
      </c>
      <c r="T225" s="25">
        <v>167615922</v>
      </c>
      <c r="U225" s="25">
        <v>67</v>
      </c>
      <c r="V225" s="25">
        <v>62</v>
      </c>
      <c r="W225" s="25">
        <v>7</v>
      </c>
      <c r="X225" s="24" t="s">
        <v>3748</v>
      </c>
      <c r="Y225" s="24" t="s">
        <v>3749</v>
      </c>
      <c r="Z225" s="25">
        <v>2</v>
      </c>
      <c r="AA225" s="25" t="s">
        <v>96</v>
      </c>
      <c r="AB225" s="25" t="s">
        <v>23</v>
      </c>
      <c r="AC225" s="25" t="s">
        <v>97</v>
      </c>
      <c r="AD225" s="30"/>
      <c r="AE225" s="24"/>
      <c r="AF225" s="31">
        <v>28673</v>
      </c>
      <c r="AG225" s="25" t="str">
        <f t="shared" ca="1" si="25"/>
        <v>47 anos</v>
      </c>
      <c r="AH225" s="31">
        <v>38384</v>
      </c>
      <c r="AI225" s="31">
        <v>38384</v>
      </c>
      <c r="AJ225" s="31">
        <f>EDATE(AI225,300)</f>
        <v>47515</v>
      </c>
      <c r="AK225" s="31">
        <f>EDATE(AI225,360)</f>
        <v>49341</v>
      </c>
      <c r="AL225" s="25">
        <v>59</v>
      </c>
      <c r="AM225" s="25" t="str">
        <f ca="1">DATEDIF(AI225,TODAY(),"Y")&amp;" ano(s)"</f>
        <v>20 ano(s)</v>
      </c>
      <c r="AN225" s="25" t="str">
        <f ca="1">DATEDIF(AI225,TODAY(),"YM")&amp;"  mês(es)"</f>
        <v>6  mês(es)</v>
      </c>
      <c r="AO225" s="25" t="str">
        <f ca="1">DATEDIF(AI225,TODAY(),"MD")&amp;" dias"</f>
        <v>15 dias</v>
      </c>
      <c r="AP225" s="25">
        <f ca="1">TODAY()-AI225</f>
        <v>7501</v>
      </c>
      <c r="AQ225" s="32" t="s">
        <v>99</v>
      </c>
      <c r="AR225" s="25"/>
      <c r="AS225" s="25"/>
      <c r="AT225" s="25"/>
      <c r="AU225" s="25"/>
      <c r="AV225" s="25"/>
      <c r="AW225" s="25" t="s">
        <v>100</v>
      </c>
      <c r="AX225" s="25"/>
      <c r="AY225" s="25" t="s">
        <v>3750</v>
      </c>
      <c r="AZ225" s="25"/>
      <c r="BA225" s="25"/>
      <c r="BB225" s="25"/>
      <c r="BC225" s="25"/>
      <c r="BD225" s="25"/>
      <c r="BE225" s="25" t="s">
        <v>223</v>
      </c>
      <c r="BF225" s="25"/>
      <c r="BG225" s="25"/>
      <c r="BH225" s="25"/>
      <c r="BI225" s="25"/>
      <c r="BJ225" s="25"/>
      <c r="BK225" s="25"/>
      <c r="BL225" s="25" t="s">
        <v>3751</v>
      </c>
      <c r="BM225" s="25">
        <v>0</v>
      </c>
      <c r="BN225" s="25"/>
      <c r="BO225" s="25" t="s">
        <v>106</v>
      </c>
      <c r="BP225" s="25">
        <v>69470000</v>
      </c>
      <c r="BQ225" s="25">
        <v>0</v>
      </c>
      <c r="BR225" s="33" t="s">
        <v>3752</v>
      </c>
      <c r="BS225" s="25" t="s">
        <v>205</v>
      </c>
      <c r="BT225" s="25" t="s">
        <v>206</v>
      </c>
      <c r="BU225" s="25" t="s">
        <v>207</v>
      </c>
      <c r="BV225" s="25"/>
      <c r="BW225" s="25"/>
      <c r="BX225" s="25"/>
      <c r="BY225" s="25" t="s">
        <v>413</v>
      </c>
      <c r="BZ225" s="25" t="s">
        <v>110</v>
      </c>
      <c r="CA225" s="25" t="s">
        <v>110</v>
      </c>
      <c r="CB225" s="25" t="s">
        <v>110</v>
      </c>
      <c r="CC225" s="25" t="s">
        <v>110</v>
      </c>
      <c r="CD225" s="25" t="s">
        <v>110</v>
      </c>
      <c r="CE225" s="25" t="s">
        <v>110</v>
      </c>
      <c r="CF225" s="25" t="s">
        <v>110</v>
      </c>
      <c r="CG225" s="25" t="s">
        <v>110</v>
      </c>
      <c r="CH225" s="25" t="s">
        <v>110</v>
      </c>
      <c r="CI225" s="25" t="s">
        <v>110</v>
      </c>
      <c r="CJ225" s="25" t="s">
        <v>110</v>
      </c>
      <c r="CK225" s="25" t="s">
        <v>110</v>
      </c>
      <c r="CL225" s="25" t="s">
        <v>110</v>
      </c>
      <c r="CM225" s="25" t="s">
        <v>110</v>
      </c>
      <c r="CN225" s="25"/>
      <c r="CO225" s="34"/>
    </row>
    <row r="226" spans="1:93" ht="13.5" customHeight="1">
      <c r="A226" s="39" t="s">
        <v>3753</v>
      </c>
      <c r="B226" s="14"/>
      <c r="C226" s="40" t="s">
        <v>82</v>
      </c>
      <c r="D226" s="599" t="s">
        <v>2760</v>
      </c>
      <c r="E226" s="600">
        <v>5</v>
      </c>
      <c r="F226" s="599"/>
      <c r="G226" s="599"/>
      <c r="H226" s="591" t="s">
        <v>84</v>
      </c>
      <c r="I226" s="14" t="s">
        <v>782</v>
      </c>
      <c r="J226" s="36" t="s">
        <v>85</v>
      </c>
      <c r="K226" s="14"/>
      <c r="L226" s="14" t="s">
        <v>257</v>
      </c>
      <c r="M226" s="17" t="s">
        <v>196</v>
      </c>
      <c r="N226" s="17" t="s">
        <v>88</v>
      </c>
      <c r="O226" s="18" t="s">
        <v>3754</v>
      </c>
      <c r="P226" s="59" t="s">
        <v>3755</v>
      </c>
      <c r="Q226" s="17" t="s">
        <v>3756</v>
      </c>
      <c r="R226" s="59" t="s">
        <v>3757</v>
      </c>
      <c r="S226" s="59" t="s">
        <v>3758</v>
      </c>
      <c r="T226" s="14">
        <v>38371922283</v>
      </c>
      <c r="U226" s="14">
        <v>3</v>
      </c>
      <c r="V226" s="14">
        <v>6</v>
      </c>
      <c r="W226" s="75" t="s">
        <v>3759</v>
      </c>
      <c r="X226" s="39" t="s">
        <v>3760</v>
      </c>
      <c r="Y226" s="39" t="s">
        <v>3761</v>
      </c>
      <c r="Z226" s="14">
        <v>2</v>
      </c>
      <c r="AA226" s="14" t="s">
        <v>96</v>
      </c>
      <c r="AB226" s="14" t="s">
        <v>23</v>
      </c>
      <c r="AC226" s="14" t="s">
        <v>97</v>
      </c>
      <c r="AD226" s="19"/>
      <c r="AE226" s="13"/>
      <c r="AF226" s="62">
        <v>34516</v>
      </c>
      <c r="AG226" s="14" t="str">
        <f t="shared" ca="1" si="25"/>
        <v>31 anos</v>
      </c>
      <c r="AH226" s="62">
        <v>45267</v>
      </c>
      <c r="AI226" s="20"/>
      <c r="AJ226" s="20"/>
      <c r="AK226" s="20"/>
      <c r="AL226" s="14"/>
      <c r="AM226" s="14"/>
      <c r="AN226" s="14"/>
      <c r="AO226" s="14"/>
      <c r="AP226" s="14"/>
      <c r="AQ226" s="21"/>
      <c r="AR226" s="14"/>
      <c r="AS226" s="14"/>
      <c r="AT226" s="14"/>
      <c r="AU226" s="14"/>
      <c r="AV226" s="14"/>
      <c r="AW226" s="63" t="s">
        <v>457</v>
      </c>
      <c r="AX226" s="63" t="s">
        <v>3762</v>
      </c>
      <c r="AY226" s="63" t="s">
        <v>2391</v>
      </c>
      <c r="AZ226" s="63" t="s">
        <v>3763</v>
      </c>
      <c r="BA226" s="63" t="s">
        <v>2391</v>
      </c>
      <c r="BB226" s="14" t="s">
        <v>271</v>
      </c>
      <c r="BC226" s="14"/>
      <c r="BD226" s="14"/>
      <c r="BE226" s="14"/>
      <c r="BF226" s="14"/>
      <c r="BG226" s="14"/>
      <c r="BH226" s="14"/>
      <c r="BI226" s="14"/>
      <c r="BJ226" s="14"/>
      <c r="BK226" s="14"/>
      <c r="BL226" s="78" t="s">
        <v>3764</v>
      </c>
      <c r="BM226" s="14">
        <v>1033</v>
      </c>
      <c r="BN226" s="14"/>
      <c r="BO226" s="14" t="s">
        <v>106</v>
      </c>
      <c r="BP226" s="76">
        <v>69400622</v>
      </c>
      <c r="BQ226" s="64">
        <v>92991214951</v>
      </c>
      <c r="BR226" s="51" t="s">
        <v>3765</v>
      </c>
      <c r="BS226" s="14"/>
      <c r="BT226" s="14"/>
      <c r="BU226" s="14"/>
      <c r="BV226" s="14" t="s">
        <v>276</v>
      </c>
      <c r="BW226" s="14"/>
      <c r="BX226" s="14"/>
      <c r="BY226" s="14"/>
      <c r="BZ226" s="14"/>
      <c r="CA226" s="14"/>
      <c r="CB226" s="14"/>
      <c r="CC226" s="14"/>
      <c r="CD226" s="20"/>
      <c r="CE226" s="170"/>
      <c r="CF226" s="14"/>
      <c r="CG226" s="14"/>
      <c r="CH226" s="14"/>
      <c r="CI226" s="14"/>
      <c r="CJ226" s="14"/>
      <c r="CK226" s="14"/>
      <c r="CL226" s="14"/>
      <c r="CM226" s="14"/>
      <c r="CN226" s="14"/>
      <c r="CO226" s="40"/>
    </row>
    <row r="227" spans="1:93" ht="13.5" customHeight="1">
      <c r="A227" s="24" t="s">
        <v>3766</v>
      </c>
      <c r="B227" s="25">
        <v>473</v>
      </c>
      <c r="C227" s="34" t="s">
        <v>82</v>
      </c>
      <c r="D227" s="600" t="s">
        <v>2760</v>
      </c>
      <c r="E227" s="600">
        <v>5</v>
      </c>
      <c r="F227" s="600"/>
      <c r="G227" s="600"/>
      <c r="H227" s="27" t="s">
        <v>84</v>
      </c>
      <c r="I227" s="25"/>
      <c r="J227" s="27" t="s">
        <v>85</v>
      </c>
      <c r="K227" s="25" t="s">
        <v>86</v>
      </c>
      <c r="L227" s="25" t="s">
        <v>69</v>
      </c>
      <c r="M227" s="25" t="s">
        <v>196</v>
      </c>
      <c r="N227" s="28" t="s">
        <v>88</v>
      </c>
      <c r="O227" s="29" t="s">
        <v>3767</v>
      </c>
      <c r="P227" s="25" t="s">
        <v>3768</v>
      </c>
      <c r="Q227" s="25">
        <v>1081</v>
      </c>
      <c r="R227" s="25" t="s">
        <v>3769</v>
      </c>
      <c r="S227" s="25" t="s">
        <v>3770</v>
      </c>
      <c r="T227" s="25">
        <v>192000922</v>
      </c>
      <c r="U227" s="25">
        <v>91</v>
      </c>
      <c r="V227" s="25">
        <v>66</v>
      </c>
      <c r="W227" s="25">
        <v>362</v>
      </c>
      <c r="X227" s="24" t="s">
        <v>3771</v>
      </c>
      <c r="Y227" s="24" t="s">
        <v>3772</v>
      </c>
      <c r="Z227" s="25">
        <v>2</v>
      </c>
      <c r="AA227" s="25" t="s">
        <v>96</v>
      </c>
      <c r="AB227" s="25" t="s">
        <v>23</v>
      </c>
      <c r="AC227" s="25" t="s">
        <v>97</v>
      </c>
      <c r="AD227" s="30"/>
      <c r="AE227" s="24" t="s">
        <v>2790</v>
      </c>
      <c r="AF227" s="31">
        <v>29288</v>
      </c>
      <c r="AG227" s="25" t="str">
        <f t="shared" ca="1" si="25"/>
        <v>45 anos</v>
      </c>
      <c r="AH227" s="31">
        <v>41561</v>
      </c>
      <c r="AI227" s="31">
        <v>41561</v>
      </c>
      <c r="AJ227" s="31">
        <f>EDATE(AI227,300)</f>
        <v>50692</v>
      </c>
      <c r="AK227" s="31">
        <f>EDATE(AI227,360)</f>
        <v>52518</v>
      </c>
      <c r="AL227" s="25">
        <v>59</v>
      </c>
      <c r="AM227" s="25" t="str">
        <f ca="1">DATEDIF(AI227,TODAY(),"Y")&amp;" ano(s)"</f>
        <v>11 ano(s)</v>
      </c>
      <c r="AN227" s="25" t="str">
        <f ca="1">DATEDIF(AI227,TODAY(),"YM")&amp;"  mês(es)"</f>
        <v>10  mês(es)</v>
      </c>
      <c r="AO227" s="25" t="str">
        <f ca="1">DATEDIF(AI227,TODAY(),"MD")&amp;" dias"</f>
        <v>2 dias</v>
      </c>
      <c r="AP227" s="25">
        <f ca="1">TODAY()-AI227</f>
        <v>4324</v>
      </c>
      <c r="AQ227" s="32" t="s">
        <v>99</v>
      </c>
      <c r="AR227" s="25"/>
      <c r="AS227" s="25"/>
      <c r="AT227" s="25"/>
      <c r="AU227" s="25"/>
      <c r="AV227" s="25"/>
      <c r="AW227" s="25" t="s">
        <v>336</v>
      </c>
      <c r="AX227" s="25"/>
      <c r="AY227" s="25" t="s">
        <v>99</v>
      </c>
      <c r="AZ227" s="25" t="s">
        <v>99</v>
      </c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 t="s">
        <v>3773</v>
      </c>
      <c r="BM227" s="25">
        <v>0</v>
      </c>
      <c r="BN227" s="25"/>
      <c r="BO227" s="25" t="s">
        <v>106</v>
      </c>
      <c r="BP227" s="25">
        <v>69087049</v>
      </c>
      <c r="BQ227" s="25">
        <v>9291812548</v>
      </c>
      <c r="BR227" s="33" t="s">
        <v>3774</v>
      </c>
      <c r="BS227" s="25" t="s">
        <v>290</v>
      </c>
      <c r="BT227" s="25" t="s">
        <v>110</v>
      </c>
      <c r="BU227" s="25" t="s">
        <v>291</v>
      </c>
      <c r="BV227" s="25" t="s">
        <v>110</v>
      </c>
      <c r="BW227" s="31" t="s">
        <v>292</v>
      </c>
      <c r="BX227" s="25" t="s">
        <v>3775</v>
      </c>
      <c r="BY227" s="25" t="s">
        <v>110</v>
      </c>
      <c r="BZ227" s="25" t="s">
        <v>110</v>
      </c>
      <c r="CA227" s="25" t="s">
        <v>110</v>
      </c>
      <c r="CB227" s="25" t="s">
        <v>110</v>
      </c>
      <c r="CC227" s="25" t="s">
        <v>110</v>
      </c>
      <c r="CD227" s="25" t="s">
        <v>110</v>
      </c>
      <c r="CE227" s="25" t="s">
        <v>110</v>
      </c>
      <c r="CF227" s="25" t="s">
        <v>110</v>
      </c>
      <c r="CG227" s="25" t="s">
        <v>110</v>
      </c>
      <c r="CH227" s="25" t="s">
        <v>110</v>
      </c>
      <c r="CI227" s="25" t="s">
        <v>110</v>
      </c>
      <c r="CJ227" s="25" t="s">
        <v>110</v>
      </c>
      <c r="CK227" s="25" t="s">
        <v>110</v>
      </c>
      <c r="CL227" s="25" t="s">
        <v>110</v>
      </c>
      <c r="CM227" s="25" t="s">
        <v>110</v>
      </c>
      <c r="CN227" s="25"/>
      <c r="CO227" s="34"/>
    </row>
    <row r="228" spans="1:93" ht="13.5" customHeight="1">
      <c r="A228" s="13" t="s">
        <v>3776</v>
      </c>
      <c r="B228" s="14">
        <v>410</v>
      </c>
      <c r="C228" s="40" t="s">
        <v>82</v>
      </c>
      <c r="D228" s="599" t="s">
        <v>2760</v>
      </c>
      <c r="E228" s="600">
        <v>5</v>
      </c>
      <c r="F228" s="599"/>
      <c r="G228" s="599"/>
      <c r="H228" s="36" t="s">
        <v>84</v>
      </c>
      <c r="I228" s="14"/>
      <c r="J228" s="36" t="s">
        <v>85</v>
      </c>
      <c r="K228" s="14" t="s">
        <v>86</v>
      </c>
      <c r="L228" s="14" t="s">
        <v>69</v>
      </c>
      <c r="M228" s="14" t="s">
        <v>196</v>
      </c>
      <c r="N228" s="17" t="s">
        <v>88</v>
      </c>
      <c r="O228" s="18" t="s">
        <v>3777</v>
      </c>
      <c r="P228" s="14" t="s">
        <v>3778</v>
      </c>
      <c r="Q228" s="17" t="s">
        <v>3779</v>
      </c>
      <c r="R228" s="14" t="s">
        <v>3780</v>
      </c>
      <c r="S228" s="14" t="s">
        <v>3781</v>
      </c>
      <c r="T228" s="14">
        <v>228527722</v>
      </c>
      <c r="U228" s="14">
        <v>83</v>
      </c>
      <c r="V228" s="14">
        <v>1</v>
      </c>
      <c r="W228" s="14">
        <v>347</v>
      </c>
      <c r="X228" s="13" t="s">
        <v>3072</v>
      </c>
      <c r="Y228" s="13" t="s">
        <v>3782</v>
      </c>
      <c r="Z228" s="14">
        <v>1</v>
      </c>
      <c r="AA228" s="14" t="s">
        <v>96</v>
      </c>
      <c r="AB228" s="14" t="s">
        <v>23</v>
      </c>
      <c r="AC228" s="14" t="s">
        <v>97</v>
      </c>
      <c r="AD228" s="19"/>
      <c r="AE228" s="13" t="s">
        <v>771</v>
      </c>
      <c r="AF228" s="20">
        <v>31331</v>
      </c>
      <c r="AG228" s="14" t="str">
        <f t="shared" ca="1" si="25"/>
        <v>39 anos</v>
      </c>
      <c r="AH228" s="20">
        <v>41561</v>
      </c>
      <c r="AI228" s="20">
        <v>41561</v>
      </c>
      <c r="AJ228" s="20">
        <f>EDATE(AI228,300)</f>
        <v>50692</v>
      </c>
      <c r="AK228" s="20">
        <f>EDATE(AI228,360)</f>
        <v>52518</v>
      </c>
      <c r="AL228" s="14">
        <v>59</v>
      </c>
      <c r="AM228" s="14" t="str">
        <f ca="1">DATEDIF(AI228,TODAY(),"Y")&amp;" ano(s)"</f>
        <v>11 ano(s)</v>
      </c>
      <c r="AN228" s="14" t="str">
        <f ca="1">DATEDIF(AI228,TODAY(),"YM")&amp;"  mês(es)"</f>
        <v>10  mês(es)</v>
      </c>
      <c r="AO228" s="14" t="str">
        <f ca="1">DATEDIF(AI228,TODAY(),"MD")&amp;" dias"</f>
        <v>2 dias</v>
      </c>
      <c r="AP228" s="14">
        <f ca="1">TODAY()-AI228</f>
        <v>4324</v>
      </c>
      <c r="AQ228" s="21" t="s">
        <v>99</v>
      </c>
      <c r="AR228" s="14"/>
      <c r="AS228" s="14"/>
      <c r="AT228" s="14"/>
      <c r="AU228" s="14"/>
      <c r="AV228" s="14"/>
      <c r="AW228" s="14" t="s">
        <v>336</v>
      </c>
      <c r="AX228" s="14"/>
      <c r="AY228" s="14" t="s">
        <v>99</v>
      </c>
      <c r="AZ228" s="14" t="s">
        <v>99</v>
      </c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 t="s">
        <v>2817</v>
      </c>
      <c r="BM228" s="14">
        <v>0</v>
      </c>
      <c r="BN228" s="14" t="s">
        <v>3783</v>
      </c>
      <c r="BO228" s="14" t="s">
        <v>106</v>
      </c>
      <c r="BP228" s="14">
        <v>69053355</v>
      </c>
      <c r="BQ228" s="14">
        <v>9281136615</v>
      </c>
      <c r="BR228" s="22" t="s">
        <v>3784</v>
      </c>
      <c r="BS228" s="14" t="s">
        <v>290</v>
      </c>
      <c r="BT228" s="14" t="s">
        <v>110</v>
      </c>
      <c r="BU228" s="14" t="s">
        <v>291</v>
      </c>
      <c r="BV228" s="14" t="s">
        <v>110</v>
      </c>
      <c r="BW228" s="20" t="s">
        <v>292</v>
      </c>
      <c r="BX228" s="14" t="s">
        <v>3785</v>
      </c>
      <c r="BY228" s="14" t="s">
        <v>110</v>
      </c>
      <c r="BZ228" s="14" t="s">
        <v>110</v>
      </c>
      <c r="CA228" s="14" t="s">
        <v>110</v>
      </c>
      <c r="CB228" s="14" t="s">
        <v>110</v>
      </c>
      <c r="CC228" s="14" t="s">
        <v>110</v>
      </c>
      <c r="CD228" s="14" t="s">
        <v>110</v>
      </c>
      <c r="CE228" s="14" t="s">
        <v>110</v>
      </c>
      <c r="CF228" s="14" t="s">
        <v>110</v>
      </c>
      <c r="CG228" s="14" t="s">
        <v>110</v>
      </c>
      <c r="CH228" s="14" t="s">
        <v>110</v>
      </c>
      <c r="CI228" s="14" t="s">
        <v>110</v>
      </c>
      <c r="CJ228" s="14" t="s">
        <v>110</v>
      </c>
      <c r="CK228" s="14" t="s">
        <v>110</v>
      </c>
      <c r="CL228" s="14" t="s">
        <v>110</v>
      </c>
      <c r="CM228" s="14" t="s">
        <v>110</v>
      </c>
      <c r="CN228" s="14"/>
      <c r="CO228" s="40"/>
    </row>
    <row r="229" spans="1:93" ht="13.5" customHeight="1">
      <c r="A229" s="65" t="s">
        <v>3786</v>
      </c>
      <c r="B229" s="25">
        <v>183</v>
      </c>
      <c r="C229" s="34" t="s">
        <v>82</v>
      </c>
      <c r="D229" s="600" t="s">
        <v>2760</v>
      </c>
      <c r="E229" s="600">
        <v>5</v>
      </c>
      <c r="F229" s="600"/>
      <c r="G229" s="600"/>
      <c r="H229" s="590" t="s">
        <v>84</v>
      </c>
      <c r="I229" s="25" t="s">
        <v>295</v>
      </c>
      <c r="J229" s="27" t="s">
        <v>85</v>
      </c>
      <c r="K229" s="25"/>
      <c r="L229" s="25" t="s">
        <v>257</v>
      </c>
      <c r="M229" s="25" t="s">
        <v>196</v>
      </c>
      <c r="N229" s="28" t="s">
        <v>88</v>
      </c>
      <c r="O229" s="29" t="s">
        <v>3787</v>
      </c>
      <c r="P229" s="44" t="s">
        <v>3788</v>
      </c>
      <c r="Q229" s="25">
        <v>2083</v>
      </c>
      <c r="R229" s="44" t="s">
        <v>3789</v>
      </c>
      <c r="S229" s="44" t="s">
        <v>3790</v>
      </c>
      <c r="T229" s="67" t="s">
        <v>3791</v>
      </c>
      <c r="U229" s="25">
        <v>32</v>
      </c>
      <c r="V229" s="68" t="s">
        <v>651</v>
      </c>
      <c r="W229" s="68" t="s">
        <v>833</v>
      </c>
      <c r="X229" s="24" t="s">
        <v>3792</v>
      </c>
      <c r="Y229" s="24" t="s">
        <v>3793</v>
      </c>
      <c r="Z229" s="25">
        <v>1</v>
      </c>
      <c r="AA229" s="25" t="s">
        <v>96</v>
      </c>
      <c r="AB229" s="25" t="s">
        <v>23</v>
      </c>
      <c r="AC229" s="25" t="s">
        <v>97</v>
      </c>
      <c r="AD229" s="30"/>
      <c r="AE229" s="24"/>
      <c r="AF229" s="45">
        <v>33474</v>
      </c>
      <c r="AG229" s="25" t="str">
        <f t="shared" ca="1" si="25"/>
        <v>33 anos</v>
      </c>
      <c r="AH229" s="45">
        <v>45261</v>
      </c>
      <c r="AI229" s="31"/>
      <c r="AJ229" s="31"/>
      <c r="AK229" s="31"/>
      <c r="AL229" s="25"/>
      <c r="AM229" s="25"/>
      <c r="AN229" s="25"/>
      <c r="AO229" s="25"/>
      <c r="AP229" s="25"/>
      <c r="AQ229" s="32"/>
      <c r="AR229" s="25"/>
      <c r="AS229" s="25"/>
      <c r="AT229" s="25"/>
      <c r="AU229" s="25"/>
      <c r="AV229" s="25"/>
      <c r="AW229" s="25" t="s">
        <v>100</v>
      </c>
      <c r="AX229" s="52" t="s">
        <v>1386</v>
      </c>
      <c r="AY229" s="52" t="s">
        <v>306</v>
      </c>
      <c r="AZ229" s="63" t="s">
        <v>99</v>
      </c>
      <c r="BA229" s="52" t="s">
        <v>99</v>
      </c>
      <c r="BB229" s="25" t="s">
        <v>271</v>
      </c>
      <c r="BC229" s="25"/>
      <c r="BD229" s="25"/>
      <c r="BE229" s="25"/>
      <c r="BF229" s="25"/>
      <c r="BG229" s="25"/>
      <c r="BH229" s="25"/>
      <c r="BI229" s="25"/>
      <c r="BJ229" s="25"/>
      <c r="BK229" s="25"/>
      <c r="BL229" s="24"/>
      <c r="BM229" s="25"/>
      <c r="BN229" s="25"/>
      <c r="BO229" s="25" t="s">
        <v>106</v>
      </c>
      <c r="BP229" s="25"/>
      <c r="BQ229" s="53" t="s">
        <v>3794</v>
      </c>
      <c r="BR229" s="54" t="s">
        <v>3795</v>
      </c>
      <c r="BS229" s="25"/>
      <c r="BT229" s="25"/>
      <c r="BU229" s="25"/>
      <c r="BV229" s="25" t="s">
        <v>276</v>
      </c>
      <c r="BW229" s="31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 t="s">
        <v>3796</v>
      </c>
      <c r="CO229" s="34" t="s">
        <v>3319</v>
      </c>
    </row>
    <row r="230" spans="1:93" ht="13.5" customHeight="1">
      <c r="A230" s="39" t="s">
        <v>3797</v>
      </c>
      <c r="B230" s="14">
        <v>25</v>
      </c>
      <c r="C230" s="40" t="s">
        <v>82</v>
      </c>
      <c r="D230" s="599" t="s">
        <v>2760</v>
      </c>
      <c r="E230" s="600">
        <v>5</v>
      </c>
      <c r="F230" s="599"/>
      <c r="G230" s="599"/>
      <c r="H230" s="591" t="s">
        <v>84</v>
      </c>
      <c r="I230" s="14" t="s">
        <v>295</v>
      </c>
      <c r="J230" s="36" t="s">
        <v>85</v>
      </c>
      <c r="K230" s="14"/>
      <c r="L230" s="14" t="s">
        <v>257</v>
      </c>
      <c r="M230" s="17" t="s">
        <v>196</v>
      </c>
      <c r="N230" s="17" t="s">
        <v>88</v>
      </c>
      <c r="O230" s="18" t="s">
        <v>3798</v>
      </c>
      <c r="P230" s="59" t="s">
        <v>3799</v>
      </c>
      <c r="Q230" s="14">
        <v>1924</v>
      </c>
      <c r="R230" s="59" t="s">
        <v>3800</v>
      </c>
      <c r="S230" s="59" t="s">
        <v>3801</v>
      </c>
      <c r="T230" s="76">
        <v>39248922259</v>
      </c>
      <c r="U230" s="14">
        <v>59</v>
      </c>
      <c r="V230" s="75" t="s">
        <v>1046</v>
      </c>
      <c r="W230" s="75" t="s">
        <v>3802</v>
      </c>
      <c r="X230" s="39" t="s">
        <v>3803</v>
      </c>
      <c r="Y230" s="39" t="s">
        <v>3804</v>
      </c>
      <c r="Z230" s="14"/>
      <c r="AA230" s="14" t="s">
        <v>96</v>
      </c>
      <c r="AB230" s="14" t="s">
        <v>23</v>
      </c>
      <c r="AC230" s="14" t="s">
        <v>97</v>
      </c>
      <c r="AD230" s="19"/>
      <c r="AE230" s="13"/>
      <c r="AF230" s="62">
        <v>35994</v>
      </c>
      <c r="AG230" s="14" t="str">
        <f t="shared" ca="1" si="25"/>
        <v>27 anos</v>
      </c>
      <c r="AH230" s="62">
        <v>45261</v>
      </c>
      <c r="AI230" s="20"/>
      <c r="AJ230" s="20"/>
      <c r="AK230" s="20"/>
      <c r="AL230" s="14"/>
      <c r="AM230" s="14"/>
      <c r="AN230" s="14"/>
      <c r="AO230" s="14"/>
      <c r="AP230" s="14"/>
      <c r="AQ230" s="21"/>
      <c r="AR230" s="14"/>
      <c r="AS230" s="14"/>
      <c r="AT230" s="14"/>
      <c r="AU230" s="14"/>
      <c r="AV230" s="14"/>
      <c r="AW230" s="14" t="s">
        <v>100</v>
      </c>
      <c r="AX230" s="52" t="s">
        <v>1620</v>
      </c>
      <c r="AY230" s="52" t="s">
        <v>3805</v>
      </c>
      <c r="AZ230" s="63" t="s">
        <v>99</v>
      </c>
      <c r="BA230" s="52" t="s">
        <v>99</v>
      </c>
      <c r="BB230" s="14" t="s">
        <v>271</v>
      </c>
      <c r="BC230" s="14"/>
      <c r="BD230" s="14"/>
      <c r="BE230" s="14"/>
      <c r="BF230" s="14"/>
      <c r="BG230" s="14"/>
      <c r="BH230" s="14"/>
      <c r="BI230" s="14"/>
      <c r="BJ230" s="14"/>
      <c r="BK230" s="14"/>
      <c r="BL230" s="13" t="s">
        <v>3806</v>
      </c>
      <c r="BM230" s="14">
        <v>1052</v>
      </c>
      <c r="BN230" s="14"/>
      <c r="BO230" s="14" t="s">
        <v>106</v>
      </c>
      <c r="BP230" s="76">
        <v>69035590</v>
      </c>
      <c r="BQ230" s="53" t="s">
        <v>3807</v>
      </c>
      <c r="BR230" s="54" t="s">
        <v>3808</v>
      </c>
      <c r="BS230" s="14"/>
      <c r="BT230" s="14"/>
      <c r="BU230" s="14"/>
      <c r="BV230" s="14" t="s">
        <v>276</v>
      </c>
      <c r="BW230" s="14"/>
      <c r="BX230" s="14"/>
      <c r="BY230" s="14"/>
      <c r="BZ230" s="14"/>
      <c r="CA230" s="14"/>
      <c r="CB230" s="20"/>
      <c r="CC230" s="14"/>
      <c r="CD230" s="20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40"/>
    </row>
    <row r="231" spans="1:93" ht="13.5" customHeight="1">
      <c r="A231" s="24" t="s">
        <v>3809</v>
      </c>
      <c r="B231" s="25">
        <v>91</v>
      </c>
      <c r="C231" s="34" t="s">
        <v>82</v>
      </c>
      <c r="D231" s="600" t="s">
        <v>2760</v>
      </c>
      <c r="E231" s="600">
        <v>5</v>
      </c>
      <c r="F231" s="600"/>
      <c r="G231" s="600"/>
      <c r="H231" s="590" t="s">
        <v>84</v>
      </c>
      <c r="I231" s="25" t="s">
        <v>295</v>
      </c>
      <c r="J231" s="27" t="s">
        <v>85</v>
      </c>
      <c r="K231" s="25"/>
      <c r="L231" s="25" t="s">
        <v>257</v>
      </c>
      <c r="M231" s="28" t="s">
        <v>196</v>
      </c>
      <c r="N231" s="32" t="s">
        <v>88</v>
      </c>
      <c r="O231" s="29" t="s">
        <v>3810</v>
      </c>
      <c r="P231" s="44" t="s">
        <v>3811</v>
      </c>
      <c r="Q231" s="25">
        <v>1991</v>
      </c>
      <c r="R231" s="44" t="s">
        <v>3812</v>
      </c>
      <c r="S231" s="44" t="s">
        <v>3813</v>
      </c>
      <c r="T231" s="92" t="s">
        <v>3814</v>
      </c>
      <c r="U231" s="25">
        <v>83</v>
      </c>
      <c r="V231" s="92" t="s">
        <v>651</v>
      </c>
      <c r="W231" s="92" t="s">
        <v>3815</v>
      </c>
      <c r="X231" s="24"/>
      <c r="Y231" s="24" t="s">
        <v>3816</v>
      </c>
      <c r="Z231" s="25">
        <v>3</v>
      </c>
      <c r="AA231" s="25" t="s">
        <v>96</v>
      </c>
      <c r="AB231" s="25" t="s">
        <v>23</v>
      </c>
      <c r="AC231" s="25" t="s">
        <v>97</v>
      </c>
      <c r="AD231" s="30"/>
      <c r="AE231" s="24"/>
      <c r="AF231" s="45">
        <v>32585</v>
      </c>
      <c r="AG231" s="25" t="str">
        <f t="shared" ca="1" si="25"/>
        <v>36 anos</v>
      </c>
      <c r="AH231" s="45">
        <v>45261</v>
      </c>
      <c r="AI231" s="31"/>
      <c r="AJ231" s="31"/>
      <c r="AK231" s="31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 t="s">
        <v>100</v>
      </c>
      <c r="AX231" s="63" t="s">
        <v>236</v>
      </c>
      <c r="AY231" s="52" t="s">
        <v>306</v>
      </c>
      <c r="AZ231" s="63" t="s">
        <v>99</v>
      </c>
      <c r="BA231" s="52" t="s">
        <v>99</v>
      </c>
      <c r="BB231" s="25" t="s">
        <v>271</v>
      </c>
      <c r="BC231" s="25"/>
      <c r="BD231" s="25"/>
      <c r="BE231" s="25"/>
      <c r="BF231" s="25"/>
      <c r="BG231" s="25"/>
      <c r="BH231" s="25"/>
      <c r="BI231" s="25"/>
      <c r="BJ231" s="25"/>
      <c r="BK231" s="25"/>
      <c r="BL231" s="24" t="s">
        <v>3817</v>
      </c>
      <c r="BM231" s="25">
        <v>470</v>
      </c>
      <c r="BN231" s="25"/>
      <c r="BO231" s="25" t="s">
        <v>106</v>
      </c>
      <c r="BP231" s="25" t="s">
        <v>3818</v>
      </c>
      <c r="BQ231" s="64" t="s">
        <v>3819</v>
      </c>
      <c r="BR231" s="51" t="s">
        <v>3820</v>
      </c>
      <c r="BS231" s="25"/>
      <c r="BT231" s="25"/>
      <c r="BU231" s="25"/>
      <c r="BV231" s="25" t="s">
        <v>276</v>
      </c>
      <c r="BW231" s="25"/>
      <c r="BX231" s="630"/>
      <c r="BY231" s="25"/>
      <c r="BZ231" s="25"/>
      <c r="CA231" s="25"/>
      <c r="CB231" s="31"/>
      <c r="CC231" s="25"/>
      <c r="CD231" s="31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34"/>
    </row>
    <row r="232" spans="1:93" ht="13.5" customHeight="1">
      <c r="A232" s="13" t="s">
        <v>3821</v>
      </c>
      <c r="B232" s="14">
        <v>621</v>
      </c>
      <c r="C232" s="40" t="s">
        <v>82</v>
      </c>
      <c r="D232" s="599" t="s">
        <v>2760</v>
      </c>
      <c r="E232" s="600">
        <v>5</v>
      </c>
      <c r="F232" s="599"/>
      <c r="G232" s="599"/>
      <c r="H232" s="36" t="s">
        <v>84</v>
      </c>
      <c r="I232" s="14"/>
      <c r="J232" s="36" t="s">
        <v>85</v>
      </c>
      <c r="K232" s="14" t="s">
        <v>279</v>
      </c>
      <c r="L232" s="21" t="s">
        <v>69</v>
      </c>
      <c r="M232" s="14" t="s">
        <v>196</v>
      </c>
      <c r="N232" s="17" t="s">
        <v>88</v>
      </c>
      <c r="O232" s="18" t="s">
        <v>3822</v>
      </c>
      <c r="P232" s="14" t="s">
        <v>3823</v>
      </c>
      <c r="Q232" s="17" t="s">
        <v>3824</v>
      </c>
      <c r="R232" s="14" t="s">
        <v>3825</v>
      </c>
      <c r="S232" s="14" t="s">
        <v>3826</v>
      </c>
      <c r="T232" s="14">
        <v>218215022</v>
      </c>
      <c r="U232" s="14">
        <v>8</v>
      </c>
      <c r="V232" s="14">
        <v>32</v>
      </c>
      <c r="W232" s="14">
        <v>346</v>
      </c>
      <c r="X232" s="13" t="s">
        <v>3827</v>
      </c>
      <c r="Y232" s="13" t="s">
        <v>3828</v>
      </c>
      <c r="Z232" s="14">
        <v>1</v>
      </c>
      <c r="AA232" s="14" t="s">
        <v>96</v>
      </c>
      <c r="AB232" s="14" t="s">
        <v>23</v>
      </c>
      <c r="AC232" s="14" t="s">
        <v>97</v>
      </c>
      <c r="AD232" s="19"/>
      <c r="AE232" s="13" t="s">
        <v>1645</v>
      </c>
      <c r="AF232" s="20">
        <v>29576</v>
      </c>
      <c r="AG232" s="14" t="str">
        <f t="shared" ca="1" si="25"/>
        <v>44 anos</v>
      </c>
      <c r="AH232" s="20">
        <v>41561</v>
      </c>
      <c r="AI232" s="20">
        <v>41561</v>
      </c>
      <c r="AJ232" s="20">
        <f>EDATE(AI232,300)</f>
        <v>50692</v>
      </c>
      <c r="AK232" s="20">
        <f>EDATE(AI232,360)</f>
        <v>52518</v>
      </c>
      <c r="AL232" s="14">
        <v>59</v>
      </c>
      <c r="AM232" s="14" t="str">
        <f ca="1">DATEDIF(AI232,TODAY(),"Y")&amp;" ano(s)"</f>
        <v>11 ano(s)</v>
      </c>
      <c r="AN232" s="14" t="str">
        <f ca="1">DATEDIF(AI232,TODAY(),"YM")&amp;"  mês(es)"</f>
        <v>10  mês(es)</v>
      </c>
      <c r="AO232" s="14" t="str">
        <f ca="1">DATEDIF(AI232,TODAY(),"MD")&amp;" dias"</f>
        <v>2 dias</v>
      </c>
      <c r="AP232" s="14">
        <f ca="1">TODAY()-AI232</f>
        <v>4324</v>
      </c>
      <c r="AQ232" s="21" t="s">
        <v>99</v>
      </c>
      <c r="AR232" s="14"/>
      <c r="AS232" s="14"/>
      <c r="AT232" s="14"/>
      <c r="AU232" s="14"/>
      <c r="AV232" s="14"/>
      <c r="AW232" s="14" t="s">
        <v>336</v>
      </c>
      <c r="AX232" s="14"/>
      <c r="AY232" s="14"/>
      <c r="AZ232" s="14" t="s">
        <v>99</v>
      </c>
      <c r="BA232" s="14"/>
      <c r="BB232" s="14"/>
      <c r="BC232" s="14" t="s">
        <v>351</v>
      </c>
      <c r="BD232" s="14"/>
      <c r="BE232" s="14"/>
      <c r="BF232" s="14"/>
      <c r="BG232" s="14"/>
      <c r="BH232" s="14"/>
      <c r="BI232" s="14"/>
      <c r="BJ232" s="14"/>
      <c r="BK232" s="14"/>
      <c r="BL232" s="14" t="s">
        <v>3829</v>
      </c>
      <c r="BM232" s="14">
        <v>0</v>
      </c>
      <c r="BN232" s="14" t="s">
        <v>3830</v>
      </c>
      <c r="BO232" s="14" t="s">
        <v>106</v>
      </c>
      <c r="BP232" s="14">
        <v>69033250</v>
      </c>
      <c r="BQ232" s="14">
        <v>9299886613</v>
      </c>
      <c r="BR232" s="22" t="s">
        <v>3831</v>
      </c>
      <c r="BS232" s="14" t="s">
        <v>290</v>
      </c>
      <c r="BT232" s="14" t="s">
        <v>110</v>
      </c>
      <c r="BU232" s="14" t="s">
        <v>291</v>
      </c>
      <c r="BV232" s="14" t="s">
        <v>110</v>
      </c>
      <c r="BW232" s="20" t="s">
        <v>292</v>
      </c>
      <c r="BX232" s="14" t="s">
        <v>3832</v>
      </c>
      <c r="BY232" s="14" t="s">
        <v>110</v>
      </c>
      <c r="BZ232" s="14" t="s">
        <v>110</v>
      </c>
      <c r="CA232" s="14" t="s">
        <v>110</v>
      </c>
      <c r="CB232" s="14" t="s">
        <v>110</v>
      </c>
      <c r="CC232" s="14" t="s">
        <v>110</v>
      </c>
      <c r="CD232" s="14" t="s">
        <v>110</v>
      </c>
      <c r="CE232" s="14" t="s">
        <v>110</v>
      </c>
      <c r="CF232" s="14" t="s">
        <v>110</v>
      </c>
      <c r="CG232" s="14" t="s">
        <v>110</v>
      </c>
      <c r="CH232" s="14" t="s">
        <v>110</v>
      </c>
      <c r="CI232" s="14" t="s">
        <v>110</v>
      </c>
      <c r="CJ232" s="14" t="s">
        <v>110</v>
      </c>
      <c r="CK232" s="14" t="s">
        <v>110</v>
      </c>
      <c r="CL232" s="14" t="s">
        <v>110</v>
      </c>
      <c r="CM232" s="14" t="s">
        <v>110</v>
      </c>
      <c r="CN232" s="14"/>
      <c r="CO232" s="40"/>
    </row>
    <row r="233" spans="1:93" ht="13.5" customHeight="1">
      <c r="A233" s="619" t="s">
        <v>3833</v>
      </c>
      <c r="B233" s="25">
        <v>467</v>
      </c>
      <c r="C233" s="34" t="s">
        <v>82</v>
      </c>
      <c r="D233" s="600" t="s">
        <v>2760</v>
      </c>
      <c r="E233" s="600">
        <v>5</v>
      </c>
      <c r="F233" s="600"/>
      <c r="G233" s="600"/>
      <c r="H233" s="27" t="s">
        <v>84</v>
      </c>
      <c r="I233" s="25"/>
      <c r="J233" s="27" t="s">
        <v>85</v>
      </c>
      <c r="K233" s="25" t="s">
        <v>86</v>
      </c>
      <c r="L233" s="25" t="s">
        <v>69</v>
      </c>
      <c r="M233" s="25" t="s">
        <v>196</v>
      </c>
      <c r="N233" s="28" t="s">
        <v>88</v>
      </c>
      <c r="O233" s="29" t="s">
        <v>3834</v>
      </c>
      <c r="P233" s="25" t="s">
        <v>3835</v>
      </c>
      <c r="Q233" s="25">
        <v>1075</v>
      </c>
      <c r="R233" s="25" t="s">
        <v>3836</v>
      </c>
      <c r="S233" s="25" t="s">
        <v>3837</v>
      </c>
      <c r="T233" s="630">
        <v>301941922</v>
      </c>
      <c r="U233" s="25">
        <v>91</v>
      </c>
      <c r="V233" s="630">
        <v>54</v>
      </c>
      <c r="W233" s="630">
        <v>22</v>
      </c>
      <c r="X233" s="619" t="s">
        <v>3838</v>
      </c>
      <c r="Y233" s="619" t="s">
        <v>3839</v>
      </c>
      <c r="Z233" s="25">
        <v>2</v>
      </c>
      <c r="AA233" s="25" t="s">
        <v>96</v>
      </c>
      <c r="AB233" s="25" t="s">
        <v>23</v>
      </c>
      <c r="AC233" s="25" t="s">
        <v>97</v>
      </c>
      <c r="AD233" s="30"/>
      <c r="AE233" s="24" t="s">
        <v>864</v>
      </c>
      <c r="AF233" s="31">
        <v>28970</v>
      </c>
      <c r="AG233" s="25" t="str">
        <f t="shared" ca="1" si="25"/>
        <v>46 anos</v>
      </c>
      <c r="AH233" s="31">
        <v>41561</v>
      </c>
      <c r="AI233" s="31">
        <v>41561</v>
      </c>
      <c r="AJ233" s="31">
        <f>EDATE(AI233,300)</f>
        <v>50692</v>
      </c>
      <c r="AK233" s="31">
        <f>EDATE(AI233,360)</f>
        <v>52518</v>
      </c>
      <c r="AL233" s="25">
        <v>59</v>
      </c>
      <c r="AM233" s="25" t="str">
        <f ca="1">DATEDIF(AI233,TODAY(),"Y")&amp;" ano(s)"</f>
        <v>11 ano(s)</v>
      </c>
      <c r="AN233" s="25" t="str">
        <f ca="1">DATEDIF(AI233,TODAY(),"YM")&amp;"  mês(es)"</f>
        <v>10  mês(es)</v>
      </c>
      <c r="AO233" s="25" t="str">
        <f ca="1">DATEDIF(AI233,TODAY(),"MD")&amp;" dias"</f>
        <v>2 dias</v>
      </c>
      <c r="AP233" s="25">
        <f ca="1">TODAY()-AI233</f>
        <v>4324</v>
      </c>
      <c r="AQ233" s="32" t="s">
        <v>99</v>
      </c>
      <c r="AR233" s="25"/>
      <c r="AS233" s="25"/>
      <c r="AT233" s="25"/>
      <c r="AU233" s="25"/>
      <c r="AV233" s="25"/>
      <c r="AW233" s="25" t="s">
        <v>336</v>
      </c>
      <c r="AX233" s="25"/>
      <c r="AY233" s="25" t="s">
        <v>99</v>
      </c>
      <c r="AZ233" s="25" t="s">
        <v>99</v>
      </c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630" t="s">
        <v>3840</v>
      </c>
      <c r="BM233" s="630">
        <v>0</v>
      </c>
      <c r="BN233" s="25" t="s">
        <v>3841</v>
      </c>
      <c r="BO233" s="25" t="s">
        <v>106</v>
      </c>
      <c r="BP233" s="630">
        <v>69430000</v>
      </c>
      <c r="BQ233" s="26">
        <v>9791569799</v>
      </c>
      <c r="BR233" s="33" t="s">
        <v>3842</v>
      </c>
      <c r="BS233" s="25" t="s">
        <v>290</v>
      </c>
      <c r="BT233" s="25" t="s">
        <v>110</v>
      </c>
      <c r="BU233" s="25" t="s">
        <v>291</v>
      </c>
      <c r="BV233" s="25" t="s">
        <v>110</v>
      </c>
      <c r="BW233" s="31" t="s">
        <v>292</v>
      </c>
      <c r="BX233" s="71" t="s">
        <v>3843</v>
      </c>
      <c r="BY233" s="25" t="s">
        <v>110</v>
      </c>
      <c r="BZ233" s="25" t="s">
        <v>110</v>
      </c>
      <c r="CA233" s="25" t="s">
        <v>110</v>
      </c>
      <c r="CB233" s="25" t="s">
        <v>110</v>
      </c>
      <c r="CC233" s="25" t="s">
        <v>110</v>
      </c>
      <c r="CD233" s="25" t="s">
        <v>110</v>
      </c>
      <c r="CE233" s="25" t="s">
        <v>110</v>
      </c>
      <c r="CF233" s="25" t="s">
        <v>110</v>
      </c>
      <c r="CG233" s="25" t="s">
        <v>110</v>
      </c>
      <c r="CH233" s="25" t="s">
        <v>110</v>
      </c>
      <c r="CI233" s="25" t="s">
        <v>110</v>
      </c>
      <c r="CJ233" s="25" t="s">
        <v>110</v>
      </c>
      <c r="CK233" s="25" t="s">
        <v>110</v>
      </c>
      <c r="CL233" s="25" t="s">
        <v>110</v>
      </c>
      <c r="CM233" s="25" t="s">
        <v>110</v>
      </c>
      <c r="CN233" s="25"/>
      <c r="CO233" s="34"/>
    </row>
    <row r="234" spans="1:93" ht="13.5" customHeight="1">
      <c r="A234" s="13" t="s">
        <v>3844</v>
      </c>
      <c r="B234" s="14"/>
      <c r="C234" s="40" t="s">
        <v>82</v>
      </c>
      <c r="D234" s="599" t="s">
        <v>2760</v>
      </c>
      <c r="E234" s="600">
        <v>5</v>
      </c>
      <c r="F234" s="599"/>
      <c r="G234" s="599"/>
      <c r="H234" s="591" t="s">
        <v>84</v>
      </c>
      <c r="I234" s="14" t="s">
        <v>295</v>
      </c>
      <c r="J234" s="36" t="s">
        <v>85</v>
      </c>
      <c r="K234" s="14"/>
      <c r="L234" s="14" t="s">
        <v>257</v>
      </c>
      <c r="M234" s="14" t="s">
        <v>196</v>
      </c>
      <c r="N234" s="17" t="s">
        <v>88</v>
      </c>
      <c r="O234" s="18" t="s">
        <v>3845</v>
      </c>
      <c r="P234" s="59" t="s">
        <v>3846</v>
      </c>
      <c r="Q234" s="17" t="s">
        <v>3847</v>
      </c>
      <c r="R234" s="59" t="s">
        <v>3848</v>
      </c>
      <c r="S234" s="59" t="s">
        <v>3849</v>
      </c>
      <c r="T234" s="14"/>
      <c r="U234" s="14"/>
      <c r="V234" s="14"/>
      <c r="W234" s="14"/>
      <c r="X234" s="13" t="s">
        <v>3850</v>
      </c>
      <c r="Y234" s="13" t="s">
        <v>3851</v>
      </c>
      <c r="Z234" s="14"/>
      <c r="AA234" s="14" t="s">
        <v>96</v>
      </c>
      <c r="AB234" s="14" t="s">
        <v>23</v>
      </c>
      <c r="AC234" s="14" t="s">
        <v>97</v>
      </c>
      <c r="AD234" s="19"/>
      <c r="AE234" s="13"/>
      <c r="AF234" s="62">
        <v>32905</v>
      </c>
      <c r="AG234" s="14" t="str">
        <f t="shared" ca="1" si="25"/>
        <v>35 anos</v>
      </c>
      <c r="AH234" s="62">
        <v>45267</v>
      </c>
      <c r="AI234" s="20"/>
      <c r="AJ234" s="20"/>
      <c r="AK234" s="20"/>
      <c r="AL234" s="14"/>
      <c r="AM234" s="14"/>
      <c r="AN234" s="14"/>
      <c r="AO234" s="14"/>
      <c r="AP234" s="14"/>
      <c r="AQ234" s="21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 t="s">
        <v>271</v>
      </c>
      <c r="BC234" s="14"/>
      <c r="BD234" s="14"/>
      <c r="BE234" s="14"/>
      <c r="BF234" s="14"/>
      <c r="BG234" s="14"/>
      <c r="BH234" s="14"/>
      <c r="BI234" s="14"/>
      <c r="BJ234" s="14"/>
      <c r="BK234" s="14"/>
      <c r="BL234" s="13"/>
      <c r="BM234" s="14"/>
      <c r="BN234" s="14"/>
      <c r="BO234" s="14" t="s">
        <v>106</v>
      </c>
      <c r="BP234" s="14"/>
      <c r="BQ234" s="14"/>
      <c r="BR234" s="54"/>
      <c r="BS234" s="14"/>
      <c r="BT234" s="14"/>
      <c r="BU234" s="14"/>
      <c r="BV234" s="14" t="s">
        <v>276</v>
      </c>
      <c r="BW234" s="14"/>
      <c r="BX234" s="20"/>
      <c r="BY234" s="14"/>
      <c r="BZ234" s="20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40"/>
    </row>
    <row r="235" spans="1:93" ht="13.5" customHeight="1">
      <c r="A235" s="24" t="s">
        <v>3852</v>
      </c>
      <c r="B235" s="25">
        <v>402</v>
      </c>
      <c r="C235" s="34" t="s">
        <v>82</v>
      </c>
      <c r="D235" s="600" t="s">
        <v>2760</v>
      </c>
      <c r="E235" s="600">
        <v>5</v>
      </c>
      <c r="F235" s="600"/>
      <c r="G235" s="600"/>
      <c r="H235" s="27" t="s">
        <v>84</v>
      </c>
      <c r="I235" s="25"/>
      <c r="J235" s="27" t="s">
        <v>85</v>
      </c>
      <c r="K235" s="25" t="s">
        <v>279</v>
      </c>
      <c r="L235" s="25" t="s">
        <v>69</v>
      </c>
      <c r="M235" s="25" t="s">
        <v>196</v>
      </c>
      <c r="N235" s="28" t="s">
        <v>88</v>
      </c>
      <c r="O235" s="29" t="s">
        <v>3853</v>
      </c>
      <c r="P235" s="25" t="s">
        <v>3854</v>
      </c>
      <c r="Q235" s="28" t="s">
        <v>3855</v>
      </c>
      <c r="R235" s="25" t="s">
        <v>3856</v>
      </c>
      <c r="S235" s="25" t="s">
        <v>3857</v>
      </c>
      <c r="T235" s="25">
        <v>275415815</v>
      </c>
      <c r="U235" s="25">
        <v>46</v>
      </c>
      <c r="V235" s="25">
        <v>62</v>
      </c>
      <c r="W235" s="25">
        <v>77</v>
      </c>
      <c r="X235" s="24" t="s">
        <v>3858</v>
      </c>
      <c r="Y235" s="24" t="s">
        <v>3859</v>
      </c>
      <c r="Z235" s="25">
        <v>5</v>
      </c>
      <c r="AA235" s="25" t="s">
        <v>96</v>
      </c>
      <c r="AB235" s="25" t="s">
        <v>23</v>
      </c>
      <c r="AC235" s="25" t="s">
        <v>97</v>
      </c>
      <c r="AD235" s="30"/>
      <c r="AE235" s="24" t="s">
        <v>3860</v>
      </c>
      <c r="AF235" s="31">
        <v>29718</v>
      </c>
      <c r="AG235" s="25" t="str">
        <f t="shared" ca="1" si="25"/>
        <v>44 anos</v>
      </c>
      <c r="AH235" s="31">
        <v>41561</v>
      </c>
      <c r="AI235" s="31">
        <v>41561</v>
      </c>
      <c r="AJ235" s="31">
        <f>EDATE(AI235,300)</f>
        <v>50692</v>
      </c>
      <c r="AK235" s="31">
        <f>EDATE(AI235,360)</f>
        <v>52518</v>
      </c>
      <c r="AL235" s="25">
        <v>59</v>
      </c>
      <c r="AM235" s="25" t="str">
        <f ca="1">DATEDIF(AI235,TODAY(),"Y")&amp;" ano(s)"</f>
        <v>11 ano(s)</v>
      </c>
      <c r="AN235" s="25" t="str">
        <f ca="1">DATEDIF(AI235,TODAY(),"YM")&amp;"  mês(es)"</f>
        <v>10  mês(es)</v>
      </c>
      <c r="AO235" s="25" t="str">
        <f ca="1">DATEDIF(AI235,TODAY(),"MD")&amp;" dias"</f>
        <v>2 dias</v>
      </c>
      <c r="AP235" s="25">
        <f ca="1">TODAY()-AI235</f>
        <v>4324</v>
      </c>
      <c r="AQ235" s="32" t="s">
        <v>99</v>
      </c>
      <c r="AR235" s="25"/>
      <c r="AS235" s="25"/>
      <c r="AT235" s="25"/>
      <c r="AU235" s="25"/>
      <c r="AV235" s="25"/>
      <c r="AW235" s="25" t="s">
        <v>100</v>
      </c>
      <c r="AX235" s="25" t="s">
        <v>1227</v>
      </c>
      <c r="AY235" s="25"/>
      <c r="AZ235" s="25" t="s">
        <v>99</v>
      </c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 t="s">
        <v>3861</v>
      </c>
      <c r="BM235" s="25">
        <v>0</v>
      </c>
      <c r="BN235" s="25" t="s">
        <v>3862</v>
      </c>
      <c r="BO235" s="25" t="s">
        <v>106</v>
      </c>
      <c r="BP235" s="25">
        <v>69047285</v>
      </c>
      <c r="BQ235" s="25">
        <v>9291508688</v>
      </c>
      <c r="BR235" s="33" t="s">
        <v>3863</v>
      </c>
      <c r="BS235" s="25" t="s">
        <v>290</v>
      </c>
      <c r="BT235" s="25" t="s">
        <v>110</v>
      </c>
      <c r="BU235" s="25" t="s">
        <v>291</v>
      </c>
      <c r="BV235" s="25" t="s">
        <v>110</v>
      </c>
      <c r="BW235" s="31" t="s">
        <v>292</v>
      </c>
      <c r="BX235" s="25" t="s">
        <v>3864</v>
      </c>
      <c r="BY235" s="25" t="s">
        <v>110</v>
      </c>
      <c r="BZ235" s="25" t="s">
        <v>110</v>
      </c>
      <c r="CA235" s="25" t="s">
        <v>110</v>
      </c>
      <c r="CB235" s="25" t="s">
        <v>110</v>
      </c>
      <c r="CC235" s="25" t="s">
        <v>110</v>
      </c>
      <c r="CD235" s="25" t="s">
        <v>110</v>
      </c>
      <c r="CE235" s="25" t="s">
        <v>110</v>
      </c>
      <c r="CF235" s="25" t="s">
        <v>110</v>
      </c>
      <c r="CG235" s="25" t="s">
        <v>110</v>
      </c>
      <c r="CH235" s="25" t="s">
        <v>110</v>
      </c>
      <c r="CI235" s="25" t="s">
        <v>110</v>
      </c>
      <c r="CJ235" s="25" t="s">
        <v>110</v>
      </c>
      <c r="CK235" s="25" t="s">
        <v>110</v>
      </c>
      <c r="CL235" s="25" t="s">
        <v>110</v>
      </c>
      <c r="CM235" s="25" t="s">
        <v>110</v>
      </c>
      <c r="CN235" s="25"/>
      <c r="CO235" s="34"/>
    </row>
    <row r="236" spans="1:93" ht="13.5" customHeight="1">
      <c r="A236" s="13" t="s">
        <v>3865</v>
      </c>
      <c r="B236" s="14">
        <v>542</v>
      </c>
      <c r="C236" s="40" t="s">
        <v>82</v>
      </c>
      <c r="D236" s="599" t="s">
        <v>2760</v>
      </c>
      <c r="E236" s="600">
        <v>5</v>
      </c>
      <c r="F236" s="599"/>
      <c r="G236" s="599"/>
      <c r="H236" s="36" t="s">
        <v>84</v>
      </c>
      <c r="I236" s="14"/>
      <c r="J236" s="36" t="s">
        <v>85</v>
      </c>
      <c r="K236" s="14" t="s">
        <v>86</v>
      </c>
      <c r="L236" s="14" t="s">
        <v>69</v>
      </c>
      <c r="M236" s="14" t="s">
        <v>196</v>
      </c>
      <c r="N236" s="17" t="s">
        <v>88</v>
      </c>
      <c r="O236" s="18" t="s">
        <v>3866</v>
      </c>
      <c r="P236" s="14" t="s">
        <v>3867</v>
      </c>
      <c r="Q236" s="17" t="s">
        <v>3868</v>
      </c>
      <c r="R236" s="14" t="s">
        <v>3869</v>
      </c>
      <c r="S236" s="14" t="s">
        <v>3870</v>
      </c>
      <c r="T236" s="14">
        <v>109176323</v>
      </c>
      <c r="U236" s="14">
        <v>21</v>
      </c>
      <c r="V236" s="14">
        <v>32</v>
      </c>
      <c r="W236" s="14">
        <v>326</v>
      </c>
      <c r="X236" s="13" t="s">
        <v>3871</v>
      </c>
      <c r="Y236" s="13" t="s">
        <v>3872</v>
      </c>
      <c r="Z236" s="14">
        <v>1</v>
      </c>
      <c r="AA236" s="14" t="s">
        <v>96</v>
      </c>
      <c r="AB236" s="14" t="s">
        <v>23</v>
      </c>
      <c r="AC236" s="14" t="s">
        <v>97</v>
      </c>
      <c r="AD236" s="19" t="s">
        <v>3873</v>
      </c>
      <c r="AE236" s="13" t="s">
        <v>3874</v>
      </c>
      <c r="AF236" s="20">
        <v>29467</v>
      </c>
      <c r="AG236" s="14" t="str">
        <f t="shared" ca="1" si="25"/>
        <v>44 anos</v>
      </c>
      <c r="AH236" s="20">
        <v>41561</v>
      </c>
      <c r="AI236" s="20">
        <v>41561</v>
      </c>
      <c r="AJ236" s="20">
        <f>EDATE(AI236,300)</f>
        <v>50692</v>
      </c>
      <c r="AK236" s="20">
        <f>EDATE(AI236,360)</f>
        <v>52518</v>
      </c>
      <c r="AL236" s="14">
        <v>59</v>
      </c>
      <c r="AM236" s="14" t="str">
        <f ca="1">DATEDIF(AI236,TODAY(),"Y")&amp;" ano(s)"</f>
        <v>11 ano(s)</v>
      </c>
      <c r="AN236" s="14" t="str">
        <f ca="1">DATEDIF(AI236,TODAY(),"YM")&amp;"  mês(es)"</f>
        <v>10  mês(es)</v>
      </c>
      <c r="AO236" s="14" t="str">
        <f ca="1">DATEDIF(AI236,TODAY(),"MD")&amp;" dias"</f>
        <v>2 dias</v>
      </c>
      <c r="AP236" s="14">
        <f ca="1">TODAY()-AI236</f>
        <v>4324</v>
      </c>
      <c r="AQ236" s="21" t="s">
        <v>99</v>
      </c>
      <c r="AR236" s="14"/>
      <c r="AS236" s="14"/>
      <c r="AT236" s="14"/>
      <c r="AU236" s="14"/>
      <c r="AV236" s="14"/>
      <c r="AW236" s="14" t="s">
        <v>336</v>
      </c>
      <c r="AX236" s="14"/>
      <c r="AY236" s="14" t="s">
        <v>99</v>
      </c>
      <c r="AZ236" s="14" t="s">
        <v>99</v>
      </c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 t="s">
        <v>3875</v>
      </c>
      <c r="BM236" s="14">
        <v>0</v>
      </c>
      <c r="BN236" s="14"/>
      <c r="BO236" s="14" t="s">
        <v>106</v>
      </c>
      <c r="BP236" s="14">
        <v>69027690</v>
      </c>
      <c r="BQ236" s="14">
        <v>9288338530</v>
      </c>
      <c r="BR236" s="22" t="s">
        <v>3876</v>
      </c>
      <c r="BS236" s="14" t="s">
        <v>290</v>
      </c>
      <c r="BT236" s="14" t="s">
        <v>110</v>
      </c>
      <c r="BU236" s="14" t="s">
        <v>291</v>
      </c>
      <c r="BV236" s="14" t="s">
        <v>110</v>
      </c>
      <c r="BW236" s="20" t="s">
        <v>292</v>
      </c>
      <c r="BX236" s="14" t="s">
        <v>3877</v>
      </c>
      <c r="BY236" s="14" t="s">
        <v>110</v>
      </c>
      <c r="BZ236" s="14" t="s">
        <v>110</v>
      </c>
      <c r="CA236" s="14" t="s">
        <v>110</v>
      </c>
      <c r="CB236" s="14" t="s">
        <v>110</v>
      </c>
      <c r="CC236" s="14" t="s">
        <v>110</v>
      </c>
      <c r="CD236" s="14" t="s">
        <v>110</v>
      </c>
      <c r="CE236" s="14" t="s">
        <v>110</v>
      </c>
      <c r="CF236" s="14" t="s">
        <v>110</v>
      </c>
      <c r="CG236" s="14" t="s">
        <v>110</v>
      </c>
      <c r="CH236" s="14" t="s">
        <v>110</v>
      </c>
      <c r="CI236" s="14" t="s">
        <v>110</v>
      </c>
      <c r="CJ236" s="14" t="s">
        <v>110</v>
      </c>
      <c r="CK236" s="14" t="s">
        <v>110</v>
      </c>
      <c r="CL236" s="14" t="s">
        <v>110</v>
      </c>
      <c r="CM236" s="14" t="s">
        <v>110</v>
      </c>
      <c r="CN236" s="14"/>
      <c r="CO236" s="40"/>
    </row>
    <row r="237" spans="1:93" ht="13.5" customHeight="1">
      <c r="A237" s="24" t="s">
        <v>3878</v>
      </c>
      <c r="B237" s="25">
        <v>93</v>
      </c>
      <c r="C237" s="34" t="s">
        <v>82</v>
      </c>
      <c r="D237" s="600" t="s">
        <v>2760</v>
      </c>
      <c r="E237" s="600">
        <v>5</v>
      </c>
      <c r="F237" s="600"/>
      <c r="G237" s="600"/>
      <c r="H237" s="590" t="s">
        <v>84</v>
      </c>
      <c r="I237" s="25" t="s">
        <v>295</v>
      </c>
      <c r="J237" s="27" t="s">
        <v>85</v>
      </c>
      <c r="K237" s="25"/>
      <c r="L237" s="25" t="s">
        <v>257</v>
      </c>
      <c r="M237" s="28" t="s">
        <v>196</v>
      </c>
      <c r="N237" s="32" t="s">
        <v>88</v>
      </c>
      <c r="O237" s="29" t="s">
        <v>3879</v>
      </c>
      <c r="P237" s="44" t="s">
        <v>3880</v>
      </c>
      <c r="Q237" s="25">
        <v>1993</v>
      </c>
      <c r="R237" s="44" t="s">
        <v>3881</v>
      </c>
      <c r="S237" s="44" t="s">
        <v>3882</v>
      </c>
      <c r="T237" s="92" t="s">
        <v>3883</v>
      </c>
      <c r="U237" s="25">
        <v>75</v>
      </c>
      <c r="V237" s="92" t="s">
        <v>717</v>
      </c>
      <c r="W237" s="25">
        <v>581</v>
      </c>
      <c r="X237" s="24"/>
      <c r="Y237" s="24" t="s">
        <v>3884</v>
      </c>
      <c r="Z237" s="25">
        <v>2</v>
      </c>
      <c r="AA237" s="25" t="s">
        <v>96</v>
      </c>
      <c r="AB237" s="25" t="s">
        <v>23</v>
      </c>
      <c r="AC237" s="25" t="s">
        <v>97</v>
      </c>
      <c r="AD237" s="30"/>
      <c r="AE237" s="24"/>
      <c r="AF237" s="45">
        <v>35570</v>
      </c>
      <c r="AG237" s="25" t="str">
        <f t="shared" ca="1" si="25"/>
        <v>28 anos</v>
      </c>
      <c r="AH237" s="45">
        <v>45267</v>
      </c>
      <c r="AI237" s="31"/>
      <c r="AJ237" s="31"/>
      <c r="AK237" s="31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 t="s">
        <v>100</v>
      </c>
      <c r="AX237" s="63" t="s">
        <v>3885</v>
      </c>
      <c r="AY237" s="52" t="s">
        <v>306</v>
      </c>
      <c r="AZ237" s="63" t="s">
        <v>99</v>
      </c>
      <c r="BA237" s="52" t="s">
        <v>99</v>
      </c>
      <c r="BB237" s="25" t="s">
        <v>271</v>
      </c>
      <c r="BC237" s="25"/>
      <c r="BD237" s="25"/>
      <c r="BE237" s="25"/>
      <c r="BF237" s="25"/>
      <c r="BG237" s="25"/>
      <c r="BH237" s="25"/>
      <c r="BI237" s="25"/>
      <c r="BJ237" s="25"/>
      <c r="BK237" s="25"/>
      <c r="BL237" s="24" t="s">
        <v>3886</v>
      </c>
      <c r="BM237" s="25">
        <v>145</v>
      </c>
      <c r="BN237" s="25"/>
      <c r="BO237" s="25" t="s">
        <v>106</v>
      </c>
      <c r="BP237" s="25" t="s">
        <v>3887</v>
      </c>
      <c r="BQ237" s="64" t="s">
        <v>3888</v>
      </c>
      <c r="BR237" s="51" t="s">
        <v>3889</v>
      </c>
      <c r="BS237" s="25"/>
      <c r="BT237" s="25"/>
      <c r="BU237" s="25"/>
      <c r="BV237" s="25" t="s">
        <v>276</v>
      </c>
      <c r="BW237" s="25"/>
      <c r="BX237" s="25"/>
      <c r="BY237" s="25"/>
      <c r="BZ237" s="25"/>
      <c r="CA237" s="25"/>
      <c r="CB237" s="31"/>
      <c r="CC237" s="25"/>
      <c r="CD237" s="31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34"/>
    </row>
    <row r="238" spans="1:93" ht="13.5" customHeight="1">
      <c r="A238" s="13" t="s">
        <v>3890</v>
      </c>
      <c r="B238" s="14">
        <v>454</v>
      </c>
      <c r="C238" s="40" t="s">
        <v>82</v>
      </c>
      <c r="D238" s="599" t="s">
        <v>2760</v>
      </c>
      <c r="E238" s="600">
        <v>5</v>
      </c>
      <c r="F238" s="599"/>
      <c r="G238" s="599"/>
      <c r="H238" s="36" t="s">
        <v>84</v>
      </c>
      <c r="I238" s="14"/>
      <c r="J238" s="36" t="s">
        <v>85</v>
      </c>
      <c r="K238" s="14" t="s">
        <v>86</v>
      </c>
      <c r="L238" s="14" t="s">
        <v>69</v>
      </c>
      <c r="M238" s="14" t="s">
        <v>196</v>
      </c>
      <c r="N238" s="17" t="s">
        <v>88</v>
      </c>
      <c r="O238" s="18" t="s">
        <v>3891</v>
      </c>
      <c r="P238" s="14" t="s">
        <v>3892</v>
      </c>
      <c r="Q238" s="14">
        <v>1059</v>
      </c>
      <c r="R238" s="14" t="s">
        <v>3893</v>
      </c>
      <c r="S238" s="14" t="s">
        <v>3894</v>
      </c>
      <c r="T238" s="14">
        <v>233548422</v>
      </c>
      <c r="U238" s="14">
        <v>40</v>
      </c>
      <c r="V238" s="14">
        <v>58</v>
      </c>
      <c r="W238" s="14">
        <v>322</v>
      </c>
      <c r="X238" s="13" t="s">
        <v>3895</v>
      </c>
      <c r="Y238" s="13" t="s">
        <v>3896</v>
      </c>
      <c r="Z238" s="14">
        <v>2</v>
      </c>
      <c r="AA238" s="14" t="s">
        <v>96</v>
      </c>
      <c r="AB238" s="14" t="s">
        <v>23</v>
      </c>
      <c r="AC238" s="14" t="s">
        <v>97</v>
      </c>
      <c r="AD238" s="19"/>
      <c r="AE238" s="13" t="s">
        <v>3897</v>
      </c>
      <c r="AF238" s="20">
        <v>31513</v>
      </c>
      <c r="AG238" s="14" t="str">
        <f t="shared" ca="1" si="25"/>
        <v>39 anos</v>
      </c>
      <c r="AH238" s="20">
        <v>41561</v>
      </c>
      <c r="AI238" s="20">
        <v>41561</v>
      </c>
      <c r="AJ238" s="20">
        <f>EDATE(AI238,300)</f>
        <v>50692</v>
      </c>
      <c r="AK238" s="20">
        <f>EDATE(AI238,360)</f>
        <v>52518</v>
      </c>
      <c r="AL238" s="14">
        <v>59</v>
      </c>
      <c r="AM238" s="14" t="str">
        <f ca="1">DATEDIF(AI238,TODAY(),"Y")&amp;" ano(s)"</f>
        <v>11 ano(s)</v>
      </c>
      <c r="AN238" s="14" t="str">
        <f ca="1">DATEDIF(AI238,TODAY(),"YM")&amp;"  mês(es)"</f>
        <v>10  mês(es)</v>
      </c>
      <c r="AO238" s="14" t="str">
        <f ca="1">DATEDIF(AI238,TODAY(),"MD")&amp;" dias"</f>
        <v>2 dias</v>
      </c>
      <c r="AP238" s="14">
        <f ca="1">TODAY()-AI238</f>
        <v>4324</v>
      </c>
      <c r="AQ238" s="21" t="s">
        <v>99</v>
      </c>
      <c r="AR238" s="14"/>
      <c r="AS238" s="14"/>
      <c r="AT238" s="14"/>
      <c r="AU238" s="14"/>
      <c r="AV238" s="14"/>
      <c r="AW238" s="14" t="s">
        <v>336</v>
      </c>
      <c r="AX238" s="14"/>
      <c r="AY238" s="14" t="s">
        <v>99</v>
      </c>
      <c r="AZ238" s="14" t="s">
        <v>99</v>
      </c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 t="s">
        <v>3898</v>
      </c>
      <c r="BM238" s="14">
        <v>0</v>
      </c>
      <c r="BN238" s="14" t="s">
        <v>3899</v>
      </c>
      <c r="BO238" s="14" t="s">
        <v>106</v>
      </c>
      <c r="BP238" s="14">
        <v>69008340</v>
      </c>
      <c r="BQ238" s="14">
        <v>9282401708</v>
      </c>
      <c r="BR238" s="22" t="s">
        <v>3900</v>
      </c>
      <c r="BS238" s="14" t="s">
        <v>290</v>
      </c>
      <c r="BT238" s="14" t="s">
        <v>110</v>
      </c>
      <c r="BU238" s="14" t="s">
        <v>291</v>
      </c>
      <c r="BV238" s="14" t="s">
        <v>110</v>
      </c>
      <c r="BW238" s="20" t="s">
        <v>292</v>
      </c>
      <c r="BX238" s="14" t="s">
        <v>3901</v>
      </c>
      <c r="BY238" s="14" t="s">
        <v>110</v>
      </c>
      <c r="BZ238" s="14" t="s">
        <v>110</v>
      </c>
      <c r="CA238" s="14" t="s">
        <v>110</v>
      </c>
      <c r="CB238" s="14" t="s">
        <v>110</v>
      </c>
      <c r="CC238" s="14" t="s">
        <v>110</v>
      </c>
      <c r="CD238" s="14" t="s">
        <v>110</v>
      </c>
      <c r="CE238" s="14" t="s">
        <v>110</v>
      </c>
      <c r="CF238" s="14" t="s">
        <v>110</v>
      </c>
      <c r="CG238" s="14" t="s">
        <v>110</v>
      </c>
      <c r="CH238" s="14" t="s">
        <v>110</v>
      </c>
      <c r="CI238" s="14" t="s">
        <v>110</v>
      </c>
      <c r="CJ238" s="14" t="s">
        <v>110</v>
      </c>
      <c r="CK238" s="14" t="s">
        <v>110</v>
      </c>
      <c r="CL238" s="14" t="s">
        <v>110</v>
      </c>
      <c r="CM238" s="14" t="s">
        <v>110</v>
      </c>
      <c r="CN238" s="14"/>
      <c r="CO238" s="40"/>
    </row>
    <row r="239" spans="1:93" ht="13.5" customHeight="1">
      <c r="A239" s="24" t="s">
        <v>3902</v>
      </c>
      <c r="B239" s="25">
        <v>510</v>
      </c>
      <c r="C239" s="34" t="s">
        <v>82</v>
      </c>
      <c r="D239" s="600" t="s">
        <v>2760</v>
      </c>
      <c r="E239" s="600">
        <v>5</v>
      </c>
      <c r="F239" s="600"/>
      <c r="G239" s="600"/>
      <c r="H239" s="27" t="s">
        <v>84</v>
      </c>
      <c r="I239" s="25"/>
      <c r="J239" s="27" t="s">
        <v>85</v>
      </c>
      <c r="K239" s="25" t="s">
        <v>86</v>
      </c>
      <c r="L239" s="25" t="s">
        <v>69</v>
      </c>
      <c r="M239" s="25" t="s">
        <v>196</v>
      </c>
      <c r="N239" s="28" t="s">
        <v>88</v>
      </c>
      <c r="O239" s="29" t="s">
        <v>3903</v>
      </c>
      <c r="P239" s="25" t="s">
        <v>3904</v>
      </c>
      <c r="Q239" s="25">
        <v>1119</v>
      </c>
      <c r="R239" s="25" t="s">
        <v>3905</v>
      </c>
      <c r="S239" s="25" t="s">
        <v>3906</v>
      </c>
      <c r="T239" s="25">
        <v>192998922</v>
      </c>
      <c r="U239" s="25">
        <v>32</v>
      </c>
      <c r="V239" s="25">
        <v>70</v>
      </c>
      <c r="W239" s="25">
        <v>79</v>
      </c>
      <c r="X239" s="24" t="s">
        <v>3907</v>
      </c>
      <c r="Y239" s="24" t="s">
        <v>3908</v>
      </c>
      <c r="Z239" s="25">
        <v>1</v>
      </c>
      <c r="AA239" s="25" t="s">
        <v>96</v>
      </c>
      <c r="AB239" s="25" t="s">
        <v>23</v>
      </c>
      <c r="AC239" s="25" t="s">
        <v>97</v>
      </c>
      <c r="AD239" s="30"/>
      <c r="AE239" s="24" t="s">
        <v>3909</v>
      </c>
      <c r="AF239" s="31">
        <v>29763</v>
      </c>
      <c r="AG239" s="25" t="str">
        <f t="shared" ref="AG239:AG270" ca="1" si="26">DATEDIF(AF239,TODAY(),"Y")&amp;" anos"</f>
        <v>44 anos</v>
      </c>
      <c r="AH239" s="31">
        <v>41561</v>
      </c>
      <c r="AI239" s="31">
        <v>41561</v>
      </c>
      <c r="AJ239" s="31">
        <f>EDATE(AI239,300)</f>
        <v>50692</v>
      </c>
      <c r="AK239" s="31">
        <f>EDATE(AI239,360)</f>
        <v>52518</v>
      </c>
      <c r="AL239" s="25">
        <v>59</v>
      </c>
      <c r="AM239" s="25" t="str">
        <f ca="1">DATEDIF(AI239,TODAY(),"Y")&amp;" ano(s)"</f>
        <v>11 ano(s)</v>
      </c>
      <c r="AN239" s="25" t="str">
        <f ca="1">DATEDIF(AI239,TODAY(),"YM")&amp;"  mês(es)"</f>
        <v>10  mês(es)</v>
      </c>
      <c r="AO239" s="25" t="str">
        <f ca="1">DATEDIF(AI239,TODAY(),"MD")&amp;" dias"</f>
        <v>2 dias</v>
      </c>
      <c r="AP239" s="25">
        <f ca="1">TODAY()-AI239</f>
        <v>4324</v>
      </c>
      <c r="AQ239" s="32" t="s">
        <v>99</v>
      </c>
      <c r="AR239" s="25"/>
      <c r="AS239" s="25"/>
      <c r="AT239" s="25"/>
      <c r="AU239" s="25"/>
      <c r="AV239" s="25"/>
      <c r="AW239" s="25" t="s">
        <v>336</v>
      </c>
      <c r="AX239" s="25"/>
      <c r="AY239" s="25" t="s">
        <v>99</v>
      </c>
      <c r="AZ239" s="25" t="s">
        <v>99</v>
      </c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 t="s">
        <v>3910</v>
      </c>
      <c r="BM239" s="25">
        <v>0</v>
      </c>
      <c r="BN239" s="25" t="s">
        <v>3911</v>
      </c>
      <c r="BO239" s="25" t="s">
        <v>106</v>
      </c>
      <c r="BP239" s="25">
        <v>69097740</v>
      </c>
      <c r="BQ239" s="25">
        <v>9291777594</v>
      </c>
      <c r="BR239" s="33" t="s">
        <v>3912</v>
      </c>
      <c r="BS239" s="25" t="s">
        <v>290</v>
      </c>
      <c r="BT239" s="25" t="s">
        <v>110</v>
      </c>
      <c r="BU239" s="25" t="s">
        <v>291</v>
      </c>
      <c r="BV239" s="25" t="s">
        <v>110</v>
      </c>
      <c r="BW239" s="31" t="s">
        <v>292</v>
      </c>
      <c r="BX239" s="120" t="s">
        <v>970</v>
      </c>
      <c r="BY239" s="25" t="s">
        <v>110</v>
      </c>
      <c r="BZ239" s="25" t="s">
        <v>110</v>
      </c>
      <c r="CA239" s="25" t="s">
        <v>110</v>
      </c>
      <c r="CB239" s="25" t="s">
        <v>110</v>
      </c>
      <c r="CC239" s="25" t="s">
        <v>110</v>
      </c>
      <c r="CD239" s="25" t="s">
        <v>110</v>
      </c>
      <c r="CE239" s="25" t="s">
        <v>110</v>
      </c>
      <c r="CF239" s="25" t="s">
        <v>110</v>
      </c>
      <c r="CG239" s="25" t="s">
        <v>110</v>
      </c>
      <c r="CH239" s="25" t="s">
        <v>110</v>
      </c>
      <c r="CI239" s="25" t="s">
        <v>110</v>
      </c>
      <c r="CJ239" s="25" t="s">
        <v>110</v>
      </c>
      <c r="CK239" s="25" t="s">
        <v>110</v>
      </c>
      <c r="CL239" s="25" t="s">
        <v>110</v>
      </c>
      <c r="CM239" s="25" t="s">
        <v>110</v>
      </c>
      <c r="CN239" s="25"/>
      <c r="CO239" s="34"/>
    </row>
    <row r="240" spans="1:93" ht="13.5" customHeight="1">
      <c r="A240" s="13" t="s">
        <v>3913</v>
      </c>
      <c r="B240" s="14">
        <v>31</v>
      </c>
      <c r="C240" s="40" t="s">
        <v>82</v>
      </c>
      <c r="D240" s="599" t="s">
        <v>2760</v>
      </c>
      <c r="E240" s="600">
        <v>5</v>
      </c>
      <c r="F240" s="599"/>
      <c r="G240" s="599"/>
      <c r="H240" s="591" t="s">
        <v>84</v>
      </c>
      <c r="I240" s="14" t="s">
        <v>295</v>
      </c>
      <c r="J240" s="36" t="s">
        <v>85</v>
      </c>
      <c r="K240" s="14"/>
      <c r="L240" s="14" t="s">
        <v>257</v>
      </c>
      <c r="M240" s="17" t="s">
        <v>196</v>
      </c>
      <c r="N240" s="21" t="s">
        <v>88</v>
      </c>
      <c r="O240" s="18" t="s">
        <v>3914</v>
      </c>
      <c r="P240" s="59" t="s">
        <v>3915</v>
      </c>
      <c r="Q240" s="14">
        <v>1930</v>
      </c>
      <c r="R240" s="59" t="s">
        <v>3916</v>
      </c>
      <c r="S240" s="59" t="s">
        <v>3917</v>
      </c>
      <c r="T240" s="14" t="s">
        <v>3918</v>
      </c>
      <c r="U240" s="14" t="s">
        <v>3919</v>
      </c>
      <c r="V240" s="14" t="s">
        <v>143</v>
      </c>
      <c r="W240" s="14" t="s">
        <v>3734</v>
      </c>
      <c r="X240" s="13" t="s">
        <v>3920</v>
      </c>
      <c r="Y240" s="13" t="s">
        <v>3921</v>
      </c>
      <c r="Z240" s="14">
        <v>1</v>
      </c>
      <c r="AA240" s="14" t="s">
        <v>96</v>
      </c>
      <c r="AB240" s="14" t="s">
        <v>23</v>
      </c>
      <c r="AC240" s="14" t="s">
        <v>97</v>
      </c>
      <c r="AD240" s="19"/>
      <c r="AE240" s="13"/>
      <c r="AF240" s="62">
        <v>34298</v>
      </c>
      <c r="AG240" s="14" t="str">
        <f t="shared" ca="1" si="26"/>
        <v>31 anos</v>
      </c>
      <c r="AH240" s="62">
        <v>45261</v>
      </c>
      <c r="AI240" s="20"/>
      <c r="AJ240" s="20"/>
      <c r="AK240" s="20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 t="s">
        <v>100</v>
      </c>
      <c r="AX240" s="52" t="s">
        <v>3922</v>
      </c>
      <c r="AY240" s="52" t="s">
        <v>3923</v>
      </c>
      <c r="AZ240" s="63" t="s">
        <v>99</v>
      </c>
      <c r="BA240" s="52" t="s">
        <v>99</v>
      </c>
      <c r="BB240" s="14" t="s">
        <v>271</v>
      </c>
      <c r="BC240" s="14"/>
      <c r="BD240" s="14"/>
      <c r="BE240" s="14"/>
      <c r="BF240" s="14"/>
      <c r="BG240" s="14"/>
      <c r="BH240" s="14"/>
      <c r="BI240" s="14"/>
      <c r="BJ240" s="14"/>
      <c r="BK240" s="14"/>
      <c r="BL240" s="13" t="s">
        <v>3924</v>
      </c>
      <c r="BM240" s="14">
        <v>2503</v>
      </c>
      <c r="BN240" s="14"/>
      <c r="BO240" s="14" t="s">
        <v>106</v>
      </c>
      <c r="BP240" s="14" t="s">
        <v>3925</v>
      </c>
      <c r="BQ240" s="53" t="s">
        <v>3926</v>
      </c>
      <c r="BR240" s="54" t="s">
        <v>3927</v>
      </c>
      <c r="BS240" s="14"/>
      <c r="BT240" s="14"/>
      <c r="BU240" s="14"/>
      <c r="BV240" s="14" t="s">
        <v>276</v>
      </c>
      <c r="BW240" s="14"/>
      <c r="BX240" s="14"/>
      <c r="BY240" s="14"/>
      <c r="BZ240" s="14"/>
      <c r="CA240" s="14"/>
      <c r="CB240" s="20"/>
      <c r="CC240" s="14"/>
      <c r="CD240" s="20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40"/>
    </row>
    <row r="241" spans="1:93" ht="13.5" customHeight="1">
      <c r="A241" s="24" t="s">
        <v>3928</v>
      </c>
      <c r="B241" s="25">
        <v>101</v>
      </c>
      <c r="C241" s="34" t="s">
        <v>82</v>
      </c>
      <c r="D241" s="600" t="s">
        <v>2760</v>
      </c>
      <c r="E241" s="600">
        <v>5</v>
      </c>
      <c r="F241" s="600"/>
      <c r="G241" s="600"/>
      <c r="H241" s="590" t="s">
        <v>84</v>
      </c>
      <c r="I241" s="25" t="s">
        <v>295</v>
      </c>
      <c r="J241" s="27" t="s">
        <v>85</v>
      </c>
      <c r="K241" s="25"/>
      <c r="L241" s="25" t="s">
        <v>257</v>
      </c>
      <c r="M241" s="28" t="s">
        <v>196</v>
      </c>
      <c r="N241" s="28" t="s">
        <v>88</v>
      </c>
      <c r="O241" s="29" t="s">
        <v>3929</v>
      </c>
      <c r="P241" s="44" t="s">
        <v>3930</v>
      </c>
      <c r="Q241" s="28" t="s">
        <v>3931</v>
      </c>
      <c r="R241" s="44" t="s">
        <v>3932</v>
      </c>
      <c r="S241" s="44" t="s">
        <v>3933</v>
      </c>
      <c r="T241" s="25">
        <v>169599090345</v>
      </c>
      <c r="U241" s="25">
        <v>34</v>
      </c>
      <c r="V241" s="25">
        <v>133</v>
      </c>
      <c r="W241" s="92" t="s">
        <v>3934</v>
      </c>
      <c r="X241" s="24" t="s">
        <v>3935</v>
      </c>
      <c r="Y241" s="24" t="s">
        <v>3936</v>
      </c>
      <c r="Z241" s="25">
        <v>1</v>
      </c>
      <c r="AA241" s="25" t="s">
        <v>96</v>
      </c>
      <c r="AB241" s="25" t="s">
        <v>23</v>
      </c>
      <c r="AC241" s="25" t="s">
        <v>97</v>
      </c>
      <c r="AD241" s="30"/>
      <c r="AE241" s="30"/>
      <c r="AF241" s="45">
        <v>36383</v>
      </c>
      <c r="AG241" s="25" t="str">
        <f t="shared" ca="1" si="26"/>
        <v>26 anos</v>
      </c>
      <c r="AH241" s="45">
        <v>45261</v>
      </c>
      <c r="AI241" s="31"/>
      <c r="AJ241" s="31"/>
      <c r="AK241" s="31"/>
      <c r="AL241" s="25"/>
      <c r="AM241" s="25"/>
      <c r="AN241" s="25"/>
      <c r="AO241" s="25"/>
      <c r="AP241" s="25"/>
      <c r="AQ241" s="32"/>
      <c r="AR241" s="25"/>
      <c r="AS241" s="25"/>
      <c r="AT241" s="25"/>
      <c r="AU241" s="25"/>
      <c r="AV241" s="25"/>
      <c r="AW241" s="63" t="s">
        <v>457</v>
      </c>
      <c r="AX241" s="63" t="s">
        <v>1932</v>
      </c>
      <c r="AY241" s="63"/>
      <c r="AZ241" s="63" t="s">
        <v>460</v>
      </c>
      <c r="BA241" s="63" t="s">
        <v>460</v>
      </c>
      <c r="BB241" s="25" t="s">
        <v>271</v>
      </c>
      <c r="BC241" s="25"/>
      <c r="BD241" s="25"/>
      <c r="BE241" s="25"/>
      <c r="BF241" s="25"/>
      <c r="BG241" s="25"/>
      <c r="BH241" s="25"/>
      <c r="BI241" s="25"/>
      <c r="BJ241" s="25"/>
      <c r="BK241" s="25"/>
      <c r="BL241" s="24" t="s">
        <v>3937</v>
      </c>
      <c r="BM241" s="25">
        <v>330</v>
      </c>
      <c r="BN241" s="25"/>
      <c r="BO241" s="25" t="s">
        <v>106</v>
      </c>
      <c r="BP241" s="25">
        <v>69090771</v>
      </c>
      <c r="BQ241" s="64" t="s">
        <v>3938</v>
      </c>
      <c r="BR241" s="51" t="s">
        <v>3939</v>
      </c>
      <c r="BS241" s="25"/>
      <c r="BT241" s="25"/>
      <c r="BU241" s="25"/>
      <c r="BV241" s="25" t="s">
        <v>276</v>
      </c>
      <c r="BW241" s="25"/>
      <c r="BX241" s="31"/>
      <c r="BY241" s="25"/>
      <c r="BZ241" s="31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34"/>
    </row>
    <row r="242" spans="1:93" ht="13.5" customHeight="1">
      <c r="A242" s="13" t="s">
        <v>3940</v>
      </c>
      <c r="B242" s="14">
        <v>554</v>
      </c>
      <c r="C242" s="40" t="s">
        <v>82</v>
      </c>
      <c r="D242" s="599" t="s">
        <v>2760</v>
      </c>
      <c r="E242" s="600">
        <v>5</v>
      </c>
      <c r="F242" s="599"/>
      <c r="G242" s="599"/>
      <c r="H242" s="36" t="s">
        <v>84</v>
      </c>
      <c r="I242" s="14" t="s">
        <v>857</v>
      </c>
      <c r="J242" s="36" t="s">
        <v>85</v>
      </c>
      <c r="K242" s="14" t="s">
        <v>279</v>
      </c>
      <c r="L242" s="14" t="s">
        <v>69</v>
      </c>
      <c r="M242" s="14" t="s">
        <v>196</v>
      </c>
      <c r="N242" s="17" t="s">
        <v>88</v>
      </c>
      <c r="O242" s="18" t="s">
        <v>3941</v>
      </c>
      <c r="P242" s="14" t="s">
        <v>3942</v>
      </c>
      <c r="Q242" s="17" t="s">
        <v>3943</v>
      </c>
      <c r="R242" s="14" t="s">
        <v>3944</v>
      </c>
      <c r="S242" s="14" t="s">
        <v>3945</v>
      </c>
      <c r="T242" s="14">
        <v>337723322</v>
      </c>
      <c r="U242" s="14">
        <v>91</v>
      </c>
      <c r="V242" s="14">
        <v>40</v>
      </c>
      <c r="W242" s="14">
        <v>93</v>
      </c>
      <c r="X242" s="13" t="s">
        <v>3946</v>
      </c>
      <c r="Y242" s="13" t="s">
        <v>3947</v>
      </c>
      <c r="Z242" s="14">
        <v>1</v>
      </c>
      <c r="AA242" s="14" t="s">
        <v>96</v>
      </c>
      <c r="AB242" s="14" t="s">
        <v>23</v>
      </c>
      <c r="AC242" s="14" t="s">
        <v>97</v>
      </c>
      <c r="AD242" s="19"/>
      <c r="AE242" s="13" t="s">
        <v>3948</v>
      </c>
      <c r="AF242" s="20">
        <v>32932</v>
      </c>
      <c r="AG242" s="14" t="str">
        <f t="shared" ca="1" si="26"/>
        <v>35 anos</v>
      </c>
      <c r="AH242" s="20">
        <v>41561</v>
      </c>
      <c r="AI242" s="20">
        <v>41561</v>
      </c>
      <c r="AJ242" s="20">
        <f>EDATE(AI242,300)</f>
        <v>50692</v>
      </c>
      <c r="AK242" s="20">
        <f>EDATE(AI242,360)</f>
        <v>52518</v>
      </c>
      <c r="AL242" s="14">
        <v>59</v>
      </c>
      <c r="AM242" s="14" t="str">
        <f ca="1">DATEDIF(AI242,TODAY(),"Y")&amp;" ano(s)"</f>
        <v>11 ano(s)</v>
      </c>
      <c r="AN242" s="14" t="str">
        <f ca="1">DATEDIF(AI242,TODAY(),"YM")&amp;"  mês(es)"</f>
        <v>10  mês(es)</v>
      </c>
      <c r="AO242" s="14" t="str">
        <f ca="1">DATEDIF(AI242,TODAY(),"MD")&amp;" dias"</f>
        <v>2 dias</v>
      </c>
      <c r="AP242" s="14">
        <f ca="1">TODAY()-AI242</f>
        <v>4324</v>
      </c>
      <c r="AQ242" s="21" t="s">
        <v>99</v>
      </c>
      <c r="AR242" s="14"/>
      <c r="AS242" s="14"/>
      <c r="AT242" s="14"/>
      <c r="AU242" s="14"/>
      <c r="AV242" s="14"/>
      <c r="AW242" s="14" t="s">
        <v>100</v>
      </c>
      <c r="AX242" s="14" t="s">
        <v>3949</v>
      </c>
      <c r="AY242" s="14"/>
      <c r="AZ242" s="14" t="s">
        <v>99</v>
      </c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 t="s">
        <v>3950</v>
      </c>
      <c r="BM242" s="14">
        <v>0</v>
      </c>
      <c r="BN242" s="14" t="s">
        <v>3951</v>
      </c>
      <c r="BO242" s="14" t="s">
        <v>106</v>
      </c>
      <c r="BP242" s="14">
        <v>69038450</v>
      </c>
      <c r="BQ242" s="14">
        <v>92091854408</v>
      </c>
      <c r="BR242" s="22" t="s">
        <v>3952</v>
      </c>
      <c r="BS242" s="14" t="s">
        <v>290</v>
      </c>
      <c r="BT242" s="14" t="s">
        <v>110</v>
      </c>
      <c r="BU242" s="14" t="s">
        <v>291</v>
      </c>
      <c r="BV242" s="14" t="s">
        <v>110</v>
      </c>
      <c r="BW242" s="20" t="s">
        <v>292</v>
      </c>
      <c r="BX242" s="14" t="s">
        <v>3953</v>
      </c>
      <c r="BY242" s="14" t="s">
        <v>110</v>
      </c>
      <c r="BZ242" s="14" t="s">
        <v>110</v>
      </c>
      <c r="CA242" s="14" t="s">
        <v>110</v>
      </c>
      <c r="CB242" s="14" t="s">
        <v>110</v>
      </c>
      <c r="CC242" s="14" t="s">
        <v>110</v>
      </c>
      <c r="CD242" s="14" t="s">
        <v>110</v>
      </c>
      <c r="CE242" s="14" t="s">
        <v>110</v>
      </c>
      <c r="CF242" s="14" t="s">
        <v>110</v>
      </c>
      <c r="CG242" s="14" t="s">
        <v>110</v>
      </c>
      <c r="CH242" s="14" t="s">
        <v>110</v>
      </c>
      <c r="CI242" s="14" t="s">
        <v>110</v>
      </c>
      <c r="CJ242" s="14" t="s">
        <v>110</v>
      </c>
      <c r="CK242" s="14" t="s">
        <v>110</v>
      </c>
      <c r="CL242" s="14" t="s">
        <v>110</v>
      </c>
      <c r="CM242" s="14" t="s">
        <v>110</v>
      </c>
      <c r="CN242" s="14" t="s">
        <v>3954</v>
      </c>
      <c r="CO242" s="40" t="s">
        <v>3948</v>
      </c>
    </row>
    <row r="243" spans="1:93" ht="13.5" customHeight="1">
      <c r="A243" s="24" t="s">
        <v>3955</v>
      </c>
      <c r="B243" s="25">
        <v>403</v>
      </c>
      <c r="C243" s="34" t="s">
        <v>82</v>
      </c>
      <c r="D243" s="600" t="s">
        <v>2760</v>
      </c>
      <c r="E243" s="600">
        <v>5</v>
      </c>
      <c r="F243" s="600"/>
      <c r="G243" s="600"/>
      <c r="H243" s="27" t="s">
        <v>84</v>
      </c>
      <c r="I243" s="25" t="s">
        <v>3956</v>
      </c>
      <c r="J243" s="27" t="s">
        <v>85</v>
      </c>
      <c r="K243" s="25" t="s">
        <v>86</v>
      </c>
      <c r="L243" s="25" t="s">
        <v>69</v>
      </c>
      <c r="M243" s="25" t="s">
        <v>196</v>
      </c>
      <c r="N243" s="28" t="s">
        <v>88</v>
      </c>
      <c r="O243" s="29" t="s">
        <v>3957</v>
      </c>
      <c r="P243" s="25" t="s">
        <v>3958</v>
      </c>
      <c r="Q243" s="28" t="s">
        <v>3959</v>
      </c>
      <c r="R243" s="25" t="s">
        <v>3960</v>
      </c>
      <c r="S243" s="25" t="s">
        <v>3961</v>
      </c>
      <c r="T243" s="25">
        <v>228498622</v>
      </c>
      <c r="U243" s="25">
        <v>67</v>
      </c>
      <c r="V243" s="25">
        <v>1</v>
      </c>
      <c r="W243" s="25">
        <v>340</v>
      </c>
      <c r="X243" s="24" t="s">
        <v>3962</v>
      </c>
      <c r="Y243" s="24" t="s">
        <v>3963</v>
      </c>
      <c r="Z243" s="25">
        <v>2</v>
      </c>
      <c r="AA243" s="25" t="s">
        <v>96</v>
      </c>
      <c r="AB243" s="25" t="s">
        <v>23</v>
      </c>
      <c r="AC243" s="25" t="s">
        <v>97</v>
      </c>
      <c r="AD243" s="30"/>
      <c r="AE243" s="24" t="s">
        <v>3964</v>
      </c>
      <c r="AF243" s="31">
        <v>30164</v>
      </c>
      <c r="AG243" s="25" t="str">
        <f t="shared" ca="1" si="26"/>
        <v>43 anos</v>
      </c>
      <c r="AH243" s="31">
        <v>41561</v>
      </c>
      <c r="AI243" s="31">
        <v>41561</v>
      </c>
      <c r="AJ243" s="31">
        <f>EDATE(AI243,300)</f>
        <v>50692</v>
      </c>
      <c r="AK243" s="31">
        <f>EDATE(AI243,360)</f>
        <v>52518</v>
      </c>
      <c r="AL243" s="25">
        <v>59</v>
      </c>
      <c r="AM243" s="25" t="str">
        <f ca="1">DATEDIF(AI243,TODAY(),"Y")&amp;" ano(s)"</f>
        <v>11 ano(s)</v>
      </c>
      <c r="AN243" s="25" t="str">
        <f ca="1">DATEDIF(AI243,TODAY(),"YM")&amp;"  mês(es)"</f>
        <v>10  mês(es)</v>
      </c>
      <c r="AO243" s="25" t="str">
        <f ca="1">DATEDIF(AI243,TODAY(),"MD")&amp;" dias"</f>
        <v>2 dias</v>
      </c>
      <c r="AP243" s="25">
        <f ca="1">TODAY()-AI243</f>
        <v>4324</v>
      </c>
      <c r="AQ243" s="32" t="s">
        <v>99</v>
      </c>
      <c r="AR243" s="25"/>
      <c r="AS243" s="25"/>
      <c r="AT243" s="25"/>
      <c r="AU243" s="25"/>
      <c r="AV243" s="25"/>
      <c r="AW243" s="25" t="s">
        <v>336</v>
      </c>
      <c r="AX243" s="25"/>
      <c r="AY243" s="25" t="s">
        <v>99</v>
      </c>
      <c r="AZ243" s="25" t="s">
        <v>99</v>
      </c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 t="s">
        <v>3965</v>
      </c>
      <c r="BM243" s="25">
        <v>0</v>
      </c>
      <c r="BN243" s="25" t="s">
        <v>3966</v>
      </c>
      <c r="BO243" s="25" t="s">
        <v>106</v>
      </c>
      <c r="BP243" s="25">
        <v>69033010</v>
      </c>
      <c r="BQ243" s="25">
        <v>92094203575</v>
      </c>
      <c r="BR243" s="33" t="s">
        <v>3967</v>
      </c>
      <c r="BS243" s="25" t="s">
        <v>290</v>
      </c>
      <c r="BT243" s="25" t="s">
        <v>110</v>
      </c>
      <c r="BU243" s="25" t="s">
        <v>291</v>
      </c>
      <c r="BV243" s="25" t="s">
        <v>110</v>
      </c>
      <c r="BW243" s="31" t="s">
        <v>292</v>
      </c>
      <c r="BX243" s="25" t="s">
        <v>3968</v>
      </c>
      <c r="BY243" s="25" t="s">
        <v>110</v>
      </c>
      <c r="BZ243" s="25" t="s">
        <v>110</v>
      </c>
      <c r="CA243" s="25" t="s">
        <v>110</v>
      </c>
      <c r="CB243" s="25" t="s">
        <v>110</v>
      </c>
      <c r="CC243" s="25" t="s">
        <v>110</v>
      </c>
      <c r="CD243" s="25" t="s">
        <v>110</v>
      </c>
      <c r="CE243" s="25" t="s">
        <v>110</v>
      </c>
      <c r="CF243" s="25" t="s">
        <v>110</v>
      </c>
      <c r="CG243" s="25" t="s">
        <v>110</v>
      </c>
      <c r="CH243" s="25" t="s">
        <v>110</v>
      </c>
      <c r="CI243" s="25" t="s">
        <v>110</v>
      </c>
      <c r="CJ243" s="25" t="s">
        <v>110</v>
      </c>
      <c r="CK243" s="25" t="s">
        <v>110</v>
      </c>
      <c r="CL243" s="25" t="s">
        <v>110</v>
      </c>
      <c r="CM243" s="25" t="s">
        <v>110</v>
      </c>
      <c r="CN243" s="25"/>
      <c r="CO243" s="34"/>
    </row>
    <row r="244" spans="1:93" ht="13.5" customHeight="1">
      <c r="A244" s="39" t="s">
        <v>3969</v>
      </c>
      <c r="B244" s="14">
        <v>135</v>
      </c>
      <c r="C244" s="40" t="s">
        <v>82</v>
      </c>
      <c r="D244" s="599" t="s">
        <v>2760</v>
      </c>
      <c r="E244" s="600">
        <v>5</v>
      </c>
      <c r="F244" s="599"/>
      <c r="G244" s="599"/>
      <c r="H244" s="591" t="s">
        <v>84</v>
      </c>
      <c r="I244" s="14" t="s">
        <v>374</v>
      </c>
      <c r="J244" s="36" t="s">
        <v>135</v>
      </c>
      <c r="K244" s="14"/>
      <c r="L244" s="14" t="s">
        <v>257</v>
      </c>
      <c r="M244" s="17" t="s">
        <v>196</v>
      </c>
      <c r="N244" s="17" t="s">
        <v>88</v>
      </c>
      <c r="O244" s="18" t="s">
        <v>3970</v>
      </c>
      <c r="P244" s="59" t="s">
        <v>3971</v>
      </c>
      <c r="Q244" s="14">
        <v>2035</v>
      </c>
      <c r="R244" s="59" t="s">
        <v>3972</v>
      </c>
      <c r="S244" s="59" t="s">
        <v>3973</v>
      </c>
      <c r="T244" s="85" t="s">
        <v>3974</v>
      </c>
      <c r="U244" s="14">
        <v>59</v>
      </c>
      <c r="V244" s="166" t="s">
        <v>3388</v>
      </c>
      <c r="W244" s="166" t="s">
        <v>3123</v>
      </c>
      <c r="X244" s="51" t="s">
        <v>3975</v>
      </c>
      <c r="Y244" s="51" t="s">
        <v>3976</v>
      </c>
      <c r="Z244" s="14">
        <v>1</v>
      </c>
      <c r="AA244" s="14" t="s">
        <v>96</v>
      </c>
      <c r="AB244" s="14" t="s">
        <v>23</v>
      </c>
      <c r="AC244" s="14" t="s">
        <v>97</v>
      </c>
      <c r="AD244" s="19"/>
      <c r="AE244" s="13"/>
      <c r="AF244" s="62">
        <v>35289</v>
      </c>
      <c r="AG244" s="14" t="str">
        <f t="shared" ca="1" si="26"/>
        <v>29 anos</v>
      </c>
      <c r="AH244" s="62">
        <v>45261</v>
      </c>
      <c r="AI244" s="20"/>
      <c r="AJ244" s="20"/>
      <c r="AK244" s="20"/>
      <c r="AL244" s="14"/>
      <c r="AM244" s="14"/>
      <c r="AN244" s="14"/>
      <c r="AO244" s="14"/>
      <c r="AP244" s="14"/>
      <c r="AQ244" s="21"/>
      <c r="AR244" s="14"/>
      <c r="AS244" s="14"/>
      <c r="AT244" s="14"/>
      <c r="AU244" s="14"/>
      <c r="AV244" s="14"/>
      <c r="AW244" s="14" t="s">
        <v>100</v>
      </c>
      <c r="AX244" s="52" t="s">
        <v>3977</v>
      </c>
      <c r="AY244" s="52" t="s">
        <v>306</v>
      </c>
      <c r="AZ244" s="63" t="s">
        <v>99</v>
      </c>
      <c r="BA244" s="52" t="s">
        <v>99</v>
      </c>
      <c r="BB244" s="14" t="s">
        <v>271</v>
      </c>
      <c r="BC244" s="14"/>
      <c r="BD244" s="14"/>
      <c r="BE244" s="14"/>
      <c r="BF244" s="14"/>
      <c r="BG244" s="14"/>
      <c r="BH244" s="14"/>
      <c r="BI244" s="14"/>
      <c r="BJ244" s="14"/>
      <c r="BK244" s="14"/>
      <c r="BL244" s="171" t="s">
        <v>3978</v>
      </c>
      <c r="BM244" s="14">
        <v>135</v>
      </c>
      <c r="BN244" s="14"/>
      <c r="BO244" s="14" t="s">
        <v>106</v>
      </c>
      <c r="BP244" s="53">
        <v>69028388</v>
      </c>
      <c r="BQ244" s="53">
        <v>92994792276</v>
      </c>
      <c r="BR244" s="54" t="s">
        <v>3979</v>
      </c>
      <c r="BS244" s="14"/>
      <c r="BT244" s="14"/>
      <c r="BU244" s="14"/>
      <c r="BV244" s="14" t="s">
        <v>276</v>
      </c>
      <c r="BW244" s="14"/>
      <c r="BX244" s="14"/>
      <c r="BY244" s="14"/>
      <c r="BZ244" s="14"/>
      <c r="CA244" s="14"/>
      <c r="CB244" s="14"/>
      <c r="CC244" s="14"/>
      <c r="CD244" s="20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40"/>
    </row>
    <row r="245" spans="1:93" ht="13.5" customHeight="1">
      <c r="A245" s="88" t="s">
        <v>3980</v>
      </c>
      <c r="B245" s="25">
        <v>14</v>
      </c>
      <c r="C245" s="34" t="s">
        <v>82</v>
      </c>
      <c r="D245" s="600" t="s">
        <v>2760</v>
      </c>
      <c r="E245" s="600">
        <v>5</v>
      </c>
      <c r="F245" s="600"/>
      <c r="G245" s="600"/>
      <c r="H245" s="590" t="s">
        <v>84</v>
      </c>
      <c r="I245" s="25" t="s">
        <v>295</v>
      </c>
      <c r="J245" s="27" t="s">
        <v>135</v>
      </c>
      <c r="K245" s="25"/>
      <c r="L245" s="25" t="s">
        <v>257</v>
      </c>
      <c r="M245" s="25" t="s">
        <v>196</v>
      </c>
      <c r="N245" s="28" t="s">
        <v>88</v>
      </c>
      <c r="O245" s="29" t="s">
        <v>3981</v>
      </c>
      <c r="P245" s="44" t="s">
        <v>3982</v>
      </c>
      <c r="Q245" s="25">
        <v>1913</v>
      </c>
      <c r="R245" s="44" t="s">
        <v>3983</v>
      </c>
      <c r="S245" s="72" t="s">
        <v>3984</v>
      </c>
      <c r="T245" s="71">
        <v>41209772208</v>
      </c>
      <c r="U245" s="25">
        <v>8</v>
      </c>
      <c r="V245" s="68" t="s">
        <v>1046</v>
      </c>
      <c r="W245" s="68" t="s">
        <v>3985</v>
      </c>
      <c r="X245" s="65" t="s">
        <v>3986</v>
      </c>
      <c r="Y245" s="65" t="s">
        <v>3987</v>
      </c>
      <c r="Z245" s="25"/>
      <c r="AA245" s="25" t="s">
        <v>96</v>
      </c>
      <c r="AB245" s="25" t="s">
        <v>23</v>
      </c>
      <c r="AC245" s="25" t="s">
        <v>97</v>
      </c>
      <c r="AD245" s="30"/>
      <c r="AE245" s="24"/>
      <c r="AF245" s="45">
        <v>36368</v>
      </c>
      <c r="AG245" s="25" t="str">
        <f t="shared" ca="1" si="26"/>
        <v>26 anos</v>
      </c>
      <c r="AH245" s="45">
        <v>45261</v>
      </c>
      <c r="AI245" s="31"/>
      <c r="AJ245" s="31"/>
      <c r="AK245" s="31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 t="s">
        <v>100</v>
      </c>
      <c r="AX245" s="52"/>
      <c r="AY245" s="52"/>
      <c r="AZ245" s="63" t="s">
        <v>99</v>
      </c>
      <c r="BA245" s="94" t="s">
        <v>99</v>
      </c>
      <c r="BB245" s="25" t="s">
        <v>271</v>
      </c>
      <c r="BC245" s="25"/>
      <c r="BD245" s="25"/>
      <c r="BE245" s="25"/>
      <c r="BF245" s="25"/>
      <c r="BG245" s="25"/>
      <c r="BH245" s="25"/>
      <c r="BI245" s="25"/>
      <c r="BJ245" s="25"/>
      <c r="BK245" s="25"/>
      <c r="BL245" s="24" t="s">
        <v>3988</v>
      </c>
      <c r="BM245" s="172">
        <v>14164</v>
      </c>
      <c r="BN245" s="25"/>
      <c r="BO245" s="25" t="s">
        <v>106</v>
      </c>
      <c r="BP245" s="71">
        <v>69041010</v>
      </c>
      <c r="BQ245" s="95">
        <v>92992897653</v>
      </c>
      <c r="BR245" s="54" t="s">
        <v>3989</v>
      </c>
      <c r="BS245" s="25"/>
      <c r="BT245" s="25"/>
      <c r="BU245" s="25"/>
      <c r="BV245" s="25" t="s">
        <v>276</v>
      </c>
      <c r="BW245" s="25"/>
      <c r="BX245" s="25"/>
      <c r="BY245" s="25"/>
      <c r="BZ245" s="25"/>
      <c r="CA245" s="25"/>
      <c r="CB245" s="31"/>
      <c r="CC245" s="25"/>
      <c r="CD245" s="31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34"/>
    </row>
    <row r="246" spans="1:93" ht="13.5" customHeight="1">
      <c r="A246" s="13" t="s">
        <v>3990</v>
      </c>
      <c r="B246" s="14">
        <v>69</v>
      </c>
      <c r="C246" s="40" t="s">
        <v>82</v>
      </c>
      <c r="D246" s="599" t="s">
        <v>2760</v>
      </c>
      <c r="E246" s="600">
        <v>5</v>
      </c>
      <c r="F246" s="599"/>
      <c r="G246" s="599"/>
      <c r="H246" s="591" t="s">
        <v>84</v>
      </c>
      <c r="I246" s="14" t="s">
        <v>295</v>
      </c>
      <c r="J246" s="36" t="s">
        <v>135</v>
      </c>
      <c r="K246" s="14"/>
      <c r="L246" s="14" t="s">
        <v>257</v>
      </c>
      <c r="M246" s="17" t="s">
        <v>196</v>
      </c>
      <c r="N246" s="21" t="s">
        <v>88</v>
      </c>
      <c r="O246" s="18" t="s">
        <v>3991</v>
      </c>
      <c r="P246" s="59" t="s">
        <v>3992</v>
      </c>
      <c r="Q246" s="14">
        <v>1969</v>
      </c>
      <c r="R246" s="59" t="s">
        <v>3993</v>
      </c>
      <c r="S246" s="59" t="s">
        <v>3994</v>
      </c>
      <c r="T246" s="61" t="s">
        <v>3995</v>
      </c>
      <c r="U246" s="14">
        <v>41</v>
      </c>
      <c r="V246" s="61" t="s">
        <v>651</v>
      </c>
      <c r="W246" s="61" t="s">
        <v>3996</v>
      </c>
      <c r="X246" s="13" t="s">
        <v>3997</v>
      </c>
      <c r="Y246" s="13" t="s">
        <v>3998</v>
      </c>
      <c r="Z246" s="14">
        <v>2</v>
      </c>
      <c r="AA246" s="14" t="s">
        <v>96</v>
      </c>
      <c r="AB246" s="14" t="s">
        <v>23</v>
      </c>
      <c r="AC246" s="14" t="s">
        <v>97</v>
      </c>
      <c r="AD246" s="19"/>
      <c r="AE246" s="13"/>
      <c r="AF246" s="62">
        <v>32801</v>
      </c>
      <c r="AG246" s="14" t="str">
        <f t="shared" ca="1" si="26"/>
        <v>35 anos</v>
      </c>
      <c r="AH246" s="62">
        <v>45267</v>
      </c>
      <c r="AI246" s="20"/>
      <c r="AJ246" s="20"/>
      <c r="AK246" s="20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 t="s">
        <v>100</v>
      </c>
      <c r="AX246" s="63" t="s">
        <v>3999</v>
      </c>
      <c r="AY246" s="63" t="s">
        <v>4000</v>
      </c>
      <c r="AZ246" s="63" t="s">
        <v>99</v>
      </c>
      <c r="BA246" s="52" t="s">
        <v>99</v>
      </c>
      <c r="BB246" s="14" t="s">
        <v>271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3" t="s">
        <v>4001</v>
      </c>
      <c r="BM246" s="14">
        <v>431</v>
      </c>
      <c r="BN246" s="14"/>
      <c r="BO246" s="14" t="s">
        <v>106</v>
      </c>
      <c r="BP246" s="14" t="s">
        <v>4002</v>
      </c>
      <c r="BQ246" s="64" t="s">
        <v>4003</v>
      </c>
      <c r="BR246" s="51" t="s">
        <v>4004</v>
      </c>
      <c r="BS246" s="14"/>
      <c r="BT246" s="14"/>
      <c r="BU246" s="14"/>
      <c r="BV246" s="14" t="s">
        <v>276</v>
      </c>
      <c r="BW246" s="14"/>
      <c r="BX246" s="14"/>
      <c r="BY246" s="14"/>
      <c r="BZ246" s="14"/>
      <c r="CA246" s="14"/>
      <c r="CB246" s="20"/>
      <c r="CC246" s="14"/>
      <c r="CD246" s="20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40"/>
    </row>
    <row r="247" spans="1:93" ht="13.5" customHeight="1">
      <c r="A247" s="24" t="s">
        <v>4005</v>
      </c>
      <c r="B247" s="25">
        <v>585</v>
      </c>
      <c r="C247" s="34" t="s">
        <v>82</v>
      </c>
      <c r="D247" s="600" t="s">
        <v>2760</v>
      </c>
      <c r="E247" s="600">
        <v>5</v>
      </c>
      <c r="F247" s="600"/>
      <c r="G247" s="600"/>
      <c r="H247" s="27" t="s">
        <v>84</v>
      </c>
      <c r="I247" s="25" t="s">
        <v>4006</v>
      </c>
      <c r="J247" s="27" t="s">
        <v>85</v>
      </c>
      <c r="K247" s="25" t="s">
        <v>86</v>
      </c>
      <c r="L247" s="25" t="s">
        <v>69</v>
      </c>
      <c r="M247" s="25" t="s">
        <v>196</v>
      </c>
      <c r="N247" s="28" t="s">
        <v>88</v>
      </c>
      <c r="O247" s="29" t="s">
        <v>4007</v>
      </c>
      <c r="P247" s="25" t="s">
        <v>4008</v>
      </c>
      <c r="Q247" s="28" t="s">
        <v>4009</v>
      </c>
      <c r="R247" s="25" t="s">
        <v>4010</v>
      </c>
      <c r="S247" s="25" t="s">
        <v>4011</v>
      </c>
      <c r="T247" s="25">
        <v>34412026</v>
      </c>
      <c r="U247" s="25">
        <v>23</v>
      </c>
      <c r="V247" s="25">
        <v>40</v>
      </c>
      <c r="W247" s="25">
        <v>78</v>
      </c>
      <c r="X247" s="24" t="s">
        <v>4012</v>
      </c>
      <c r="Y247" s="24" t="s">
        <v>4013</v>
      </c>
      <c r="Z247" s="25">
        <v>2</v>
      </c>
      <c r="AA247" s="25" t="s">
        <v>96</v>
      </c>
      <c r="AB247" s="25" t="s">
        <v>23</v>
      </c>
      <c r="AC247" s="25" t="s">
        <v>97</v>
      </c>
      <c r="AD247" s="30"/>
      <c r="AE247" s="24" t="s">
        <v>1822</v>
      </c>
      <c r="AF247" s="31">
        <v>31809</v>
      </c>
      <c r="AG247" s="25" t="str">
        <f t="shared" ca="1" si="26"/>
        <v>38 anos</v>
      </c>
      <c r="AH247" s="31">
        <v>41561</v>
      </c>
      <c r="AI247" s="31">
        <v>41561</v>
      </c>
      <c r="AJ247" s="31">
        <f>EDATE(AI247,300)</f>
        <v>50692</v>
      </c>
      <c r="AK247" s="31">
        <f>EDATE(AI247,360)</f>
        <v>52518</v>
      </c>
      <c r="AL247" s="25">
        <v>59</v>
      </c>
      <c r="AM247" s="25" t="str">
        <f ca="1">DATEDIF(AI247,TODAY(),"Y")&amp;" ano(s)"</f>
        <v>11 ano(s)</v>
      </c>
      <c r="AN247" s="25" t="str">
        <f ca="1">DATEDIF(AI247,TODAY(),"YM")&amp;"  mês(es)"</f>
        <v>10  mês(es)</v>
      </c>
      <c r="AO247" s="25" t="str">
        <f ca="1">DATEDIF(AI247,TODAY(),"MD")&amp;" dias"</f>
        <v>2 dias</v>
      </c>
      <c r="AP247" s="25">
        <f ca="1">TODAY()-AI247</f>
        <v>4324</v>
      </c>
      <c r="AQ247" s="32" t="s">
        <v>99</v>
      </c>
      <c r="AR247" s="25"/>
      <c r="AS247" s="25"/>
      <c r="AT247" s="25"/>
      <c r="AU247" s="25"/>
      <c r="AV247" s="25"/>
      <c r="AW247" s="25" t="s">
        <v>100</v>
      </c>
      <c r="AX247" s="25" t="s">
        <v>1227</v>
      </c>
      <c r="AY247" s="25"/>
      <c r="AZ247" s="25" t="s">
        <v>99</v>
      </c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 t="s">
        <v>4014</v>
      </c>
      <c r="BM247" s="25">
        <v>0</v>
      </c>
      <c r="BN247" s="25" t="s">
        <v>4015</v>
      </c>
      <c r="BO247" s="25" t="s">
        <v>106</v>
      </c>
      <c r="BP247" s="25">
        <v>69050662</v>
      </c>
      <c r="BQ247" s="25">
        <v>9293810038</v>
      </c>
      <c r="BR247" s="33" t="s">
        <v>4016</v>
      </c>
      <c r="BS247" s="25" t="s">
        <v>290</v>
      </c>
      <c r="BT247" s="25" t="s">
        <v>110</v>
      </c>
      <c r="BU247" s="25" t="s">
        <v>291</v>
      </c>
      <c r="BV247" s="25" t="s">
        <v>110</v>
      </c>
      <c r="BW247" s="31" t="s">
        <v>292</v>
      </c>
      <c r="BX247" s="25" t="s">
        <v>982</v>
      </c>
      <c r="BY247" s="25" t="s">
        <v>110</v>
      </c>
      <c r="BZ247" s="25" t="s">
        <v>110</v>
      </c>
      <c r="CA247" s="25" t="s">
        <v>110</v>
      </c>
      <c r="CB247" s="25" t="s">
        <v>110</v>
      </c>
      <c r="CC247" s="25" t="s">
        <v>110</v>
      </c>
      <c r="CD247" s="25" t="s">
        <v>110</v>
      </c>
      <c r="CE247" s="25" t="s">
        <v>110</v>
      </c>
      <c r="CF247" s="25" t="s">
        <v>110</v>
      </c>
      <c r="CG247" s="25" t="s">
        <v>110</v>
      </c>
      <c r="CH247" s="25" t="s">
        <v>110</v>
      </c>
      <c r="CI247" s="25" t="s">
        <v>110</v>
      </c>
      <c r="CJ247" s="25" t="s">
        <v>110</v>
      </c>
      <c r="CK247" s="25" t="s">
        <v>110</v>
      </c>
      <c r="CL247" s="25" t="s">
        <v>110</v>
      </c>
      <c r="CM247" s="25" t="s">
        <v>110</v>
      </c>
      <c r="CN247" s="25"/>
      <c r="CO247" s="34"/>
    </row>
    <row r="248" spans="1:93" ht="13.5" customHeight="1">
      <c r="A248" s="13" t="s">
        <v>4017</v>
      </c>
      <c r="B248" s="14">
        <v>426</v>
      </c>
      <c r="C248" s="40" t="s">
        <v>82</v>
      </c>
      <c r="D248" s="599" t="s">
        <v>2760</v>
      </c>
      <c r="E248" s="600">
        <v>5</v>
      </c>
      <c r="F248" s="599"/>
      <c r="G248" s="599"/>
      <c r="H248" s="36" t="s">
        <v>159</v>
      </c>
      <c r="I248" s="14" t="s">
        <v>3038</v>
      </c>
      <c r="J248" s="36" t="s">
        <v>85</v>
      </c>
      <c r="K248" s="14" t="s">
        <v>279</v>
      </c>
      <c r="L248" s="14" t="s">
        <v>69</v>
      </c>
      <c r="M248" s="14" t="s">
        <v>196</v>
      </c>
      <c r="N248" s="17" t="s">
        <v>88</v>
      </c>
      <c r="O248" s="18" t="s">
        <v>4018</v>
      </c>
      <c r="P248" s="14" t="s">
        <v>4019</v>
      </c>
      <c r="Q248" s="17" t="s">
        <v>4020</v>
      </c>
      <c r="R248" s="14" t="s">
        <v>4021</v>
      </c>
      <c r="S248" s="14" t="s">
        <v>4022</v>
      </c>
      <c r="T248" s="14">
        <v>231135822</v>
      </c>
      <c r="U248" s="14">
        <v>83</v>
      </c>
      <c r="V248" s="14">
        <v>32</v>
      </c>
      <c r="W248" s="14">
        <v>299</v>
      </c>
      <c r="X248" s="13" t="s">
        <v>4023</v>
      </c>
      <c r="Y248" s="13" t="s">
        <v>4024</v>
      </c>
      <c r="Z248" s="14">
        <v>1</v>
      </c>
      <c r="AA248" s="14" t="s">
        <v>99</v>
      </c>
      <c r="AB248" s="14" t="s">
        <v>219</v>
      </c>
      <c r="AC248" s="14" t="s">
        <v>3045</v>
      </c>
      <c r="AD248" s="19" t="s">
        <v>3046</v>
      </c>
      <c r="AE248" s="620" t="s">
        <v>3047</v>
      </c>
      <c r="AF248" s="20">
        <v>30923</v>
      </c>
      <c r="AG248" s="14" t="str">
        <f t="shared" ca="1" si="26"/>
        <v>40 anos</v>
      </c>
      <c r="AH248" s="20">
        <v>41561</v>
      </c>
      <c r="AI248" s="20">
        <v>41561</v>
      </c>
      <c r="AJ248" s="20">
        <f>EDATE(AI248,300)</f>
        <v>50692</v>
      </c>
      <c r="AK248" s="20">
        <f>EDATE(AI248,360)</f>
        <v>52518</v>
      </c>
      <c r="AL248" s="14">
        <v>59</v>
      </c>
      <c r="AM248" s="14" t="str">
        <f ca="1">DATEDIF(AI248,TODAY(),"Y")&amp;" ano(s)"</f>
        <v>11 ano(s)</v>
      </c>
      <c r="AN248" s="14" t="str">
        <f ca="1">DATEDIF(AI248,TODAY(),"YM")&amp;"  mês(es)"</f>
        <v>10  mês(es)</v>
      </c>
      <c r="AO248" s="14" t="str">
        <f ca="1">DATEDIF(AI248,TODAY(),"MD")&amp;" dias"</f>
        <v>2 dias</v>
      </c>
      <c r="AP248" s="14">
        <f ca="1">TODAY()-AI248</f>
        <v>4324</v>
      </c>
      <c r="AQ248" s="21" t="s">
        <v>99</v>
      </c>
      <c r="AR248" s="14"/>
      <c r="AS248" s="14"/>
      <c r="AT248" s="14"/>
      <c r="AU248" s="14"/>
      <c r="AV248" s="14"/>
      <c r="AW248" s="14" t="s">
        <v>100</v>
      </c>
      <c r="AX248" s="14" t="s">
        <v>4025</v>
      </c>
      <c r="AY248" s="14"/>
      <c r="AZ248" s="14" t="s">
        <v>99</v>
      </c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 t="s">
        <v>4026</v>
      </c>
      <c r="BM248" s="14">
        <v>0</v>
      </c>
      <c r="BN248" s="14"/>
      <c r="BO248" s="14" t="s">
        <v>106</v>
      </c>
      <c r="BP248" s="14">
        <v>69033100</v>
      </c>
      <c r="BQ248" s="14">
        <v>9292422856</v>
      </c>
      <c r="BR248" s="22" t="s">
        <v>4027</v>
      </c>
      <c r="BS248" s="14" t="s">
        <v>290</v>
      </c>
      <c r="BT248" s="14" t="s">
        <v>110</v>
      </c>
      <c r="BU248" s="14" t="s">
        <v>291</v>
      </c>
      <c r="BV248" s="14" t="s">
        <v>110</v>
      </c>
      <c r="BW248" s="20" t="s">
        <v>292</v>
      </c>
      <c r="BX248" s="14" t="s">
        <v>4028</v>
      </c>
      <c r="BY248" s="14" t="s">
        <v>110</v>
      </c>
      <c r="BZ248" s="14" t="s">
        <v>110</v>
      </c>
      <c r="CA248" s="14" t="s">
        <v>110</v>
      </c>
      <c r="CB248" s="14" t="s">
        <v>110</v>
      </c>
      <c r="CC248" s="14" t="s">
        <v>110</v>
      </c>
      <c r="CD248" s="14" t="s">
        <v>110</v>
      </c>
      <c r="CE248" s="14" t="s">
        <v>110</v>
      </c>
      <c r="CF248" s="14" t="s">
        <v>110</v>
      </c>
      <c r="CG248" s="14" t="s">
        <v>110</v>
      </c>
      <c r="CH248" s="14" t="s">
        <v>110</v>
      </c>
      <c r="CI248" s="14" t="s">
        <v>110</v>
      </c>
      <c r="CJ248" s="14" t="s">
        <v>110</v>
      </c>
      <c r="CK248" s="14" t="s">
        <v>110</v>
      </c>
      <c r="CL248" s="14" t="s">
        <v>110</v>
      </c>
      <c r="CM248" s="14" t="s">
        <v>110</v>
      </c>
      <c r="CN248" s="14"/>
      <c r="CO248" s="40"/>
    </row>
    <row r="249" spans="1:93" ht="13.5" customHeight="1">
      <c r="A249" s="24" t="s">
        <v>4029</v>
      </c>
      <c r="B249" s="25">
        <v>108</v>
      </c>
      <c r="C249" s="34" t="s">
        <v>82</v>
      </c>
      <c r="D249" s="600" t="s">
        <v>2760</v>
      </c>
      <c r="E249" s="600">
        <v>5</v>
      </c>
      <c r="F249" s="600"/>
      <c r="G249" s="600"/>
      <c r="H249" s="590" t="s">
        <v>84</v>
      </c>
      <c r="I249" s="25" t="s">
        <v>295</v>
      </c>
      <c r="J249" s="27" t="s">
        <v>85</v>
      </c>
      <c r="K249" s="25"/>
      <c r="L249" s="25" t="s">
        <v>257</v>
      </c>
      <c r="M249" s="28" t="s">
        <v>196</v>
      </c>
      <c r="N249" s="28" t="s">
        <v>88</v>
      </c>
      <c r="O249" s="29" t="s">
        <v>4030</v>
      </c>
      <c r="P249" s="44" t="s">
        <v>4031</v>
      </c>
      <c r="Q249" s="25">
        <v>2008</v>
      </c>
      <c r="R249" s="44" t="s">
        <v>4032</v>
      </c>
      <c r="S249" s="44" t="s">
        <v>4033</v>
      </c>
      <c r="T249" s="92" t="s">
        <v>4034</v>
      </c>
      <c r="U249" s="25">
        <v>67</v>
      </c>
      <c r="V249" s="25">
        <v>58</v>
      </c>
      <c r="W249" s="92" t="s">
        <v>4035</v>
      </c>
      <c r="X249" s="24" t="s">
        <v>4036</v>
      </c>
      <c r="Y249" s="24" t="s">
        <v>4037</v>
      </c>
      <c r="Z249" s="25">
        <v>1</v>
      </c>
      <c r="AA249" s="25" t="s">
        <v>96</v>
      </c>
      <c r="AB249" s="25" t="s">
        <v>23</v>
      </c>
      <c r="AC249" s="25" t="s">
        <v>97</v>
      </c>
      <c r="AD249" s="30"/>
      <c r="AE249" s="24" t="s">
        <v>4038</v>
      </c>
      <c r="AF249" s="45">
        <v>34078</v>
      </c>
      <c r="AG249" s="25" t="str">
        <f t="shared" ca="1" si="26"/>
        <v>32 anos</v>
      </c>
      <c r="AH249" s="45">
        <v>45261</v>
      </c>
      <c r="AI249" s="31"/>
      <c r="AJ249" s="31"/>
      <c r="AK249" s="31"/>
      <c r="AL249" s="25"/>
      <c r="AM249" s="25"/>
      <c r="AN249" s="25"/>
      <c r="AO249" s="25"/>
      <c r="AP249" s="25"/>
      <c r="AQ249" s="32"/>
      <c r="AR249" s="25"/>
      <c r="AS249" s="25"/>
      <c r="AT249" s="25"/>
      <c r="AU249" s="25"/>
      <c r="AV249" s="25"/>
      <c r="AW249" s="25" t="s">
        <v>100</v>
      </c>
      <c r="AX249" s="63" t="s">
        <v>1982</v>
      </c>
      <c r="AY249" s="63" t="s">
        <v>4039</v>
      </c>
      <c r="AZ249" s="63" t="s">
        <v>99</v>
      </c>
      <c r="BA249" s="52" t="s">
        <v>99</v>
      </c>
      <c r="BB249" s="25" t="s">
        <v>271</v>
      </c>
      <c r="BC249" s="25"/>
      <c r="BD249" s="25"/>
      <c r="BE249" s="25"/>
      <c r="BF249" s="25"/>
      <c r="BG249" s="25"/>
      <c r="BH249" s="25"/>
      <c r="BI249" s="25"/>
      <c r="BJ249" s="25"/>
      <c r="BK249" s="25"/>
      <c r="BL249" s="24" t="s">
        <v>4040</v>
      </c>
      <c r="BM249" s="25">
        <v>7</v>
      </c>
      <c r="BN249" s="25"/>
      <c r="BO249" s="25" t="s">
        <v>106</v>
      </c>
      <c r="BP249" s="25">
        <v>69097175</v>
      </c>
      <c r="BQ249" s="64">
        <v>92988192206</v>
      </c>
      <c r="BR249" s="51" t="s">
        <v>4041</v>
      </c>
      <c r="BS249" s="25"/>
      <c r="BT249" s="25"/>
      <c r="BU249" s="25"/>
      <c r="BV249" s="25" t="s">
        <v>276</v>
      </c>
      <c r="BW249" s="25"/>
      <c r="BX249" s="25"/>
      <c r="BY249" s="25"/>
      <c r="BZ249" s="25"/>
      <c r="CA249" s="25"/>
      <c r="CB249" s="31"/>
      <c r="CC249" s="25"/>
      <c r="CD249" s="31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34"/>
    </row>
    <row r="250" spans="1:93" ht="13.5" customHeight="1">
      <c r="A250" s="13" t="s">
        <v>4042</v>
      </c>
      <c r="B250" s="14">
        <v>435</v>
      </c>
      <c r="C250" s="40" t="s">
        <v>82</v>
      </c>
      <c r="D250" s="599" t="s">
        <v>2760</v>
      </c>
      <c r="E250" s="600">
        <v>5</v>
      </c>
      <c r="F250" s="599"/>
      <c r="G250" s="599"/>
      <c r="H250" s="36" t="s">
        <v>84</v>
      </c>
      <c r="I250" s="14"/>
      <c r="J250" s="36" t="s">
        <v>85</v>
      </c>
      <c r="K250" s="14" t="s">
        <v>86</v>
      </c>
      <c r="L250" s="14" t="s">
        <v>69</v>
      </c>
      <c r="M250" s="14" t="s">
        <v>196</v>
      </c>
      <c r="N250" s="17" t="s">
        <v>88</v>
      </c>
      <c r="O250" s="18" t="s">
        <v>4043</v>
      </c>
      <c r="P250" s="14" t="s">
        <v>4044</v>
      </c>
      <c r="Q250" s="17" t="s">
        <v>4045</v>
      </c>
      <c r="R250" s="14" t="s">
        <v>4046</v>
      </c>
      <c r="S250" s="14" t="s">
        <v>4047</v>
      </c>
      <c r="T250" s="14">
        <v>334978522</v>
      </c>
      <c r="U250" s="14">
        <v>8</v>
      </c>
      <c r="V250" s="14">
        <v>32</v>
      </c>
      <c r="W250" s="14">
        <v>365</v>
      </c>
      <c r="X250" s="13" t="s">
        <v>4048</v>
      </c>
      <c r="Y250" s="13" t="s">
        <v>4049</v>
      </c>
      <c r="Z250" s="14">
        <v>1</v>
      </c>
      <c r="AA250" s="14" t="s">
        <v>96</v>
      </c>
      <c r="AB250" s="14" t="s">
        <v>23</v>
      </c>
      <c r="AC250" s="14" t="s">
        <v>97</v>
      </c>
      <c r="AD250" s="19"/>
      <c r="AE250" s="13" t="s">
        <v>2623</v>
      </c>
      <c r="AF250" s="20">
        <v>33141</v>
      </c>
      <c r="AG250" s="14" t="str">
        <f t="shared" ca="1" si="26"/>
        <v>34 anos</v>
      </c>
      <c r="AH250" s="20">
        <v>41561</v>
      </c>
      <c r="AI250" s="20">
        <v>41561</v>
      </c>
      <c r="AJ250" s="20">
        <f>EDATE(AI250,300)</f>
        <v>50692</v>
      </c>
      <c r="AK250" s="20">
        <f>EDATE(AI250,360)</f>
        <v>52518</v>
      </c>
      <c r="AL250" s="14">
        <v>59</v>
      </c>
      <c r="AM250" s="14" t="str">
        <f ca="1">DATEDIF(AI250,TODAY(),"Y")&amp;" ano(s)"</f>
        <v>11 ano(s)</v>
      </c>
      <c r="AN250" s="14" t="str">
        <f ca="1">DATEDIF(AI250,TODAY(),"YM")&amp;"  mês(es)"</f>
        <v>10  mês(es)</v>
      </c>
      <c r="AO250" s="14" t="str">
        <f ca="1">DATEDIF(AI250,TODAY(),"MD")&amp;" dias"</f>
        <v>2 dias</v>
      </c>
      <c r="AP250" s="14">
        <f ca="1">TODAY()-AI250</f>
        <v>4324</v>
      </c>
      <c r="AQ250" s="21" t="s">
        <v>99</v>
      </c>
      <c r="AR250" s="14"/>
      <c r="AS250" s="14"/>
      <c r="AT250" s="14"/>
      <c r="AU250" s="14"/>
      <c r="AV250" s="14"/>
      <c r="AW250" s="14" t="s">
        <v>336</v>
      </c>
      <c r="AX250" s="14"/>
      <c r="AY250" s="14" t="s">
        <v>99</v>
      </c>
      <c r="AZ250" s="14" t="s">
        <v>99</v>
      </c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 t="s">
        <v>4050</v>
      </c>
      <c r="BM250" s="14">
        <v>0</v>
      </c>
      <c r="BN250" s="14" t="s">
        <v>4051</v>
      </c>
      <c r="BO250" s="14" t="s">
        <v>106</v>
      </c>
      <c r="BP250" s="14">
        <v>69030001</v>
      </c>
      <c r="BQ250" s="14">
        <v>9291172966</v>
      </c>
      <c r="BR250" s="22" t="s">
        <v>4052</v>
      </c>
      <c r="BS250" s="14" t="s">
        <v>290</v>
      </c>
      <c r="BT250" s="14" t="s">
        <v>110</v>
      </c>
      <c r="BU250" s="14" t="s">
        <v>291</v>
      </c>
      <c r="BV250" s="14" t="s">
        <v>110</v>
      </c>
      <c r="BW250" s="20" t="s">
        <v>292</v>
      </c>
      <c r="BX250" s="14" t="s">
        <v>1244</v>
      </c>
      <c r="BY250" s="14" t="s">
        <v>110</v>
      </c>
      <c r="BZ250" s="14" t="s">
        <v>110</v>
      </c>
      <c r="CA250" s="14" t="s">
        <v>110</v>
      </c>
      <c r="CB250" s="14" t="s">
        <v>110</v>
      </c>
      <c r="CC250" s="14" t="s">
        <v>110</v>
      </c>
      <c r="CD250" s="14" t="s">
        <v>110</v>
      </c>
      <c r="CE250" s="14" t="s">
        <v>110</v>
      </c>
      <c r="CF250" s="14" t="s">
        <v>110</v>
      </c>
      <c r="CG250" s="14" t="s">
        <v>110</v>
      </c>
      <c r="CH250" s="14" t="s">
        <v>110</v>
      </c>
      <c r="CI250" s="14" t="s">
        <v>110</v>
      </c>
      <c r="CJ250" s="14" t="s">
        <v>110</v>
      </c>
      <c r="CK250" s="14" t="s">
        <v>110</v>
      </c>
      <c r="CL250" s="14" t="s">
        <v>110</v>
      </c>
      <c r="CM250" s="14" t="s">
        <v>110</v>
      </c>
      <c r="CN250" s="14"/>
      <c r="CO250" s="40"/>
    </row>
    <row r="251" spans="1:93" ht="13.5" customHeight="1">
      <c r="A251" s="24" t="s">
        <v>4053</v>
      </c>
      <c r="B251" s="25">
        <v>498</v>
      </c>
      <c r="C251" s="34" t="s">
        <v>82</v>
      </c>
      <c r="D251" s="600" t="s">
        <v>2760</v>
      </c>
      <c r="E251" s="600">
        <v>5</v>
      </c>
      <c r="F251" s="600"/>
      <c r="G251" s="600"/>
      <c r="H251" s="27" t="s">
        <v>84</v>
      </c>
      <c r="I251" s="25"/>
      <c r="J251" s="27" t="s">
        <v>85</v>
      </c>
      <c r="K251" s="25" t="s">
        <v>86</v>
      </c>
      <c r="L251" s="25" t="s">
        <v>69</v>
      </c>
      <c r="M251" s="25" t="s">
        <v>196</v>
      </c>
      <c r="N251" s="28" t="s">
        <v>88</v>
      </c>
      <c r="O251" s="29" t="s">
        <v>4054</v>
      </c>
      <c r="P251" s="25" t="s">
        <v>4055</v>
      </c>
      <c r="Q251" s="25">
        <v>1107</v>
      </c>
      <c r="R251" s="25" t="s">
        <v>4056</v>
      </c>
      <c r="S251" s="25" t="s">
        <v>4057</v>
      </c>
      <c r="T251" s="25">
        <v>172145022</v>
      </c>
      <c r="U251" s="25">
        <v>59</v>
      </c>
      <c r="V251" s="25">
        <v>65</v>
      </c>
      <c r="W251" s="25">
        <v>143</v>
      </c>
      <c r="X251" s="24" t="s">
        <v>4058</v>
      </c>
      <c r="Y251" s="24" t="s">
        <v>4059</v>
      </c>
      <c r="Z251" s="25">
        <v>2</v>
      </c>
      <c r="AA251" s="25" t="s">
        <v>96</v>
      </c>
      <c r="AB251" s="25" t="s">
        <v>23</v>
      </c>
      <c r="AC251" s="25" t="s">
        <v>97</v>
      </c>
      <c r="AD251" s="30"/>
      <c r="AE251" s="24" t="s">
        <v>639</v>
      </c>
      <c r="AF251" s="31">
        <v>27137</v>
      </c>
      <c r="AG251" s="25" t="str">
        <f t="shared" ca="1" si="26"/>
        <v>51 anos</v>
      </c>
      <c r="AH251" s="31">
        <v>41561</v>
      </c>
      <c r="AI251" s="31">
        <v>41561</v>
      </c>
      <c r="AJ251" s="31">
        <f>EDATE(AI251,300)</f>
        <v>50692</v>
      </c>
      <c r="AK251" s="31">
        <f>EDATE(AI251,360)</f>
        <v>52518</v>
      </c>
      <c r="AL251" s="25">
        <v>59</v>
      </c>
      <c r="AM251" s="25" t="str">
        <f ca="1">DATEDIF(AI251,TODAY(),"Y")&amp;" ano(s)"</f>
        <v>11 ano(s)</v>
      </c>
      <c r="AN251" s="25" t="str">
        <f ca="1">DATEDIF(AI251,TODAY(),"YM")&amp;"  mês(es)"</f>
        <v>10  mês(es)</v>
      </c>
      <c r="AO251" s="25" t="str">
        <f ca="1">DATEDIF(AI251,TODAY(),"MD")&amp;" dias"</f>
        <v>2 dias</v>
      </c>
      <c r="AP251" s="25">
        <f ca="1">TODAY()-AI251</f>
        <v>4324</v>
      </c>
      <c r="AQ251" s="32" t="s">
        <v>99</v>
      </c>
      <c r="AR251" s="25"/>
      <c r="AS251" s="25"/>
      <c r="AT251" s="25"/>
      <c r="AU251" s="25"/>
      <c r="AV251" s="25"/>
      <c r="AW251" s="25" t="s">
        <v>336</v>
      </c>
      <c r="AX251" s="25"/>
      <c r="AY251" s="25" t="s">
        <v>99</v>
      </c>
      <c r="AZ251" s="25" t="s">
        <v>99</v>
      </c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 t="s">
        <v>4060</v>
      </c>
      <c r="BM251" s="25">
        <v>0</v>
      </c>
      <c r="BN251" s="25" t="s">
        <v>4061</v>
      </c>
      <c r="BO251" s="25" t="s">
        <v>106</v>
      </c>
      <c r="BP251" s="25">
        <v>69005030</v>
      </c>
      <c r="BQ251" s="25">
        <v>9292985016</v>
      </c>
      <c r="BR251" s="33" t="s">
        <v>4062</v>
      </c>
      <c r="BS251" s="25" t="s">
        <v>290</v>
      </c>
      <c r="BT251" s="25" t="s">
        <v>110</v>
      </c>
      <c r="BU251" s="25" t="s">
        <v>291</v>
      </c>
      <c r="BV251" s="25" t="s">
        <v>110</v>
      </c>
      <c r="BW251" s="31" t="s">
        <v>292</v>
      </c>
      <c r="BX251" s="25" t="s">
        <v>4063</v>
      </c>
      <c r="BY251" s="25" t="s">
        <v>110</v>
      </c>
      <c r="BZ251" s="25" t="s">
        <v>110</v>
      </c>
      <c r="CA251" s="25" t="s">
        <v>110</v>
      </c>
      <c r="CB251" s="25" t="s">
        <v>110</v>
      </c>
      <c r="CC251" s="25" t="s">
        <v>110</v>
      </c>
      <c r="CD251" s="25" t="s">
        <v>110</v>
      </c>
      <c r="CE251" s="25" t="s">
        <v>110</v>
      </c>
      <c r="CF251" s="25" t="s">
        <v>110</v>
      </c>
      <c r="CG251" s="25" t="s">
        <v>110</v>
      </c>
      <c r="CH251" s="25" t="s">
        <v>110</v>
      </c>
      <c r="CI251" s="25" t="s">
        <v>110</v>
      </c>
      <c r="CJ251" s="25" t="s">
        <v>110</v>
      </c>
      <c r="CK251" s="25" t="s">
        <v>110</v>
      </c>
      <c r="CL251" s="25" t="s">
        <v>110</v>
      </c>
      <c r="CM251" s="25" t="s">
        <v>110</v>
      </c>
      <c r="CN251" s="25"/>
      <c r="CO251" s="34"/>
    </row>
    <row r="252" spans="1:93" ht="13.5" customHeight="1">
      <c r="A252" s="13" t="s">
        <v>4064</v>
      </c>
      <c r="B252" s="14">
        <v>143</v>
      </c>
      <c r="C252" s="40" t="s">
        <v>82</v>
      </c>
      <c r="D252" s="599" t="s">
        <v>4065</v>
      </c>
      <c r="E252" s="599">
        <v>7</v>
      </c>
      <c r="F252" s="599"/>
      <c r="G252" s="599"/>
      <c r="H252" s="36" t="s">
        <v>84</v>
      </c>
      <c r="I252" s="14"/>
      <c r="J252" s="36" t="s">
        <v>85</v>
      </c>
      <c r="K252" s="14" t="s">
        <v>86</v>
      </c>
      <c r="L252" s="14" t="s">
        <v>73</v>
      </c>
      <c r="M252" s="17" t="s">
        <v>87</v>
      </c>
      <c r="N252" s="17" t="s">
        <v>88</v>
      </c>
      <c r="O252" s="18" t="s">
        <v>4066</v>
      </c>
      <c r="P252" s="14" t="s">
        <v>4067</v>
      </c>
      <c r="Q252" s="17" t="s">
        <v>4068</v>
      </c>
      <c r="R252" s="14" t="s">
        <v>4069</v>
      </c>
      <c r="S252" s="14" t="s">
        <v>4070</v>
      </c>
      <c r="T252" s="14">
        <v>116207022</v>
      </c>
      <c r="U252" s="14">
        <v>67</v>
      </c>
      <c r="V252" s="14">
        <v>32</v>
      </c>
      <c r="W252" s="14">
        <v>293</v>
      </c>
      <c r="X252" s="13" t="s">
        <v>4071</v>
      </c>
      <c r="Y252" s="13" t="s">
        <v>4072</v>
      </c>
      <c r="Z252" s="14">
        <v>1</v>
      </c>
      <c r="AA252" s="14" t="s">
        <v>96</v>
      </c>
      <c r="AB252" s="14" t="s">
        <v>23</v>
      </c>
      <c r="AC252" s="14" t="s">
        <v>97</v>
      </c>
      <c r="AD252" s="641"/>
      <c r="AE252" s="13" t="s">
        <v>4073</v>
      </c>
      <c r="AF252" s="20">
        <v>25585</v>
      </c>
      <c r="AG252" s="14" t="str">
        <f t="shared" ca="1" si="26"/>
        <v>55 anos</v>
      </c>
      <c r="AH252" s="20">
        <v>34425</v>
      </c>
      <c r="AI252" s="20">
        <v>34425</v>
      </c>
      <c r="AJ252" s="20">
        <f>EDATE(AI252,300)</f>
        <v>43556</v>
      </c>
      <c r="AK252" s="20">
        <f>EDATE(AI252,360)</f>
        <v>45383</v>
      </c>
      <c r="AL252" s="14">
        <v>59</v>
      </c>
      <c r="AM252" s="14" t="str">
        <f ca="1">DATEDIF(AI252,TODAY(),"Y")&amp;" ano(s)"</f>
        <v>31 ano(s)</v>
      </c>
      <c r="AN252" s="14" t="str">
        <f ca="1">DATEDIF(AI252,TODAY(),"YM")&amp;"  mês(es)"</f>
        <v>4  mês(es)</v>
      </c>
      <c r="AO252" s="14" t="str">
        <f ca="1">DATEDIF(AI252,TODAY(),"MD")&amp;" dias"</f>
        <v>15 dias</v>
      </c>
      <c r="AP252" s="14">
        <f ca="1">TODAY()-AI252</f>
        <v>11460</v>
      </c>
      <c r="AQ252" s="21" t="s">
        <v>99</v>
      </c>
      <c r="AR252" s="14"/>
      <c r="AS252" s="14"/>
      <c r="AT252" s="14"/>
      <c r="AU252" s="14"/>
      <c r="AV252" s="14"/>
      <c r="AW252" s="14"/>
      <c r="AX252" s="14"/>
      <c r="AY252" s="14"/>
      <c r="AZ252" s="14" t="s">
        <v>99</v>
      </c>
      <c r="BA252" s="14"/>
      <c r="BB252" s="14"/>
      <c r="BC252" s="14"/>
      <c r="BD252" s="14"/>
      <c r="BE252" s="14" t="s">
        <v>365</v>
      </c>
      <c r="BF252" s="14"/>
      <c r="BG252" s="14"/>
      <c r="BH252" s="14"/>
      <c r="BI252" s="14"/>
      <c r="BJ252" s="14"/>
      <c r="BK252" s="14"/>
      <c r="BL252" s="14" t="s">
        <v>4074</v>
      </c>
      <c r="BM252" s="14">
        <v>0</v>
      </c>
      <c r="BN252" s="14"/>
      <c r="BO252" s="14" t="s">
        <v>106</v>
      </c>
      <c r="BP252" s="14">
        <v>69000000</v>
      </c>
      <c r="BQ252" s="14">
        <v>0</v>
      </c>
      <c r="BR252" s="22" t="s">
        <v>4075</v>
      </c>
      <c r="BS252" s="14" t="s">
        <v>1826</v>
      </c>
      <c r="BT252" s="14"/>
      <c r="BU252" s="14"/>
      <c r="BV252" s="14"/>
      <c r="BW252" s="14"/>
      <c r="BX252" s="14"/>
      <c r="BY252" s="14"/>
      <c r="BZ252" s="14" t="s">
        <v>4076</v>
      </c>
      <c r="CA252" s="14"/>
      <c r="CB252" s="20">
        <v>45108</v>
      </c>
      <c r="CC252" s="14" t="s">
        <v>4077</v>
      </c>
      <c r="CD252" s="14" t="s">
        <v>110</v>
      </c>
      <c r="CE252" s="14" t="s">
        <v>110</v>
      </c>
      <c r="CF252" s="14" t="s">
        <v>110</v>
      </c>
      <c r="CG252" s="14" t="s">
        <v>110</v>
      </c>
      <c r="CH252" s="14" t="s">
        <v>110</v>
      </c>
      <c r="CI252" s="14" t="s">
        <v>110</v>
      </c>
      <c r="CJ252" s="14" t="s">
        <v>110</v>
      </c>
      <c r="CK252" s="14" t="s">
        <v>110</v>
      </c>
      <c r="CL252" s="14" t="s">
        <v>110</v>
      </c>
      <c r="CM252" s="14" t="s">
        <v>110</v>
      </c>
      <c r="CN252" s="14"/>
      <c r="CO252" s="40"/>
    </row>
    <row r="253" spans="1:93" ht="13.5" customHeight="1">
      <c r="A253" s="619" t="s">
        <v>4078</v>
      </c>
      <c r="B253" s="25">
        <v>623</v>
      </c>
      <c r="C253" s="34" t="s">
        <v>82</v>
      </c>
      <c r="D253" s="600" t="s">
        <v>4065</v>
      </c>
      <c r="E253" s="599">
        <v>7</v>
      </c>
      <c r="F253" s="600"/>
      <c r="G253" s="600"/>
      <c r="H253" s="27" t="s">
        <v>84</v>
      </c>
      <c r="I253" s="25"/>
      <c r="J253" s="27" t="s">
        <v>85</v>
      </c>
      <c r="K253" s="25" t="s">
        <v>86</v>
      </c>
      <c r="L253" s="25" t="s">
        <v>69</v>
      </c>
      <c r="M253" s="25" t="s">
        <v>196</v>
      </c>
      <c r="N253" s="28" t="s">
        <v>88</v>
      </c>
      <c r="O253" s="29" t="s">
        <v>4079</v>
      </c>
      <c r="P253" s="25" t="s">
        <v>4080</v>
      </c>
      <c r="Q253" s="28" t="s">
        <v>4081</v>
      </c>
      <c r="R253" s="25" t="s">
        <v>4082</v>
      </c>
      <c r="S253" s="25" t="s">
        <v>4083</v>
      </c>
      <c r="T253" s="630">
        <v>196738722</v>
      </c>
      <c r="U253" s="25">
        <v>67</v>
      </c>
      <c r="V253" s="630">
        <v>59</v>
      </c>
      <c r="W253" s="630">
        <v>166</v>
      </c>
      <c r="X253" s="619" t="s">
        <v>4084</v>
      </c>
      <c r="Y253" s="619" t="s">
        <v>4085</v>
      </c>
      <c r="Z253" s="25">
        <v>1</v>
      </c>
      <c r="AA253" s="25" t="s">
        <v>96</v>
      </c>
      <c r="AB253" s="25" t="s">
        <v>23</v>
      </c>
      <c r="AC253" s="25" t="s">
        <v>97</v>
      </c>
      <c r="AD253" s="642"/>
      <c r="AE253" s="24" t="s">
        <v>4086</v>
      </c>
      <c r="AF253" s="31">
        <v>29035</v>
      </c>
      <c r="AG253" s="25" t="str">
        <f t="shared" ca="1" si="26"/>
        <v>46 anos</v>
      </c>
      <c r="AH253" s="31">
        <v>41561</v>
      </c>
      <c r="AI253" s="31">
        <v>41561</v>
      </c>
      <c r="AJ253" s="31">
        <f>EDATE(AI253,300)</f>
        <v>50692</v>
      </c>
      <c r="AK253" s="31">
        <f>EDATE(AI253,360)</f>
        <v>52518</v>
      </c>
      <c r="AL253" s="25">
        <v>59</v>
      </c>
      <c r="AM253" s="25" t="str">
        <f ca="1">DATEDIF(AI253,TODAY(),"Y")&amp;" ano(s)"</f>
        <v>11 ano(s)</v>
      </c>
      <c r="AN253" s="25" t="str">
        <f ca="1">DATEDIF(AI253,TODAY(),"YM")&amp;"  mês(es)"</f>
        <v>10  mês(es)</v>
      </c>
      <c r="AO253" s="25" t="str">
        <f ca="1">DATEDIF(AI253,TODAY(),"MD")&amp;" dias"</f>
        <v>2 dias</v>
      </c>
      <c r="AP253" s="25">
        <f ca="1">TODAY()-AI253</f>
        <v>4324</v>
      </c>
      <c r="AQ253" s="32" t="s">
        <v>99</v>
      </c>
      <c r="AR253" s="25"/>
      <c r="AS253" s="25"/>
      <c r="AT253" s="25"/>
      <c r="AU253" s="25"/>
      <c r="AV253" s="25"/>
      <c r="AW253" s="25" t="s">
        <v>100</v>
      </c>
      <c r="AX253" s="25" t="s">
        <v>96</v>
      </c>
      <c r="AY253" s="25" t="s">
        <v>4087</v>
      </c>
      <c r="AZ253" s="25" t="s">
        <v>99</v>
      </c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630" t="s">
        <v>4088</v>
      </c>
      <c r="BM253" s="25">
        <v>0</v>
      </c>
      <c r="BN253" s="25" t="s">
        <v>4089</v>
      </c>
      <c r="BO253" s="25" t="s">
        <v>106</v>
      </c>
      <c r="BP253" s="630">
        <v>69082550</v>
      </c>
      <c r="BQ253" s="26">
        <v>9294865604</v>
      </c>
      <c r="BR253" s="33" t="s">
        <v>4090</v>
      </c>
      <c r="BS253" s="25" t="s">
        <v>290</v>
      </c>
      <c r="BT253" s="25" t="s">
        <v>110</v>
      </c>
      <c r="BU253" s="25" t="s">
        <v>291</v>
      </c>
      <c r="BV253" s="25" t="s">
        <v>110</v>
      </c>
      <c r="BW253" s="31" t="s">
        <v>292</v>
      </c>
      <c r="BX253" s="25" t="s">
        <v>4091</v>
      </c>
      <c r="BY253" s="25" t="s">
        <v>110</v>
      </c>
      <c r="BZ253" s="25" t="s">
        <v>110</v>
      </c>
      <c r="CA253" s="25" t="s">
        <v>110</v>
      </c>
      <c r="CB253" s="25" t="s">
        <v>110</v>
      </c>
      <c r="CC253" s="25" t="s">
        <v>110</v>
      </c>
      <c r="CD253" s="25" t="s">
        <v>110</v>
      </c>
      <c r="CE253" s="25" t="s">
        <v>110</v>
      </c>
      <c r="CF253" s="25" t="s">
        <v>110</v>
      </c>
      <c r="CG253" s="25" t="s">
        <v>110</v>
      </c>
      <c r="CH253" s="25" t="s">
        <v>110</v>
      </c>
      <c r="CI253" s="25" t="s">
        <v>110</v>
      </c>
      <c r="CJ253" s="25" t="s">
        <v>110</v>
      </c>
      <c r="CK253" s="25" t="s">
        <v>110</v>
      </c>
      <c r="CL253" s="25" t="s">
        <v>110</v>
      </c>
      <c r="CM253" s="25" t="s">
        <v>110</v>
      </c>
      <c r="CN253" s="25"/>
      <c r="CO253" s="34"/>
    </row>
    <row r="254" spans="1:93" ht="13.5" customHeight="1">
      <c r="A254" s="13" t="s">
        <v>4092</v>
      </c>
      <c r="B254" s="14">
        <v>468</v>
      </c>
      <c r="C254" s="40" t="s">
        <v>82</v>
      </c>
      <c r="D254" s="599" t="s">
        <v>4065</v>
      </c>
      <c r="E254" s="599">
        <v>7</v>
      </c>
      <c r="F254" s="599"/>
      <c r="G254" s="599"/>
      <c r="H254" s="36" t="s">
        <v>84</v>
      </c>
      <c r="I254" s="14" t="s">
        <v>4093</v>
      </c>
      <c r="J254" s="36" t="s">
        <v>85</v>
      </c>
      <c r="K254" s="14" t="s">
        <v>279</v>
      </c>
      <c r="L254" s="14" t="s">
        <v>69</v>
      </c>
      <c r="M254" s="14" t="s">
        <v>196</v>
      </c>
      <c r="N254" s="17" t="s">
        <v>88</v>
      </c>
      <c r="O254" s="18" t="s">
        <v>4094</v>
      </c>
      <c r="P254" s="14" t="s">
        <v>4095</v>
      </c>
      <c r="Q254" s="14">
        <v>1076</v>
      </c>
      <c r="R254" s="14" t="s">
        <v>4096</v>
      </c>
      <c r="S254" s="14" t="s">
        <v>4097</v>
      </c>
      <c r="T254" s="14">
        <v>226720522</v>
      </c>
      <c r="U254" s="14">
        <v>24</v>
      </c>
      <c r="V254" s="14">
        <v>59</v>
      </c>
      <c r="W254" s="14">
        <v>269</v>
      </c>
      <c r="X254" s="13" t="s">
        <v>4098</v>
      </c>
      <c r="Y254" s="13" t="s">
        <v>4099</v>
      </c>
      <c r="Z254" s="14">
        <v>2</v>
      </c>
      <c r="AA254" s="14" t="s">
        <v>96</v>
      </c>
      <c r="AB254" s="14" t="s">
        <v>23</v>
      </c>
      <c r="AC254" s="14" t="s">
        <v>97</v>
      </c>
      <c r="AD254" s="19"/>
      <c r="AE254" s="13" t="s">
        <v>1810</v>
      </c>
      <c r="AF254" s="20">
        <v>30967</v>
      </c>
      <c r="AG254" s="14" t="str">
        <f t="shared" ca="1" si="26"/>
        <v>40 anos</v>
      </c>
      <c r="AH254" s="20">
        <v>41561</v>
      </c>
      <c r="AI254" s="20">
        <v>41561</v>
      </c>
      <c r="AJ254" s="20">
        <f>EDATE(AI254,300)</f>
        <v>50692</v>
      </c>
      <c r="AK254" s="20">
        <f>EDATE(AI254,360)</f>
        <v>52518</v>
      </c>
      <c r="AL254" s="14">
        <v>59</v>
      </c>
      <c r="AM254" s="14" t="str">
        <f ca="1">DATEDIF(AI254,TODAY(),"Y")&amp;" ano(s)"</f>
        <v>11 ano(s)</v>
      </c>
      <c r="AN254" s="14" t="str">
        <f ca="1">DATEDIF(AI254,TODAY(),"YM")&amp;"  mês(es)"</f>
        <v>10  mês(es)</v>
      </c>
      <c r="AO254" s="14" t="str">
        <f ca="1">DATEDIF(AI254,TODAY(),"MD")&amp;" dias"</f>
        <v>2 dias</v>
      </c>
      <c r="AP254" s="14">
        <f ca="1">TODAY()-AI254</f>
        <v>4324</v>
      </c>
      <c r="AQ254" s="21" t="s">
        <v>99</v>
      </c>
      <c r="AR254" s="14"/>
      <c r="AS254" s="14"/>
      <c r="AT254" s="14"/>
      <c r="AU254" s="14"/>
      <c r="AV254" s="14"/>
      <c r="AW254" s="14" t="s">
        <v>336</v>
      </c>
      <c r="AX254" s="14" t="s">
        <v>99</v>
      </c>
      <c r="AY254" s="14" t="s">
        <v>99</v>
      </c>
      <c r="AZ254" s="14" t="s">
        <v>99</v>
      </c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 t="s">
        <v>4100</v>
      </c>
      <c r="BM254" s="14">
        <v>0</v>
      </c>
      <c r="BN254" s="14" t="s">
        <v>4101</v>
      </c>
      <c r="BO254" s="14" t="s">
        <v>106</v>
      </c>
      <c r="BP254" s="14">
        <v>69098242</v>
      </c>
      <c r="BQ254" s="14">
        <v>9295141725</v>
      </c>
      <c r="BR254" s="22" t="s">
        <v>4102</v>
      </c>
      <c r="BS254" s="14" t="s">
        <v>290</v>
      </c>
      <c r="BT254" s="14" t="s">
        <v>110</v>
      </c>
      <c r="BU254" s="14" t="s">
        <v>291</v>
      </c>
      <c r="BV254" s="14" t="s">
        <v>110</v>
      </c>
      <c r="BW254" s="20" t="s">
        <v>292</v>
      </c>
      <c r="BX254" s="14" t="s">
        <v>3450</v>
      </c>
      <c r="BY254" s="14" t="s">
        <v>110</v>
      </c>
      <c r="BZ254" s="14" t="s">
        <v>110</v>
      </c>
      <c r="CA254" s="14" t="s">
        <v>110</v>
      </c>
      <c r="CB254" s="14" t="s">
        <v>110</v>
      </c>
      <c r="CC254" s="14" t="s">
        <v>110</v>
      </c>
      <c r="CD254" s="14" t="s">
        <v>110</v>
      </c>
      <c r="CE254" s="14" t="s">
        <v>110</v>
      </c>
      <c r="CF254" s="14" t="s">
        <v>110</v>
      </c>
      <c r="CG254" s="14" t="s">
        <v>110</v>
      </c>
      <c r="CH254" s="14" t="s">
        <v>110</v>
      </c>
      <c r="CI254" s="14" t="s">
        <v>110</v>
      </c>
      <c r="CJ254" s="14" t="s">
        <v>110</v>
      </c>
      <c r="CK254" s="14" t="s">
        <v>110</v>
      </c>
      <c r="CL254" s="14" t="s">
        <v>110</v>
      </c>
      <c r="CM254" s="14" t="s">
        <v>110</v>
      </c>
      <c r="CN254" s="14"/>
      <c r="CO254" s="40"/>
    </row>
    <row r="255" spans="1:93" ht="13.5" customHeight="1">
      <c r="A255" s="24" t="s">
        <v>4103</v>
      </c>
      <c r="B255" s="25">
        <v>38</v>
      </c>
      <c r="C255" s="34" t="s">
        <v>82</v>
      </c>
      <c r="D255" s="600" t="s">
        <v>4065</v>
      </c>
      <c r="E255" s="599">
        <v>7</v>
      </c>
      <c r="F255" s="600"/>
      <c r="G255" s="600"/>
      <c r="H255" s="590" t="s">
        <v>84</v>
      </c>
      <c r="I255" s="25" t="s">
        <v>374</v>
      </c>
      <c r="J255" s="27" t="s">
        <v>135</v>
      </c>
      <c r="K255" s="25"/>
      <c r="L255" s="25" t="s">
        <v>257</v>
      </c>
      <c r="M255" s="28" t="s">
        <v>196</v>
      </c>
      <c r="N255" s="32" t="s">
        <v>88</v>
      </c>
      <c r="O255" s="29" t="s">
        <v>4104</v>
      </c>
      <c r="P255" s="44" t="s">
        <v>4105</v>
      </c>
      <c r="Q255" s="25">
        <v>1937</v>
      </c>
      <c r="R255" s="44" t="s">
        <v>4106</v>
      </c>
      <c r="S255" s="44" t="s">
        <v>4107</v>
      </c>
      <c r="T255" s="25" t="s">
        <v>4108</v>
      </c>
      <c r="U255" s="25" t="s">
        <v>2801</v>
      </c>
      <c r="V255" s="25" t="s">
        <v>2450</v>
      </c>
      <c r="W255" s="25" t="s">
        <v>4109</v>
      </c>
      <c r="X255" s="24" t="s">
        <v>4110</v>
      </c>
      <c r="Y255" s="24" t="s">
        <v>4111</v>
      </c>
      <c r="Z255" s="25">
        <v>1</v>
      </c>
      <c r="AA255" s="25" t="s">
        <v>96</v>
      </c>
      <c r="AB255" s="25" t="s">
        <v>23</v>
      </c>
      <c r="AC255" s="25" t="s">
        <v>97</v>
      </c>
      <c r="AD255" s="30"/>
      <c r="AE255" s="24"/>
      <c r="AF255" s="45">
        <v>36264</v>
      </c>
      <c r="AG255" s="25" t="str">
        <f t="shared" ca="1" si="26"/>
        <v>26 anos</v>
      </c>
      <c r="AH255" s="45">
        <v>45261</v>
      </c>
      <c r="AI255" s="31"/>
      <c r="AJ255" s="31"/>
      <c r="AK255" s="31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 t="s">
        <v>100</v>
      </c>
      <c r="AX255" s="52" t="s">
        <v>4112</v>
      </c>
      <c r="AY255" s="52" t="s">
        <v>306</v>
      </c>
      <c r="AZ255" s="52" t="s">
        <v>99</v>
      </c>
      <c r="BA255" s="52" t="s">
        <v>99</v>
      </c>
      <c r="BB255" s="25" t="s">
        <v>271</v>
      </c>
      <c r="BC255" s="25"/>
      <c r="BD255" s="25"/>
      <c r="BE255" s="25"/>
      <c r="BF255" s="25"/>
      <c r="BG255" s="25"/>
      <c r="BH255" s="25"/>
      <c r="BI255" s="25"/>
      <c r="BJ255" s="25"/>
      <c r="BK255" s="25"/>
      <c r="BL255" s="24" t="s">
        <v>4113</v>
      </c>
      <c r="BM255" s="25">
        <v>93</v>
      </c>
      <c r="BN255" s="25" t="s">
        <v>4114</v>
      </c>
      <c r="BO255" s="25" t="s">
        <v>106</v>
      </c>
      <c r="BP255" s="25" t="s">
        <v>4115</v>
      </c>
      <c r="BQ255" s="53">
        <v>92991542139</v>
      </c>
      <c r="BR255" s="54" t="s">
        <v>4116</v>
      </c>
      <c r="BS255" s="25"/>
      <c r="BT255" s="25"/>
      <c r="BU255" s="25"/>
      <c r="BV255" s="25" t="s">
        <v>276</v>
      </c>
      <c r="BW255" s="25"/>
      <c r="BX255" s="25"/>
      <c r="BY255" s="25"/>
      <c r="BZ255" s="25"/>
      <c r="CA255" s="25"/>
      <c r="CB255" s="31"/>
      <c r="CC255" s="25"/>
      <c r="CD255" s="31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34"/>
    </row>
    <row r="256" spans="1:93" ht="13.5" customHeight="1">
      <c r="A256" s="13" t="s">
        <v>4117</v>
      </c>
      <c r="B256" s="14">
        <v>54</v>
      </c>
      <c r="C256" s="40" t="s">
        <v>82</v>
      </c>
      <c r="D256" s="599" t="s">
        <v>4065</v>
      </c>
      <c r="E256" s="599">
        <v>7</v>
      </c>
      <c r="F256" s="599"/>
      <c r="G256" s="599"/>
      <c r="H256" s="591" t="s">
        <v>84</v>
      </c>
      <c r="I256" s="14" t="s">
        <v>295</v>
      </c>
      <c r="J256" s="36" t="s">
        <v>85</v>
      </c>
      <c r="K256" s="14"/>
      <c r="L256" s="14" t="s">
        <v>257</v>
      </c>
      <c r="M256" s="17" t="s">
        <v>196</v>
      </c>
      <c r="N256" s="21" t="s">
        <v>88</v>
      </c>
      <c r="O256" s="18" t="s">
        <v>4118</v>
      </c>
      <c r="P256" s="59" t="s">
        <v>4119</v>
      </c>
      <c r="Q256" s="14">
        <v>1953</v>
      </c>
      <c r="R256" s="59" t="s">
        <v>4120</v>
      </c>
      <c r="S256" s="59" t="s">
        <v>4121</v>
      </c>
      <c r="T256" s="14" t="s">
        <v>4122</v>
      </c>
      <c r="U256" s="14" t="s">
        <v>4123</v>
      </c>
      <c r="V256" s="14" t="s">
        <v>264</v>
      </c>
      <c r="W256" s="14" t="s">
        <v>4124</v>
      </c>
      <c r="X256" s="13" t="s">
        <v>4125</v>
      </c>
      <c r="Y256" s="13" t="s">
        <v>4126</v>
      </c>
      <c r="Z256" s="14">
        <v>2</v>
      </c>
      <c r="AA256" s="14" t="s">
        <v>96</v>
      </c>
      <c r="AB256" s="14" t="s">
        <v>23</v>
      </c>
      <c r="AC256" s="14" t="s">
        <v>97</v>
      </c>
      <c r="AD256" s="19"/>
      <c r="AE256" s="13"/>
      <c r="AF256" s="62">
        <v>36154</v>
      </c>
      <c r="AG256" s="14" t="str">
        <f t="shared" ca="1" si="26"/>
        <v>26 anos</v>
      </c>
      <c r="AH256" s="62">
        <v>45261</v>
      </c>
      <c r="AI256" s="20"/>
      <c r="AJ256" s="20"/>
      <c r="AK256" s="20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 t="s">
        <v>100</v>
      </c>
      <c r="AX256" s="52" t="s">
        <v>4127</v>
      </c>
      <c r="AY256" s="52" t="s">
        <v>306</v>
      </c>
      <c r="AZ256" s="52" t="s">
        <v>99</v>
      </c>
      <c r="BA256" s="52" t="s">
        <v>99</v>
      </c>
      <c r="BB256" s="14" t="s">
        <v>271</v>
      </c>
      <c r="BC256" s="14"/>
      <c r="BD256" s="14"/>
      <c r="BE256" s="14"/>
      <c r="BF256" s="14"/>
      <c r="BG256" s="14"/>
      <c r="BH256" s="14"/>
      <c r="BI256" s="14"/>
      <c r="BJ256" s="14"/>
      <c r="BK256" s="14"/>
      <c r="BL256" s="13" t="s">
        <v>4128</v>
      </c>
      <c r="BM256" s="14">
        <v>220</v>
      </c>
      <c r="BN256" s="14"/>
      <c r="BO256" s="14" t="s">
        <v>106</v>
      </c>
      <c r="BP256" s="14" t="s">
        <v>4129</v>
      </c>
      <c r="BQ256" s="53" t="s">
        <v>4130</v>
      </c>
      <c r="BR256" s="54" t="s">
        <v>4131</v>
      </c>
      <c r="BS256" s="14"/>
      <c r="BT256" s="14"/>
      <c r="BU256" s="14"/>
      <c r="BV256" s="14" t="s">
        <v>276</v>
      </c>
      <c r="BW256" s="14"/>
      <c r="BX256" s="14"/>
      <c r="BY256" s="14"/>
      <c r="BZ256" s="14"/>
      <c r="CA256" s="14"/>
      <c r="CB256" s="20"/>
      <c r="CC256" s="14"/>
      <c r="CD256" s="20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40"/>
    </row>
    <row r="257" spans="1:93" ht="13.5" customHeight="1">
      <c r="A257" s="24" t="s">
        <v>4132</v>
      </c>
      <c r="B257" s="25">
        <v>633</v>
      </c>
      <c r="C257" s="34" t="s">
        <v>82</v>
      </c>
      <c r="D257" s="600" t="s">
        <v>4065</v>
      </c>
      <c r="E257" s="599">
        <v>7</v>
      </c>
      <c r="F257" s="600"/>
      <c r="G257" s="600"/>
      <c r="H257" s="27" t="s">
        <v>84</v>
      </c>
      <c r="I257" s="25" t="s">
        <v>4133</v>
      </c>
      <c r="J257" s="27" t="s">
        <v>85</v>
      </c>
      <c r="K257" s="25" t="s">
        <v>86</v>
      </c>
      <c r="L257" s="25" t="s">
        <v>69</v>
      </c>
      <c r="M257" s="25" t="s">
        <v>196</v>
      </c>
      <c r="N257" s="28" t="s">
        <v>88</v>
      </c>
      <c r="O257" s="29" t="s">
        <v>4134</v>
      </c>
      <c r="P257" s="25" t="s">
        <v>4135</v>
      </c>
      <c r="Q257" s="28" t="s">
        <v>4136</v>
      </c>
      <c r="R257" s="25" t="s">
        <v>4137</v>
      </c>
      <c r="S257" s="25" t="s">
        <v>4138</v>
      </c>
      <c r="T257" s="25">
        <v>222784722</v>
      </c>
      <c r="U257" s="25">
        <v>83</v>
      </c>
      <c r="V257" s="25">
        <v>63</v>
      </c>
      <c r="W257" s="25">
        <v>30</v>
      </c>
      <c r="X257" s="24" t="s">
        <v>4139</v>
      </c>
      <c r="Y257" s="24" t="s">
        <v>4140</v>
      </c>
      <c r="Z257" s="25">
        <v>2</v>
      </c>
      <c r="AA257" s="25" t="s">
        <v>96</v>
      </c>
      <c r="AB257" s="25" t="s">
        <v>23</v>
      </c>
      <c r="AC257" s="25" t="s">
        <v>97</v>
      </c>
      <c r="AD257" s="30"/>
      <c r="AE257" s="24" t="s">
        <v>805</v>
      </c>
      <c r="AF257" s="31">
        <v>30317</v>
      </c>
      <c r="AG257" s="25" t="str">
        <f t="shared" ca="1" si="26"/>
        <v>42 anos</v>
      </c>
      <c r="AH257" s="31">
        <v>41561</v>
      </c>
      <c r="AI257" s="31">
        <v>41561</v>
      </c>
      <c r="AJ257" s="31">
        <f t="shared" ref="AJ257:AJ262" si="27">EDATE(AI257,300)</f>
        <v>50692</v>
      </c>
      <c r="AK257" s="31">
        <f t="shared" ref="AK257:AK262" si="28">EDATE(AI257,360)</f>
        <v>52518</v>
      </c>
      <c r="AL257" s="25">
        <v>59</v>
      </c>
      <c r="AM257" s="25" t="str">
        <f t="shared" ref="AM257:AM262" ca="1" si="29">DATEDIF(AI257,TODAY(),"Y")&amp;" ano(s)"</f>
        <v>11 ano(s)</v>
      </c>
      <c r="AN257" s="25" t="str">
        <f t="shared" ref="AN257:AN262" ca="1" si="30">DATEDIF(AI257,TODAY(),"YM")&amp;"  mês(es)"</f>
        <v>10  mês(es)</v>
      </c>
      <c r="AO257" s="25" t="str">
        <f t="shared" ref="AO257:AO262" ca="1" si="31">DATEDIF(AI257,TODAY(),"MD")&amp;" dias"</f>
        <v>2 dias</v>
      </c>
      <c r="AP257" s="25">
        <f t="shared" ref="AP257:AP262" ca="1" si="32">TODAY()-AI257</f>
        <v>4324</v>
      </c>
      <c r="AQ257" s="32" t="s">
        <v>99</v>
      </c>
      <c r="AR257" s="25"/>
      <c r="AS257" s="25"/>
      <c r="AT257" s="25"/>
      <c r="AU257" s="25"/>
      <c r="AV257" s="25"/>
      <c r="AW257" s="56" t="s">
        <v>336</v>
      </c>
      <c r="AX257" s="163" t="s">
        <v>99</v>
      </c>
      <c r="AY257" s="163" t="s">
        <v>99</v>
      </c>
      <c r="AZ257" s="163" t="s">
        <v>99</v>
      </c>
      <c r="BA257" s="164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 t="s">
        <v>4141</v>
      </c>
      <c r="BM257" s="25">
        <v>0</v>
      </c>
      <c r="BN257" s="25" t="s">
        <v>4142</v>
      </c>
      <c r="BO257" s="25" t="s">
        <v>106</v>
      </c>
      <c r="BP257" s="25">
        <v>69077825</v>
      </c>
      <c r="BQ257" s="80" t="s">
        <v>4143</v>
      </c>
      <c r="BR257" s="33" t="s">
        <v>4144</v>
      </c>
      <c r="BS257" s="25" t="s">
        <v>290</v>
      </c>
      <c r="BT257" s="25" t="s">
        <v>110</v>
      </c>
      <c r="BU257" s="25" t="s">
        <v>291</v>
      </c>
      <c r="BV257" s="25" t="s">
        <v>110</v>
      </c>
      <c r="BW257" s="31" t="s">
        <v>292</v>
      </c>
      <c r="BX257" s="25" t="s">
        <v>4145</v>
      </c>
      <c r="BY257" s="25" t="s">
        <v>110</v>
      </c>
      <c r="BZ257" s="25" t="s">
        <v>110</v>
      </c>
      <c r="CA257" s="25" t="s">
        <v>110</v>
      </c>
      <c r="CB257" s="25" t="s">
        <v>110</v>
      </c>
      <c r="CC257" s="25" t="s">
        <v>110</v>
      </c>
      <c r="CD257" s="25" t="s">
        <v>110</v>
      </c>
      <c r="CE257" s="25" t="s">
        <v>110</v>
      </c>
      <c r="CF257" s="25" t="s">
        <v>110</v>
      </c>
      <c r="CG257" s="25" t="s">
        <v>110</v>
      </c>
      <c r="CH257" s="25" t="s">
        <v>110</v>
      </c>
      <c r="CI257" s="25" t="s">
        <v>110</v>
      </c>
      <c r="CJ257" s="25" t="s">
        <v>110</v>
      </c>
      <c r="CK257" s="25" t="s">
        <v>110</v>
      </c>
      <c r="CL257" s="25" t="s">
        <v>110</v>
      </c>
      <c r="CM257" s="25" t="s">
        <v>110</v>
      </c>
      <c r="CN257" s="25"/>
      <c r="CO257" s="34"/>
    </row>
    <row r="258" spans="1:93" ht="13.5" customHeight="1">
      <c r="A258" s="13" t="s">
        <v>4146</v>
      </c>
      <c r="B258" s="14">
        <v>508</v>
      </c>
      <c r="C258" s="40" t="s">
        <v>82</v>
      </c>
      <c r="D258" s="599" t="s">
        <v>4065</v>
      </c>
      <c r="E258" s="599">
        <v>7</v>
      </c>
      <c r="F258" s="599"/>
      <c r="G258" s="599"/>
      <c r="H258" s="36" t="s">
        <v>84</v>
      </c>
      <c r="I258" s="14"/>
      <c r="J258" s="36" t="s">
        <v>85</v>
      </c>
      <c r="K258" s="14" t="s">
        <v>86</v>
      </c>
      <c r="L258" s="14" t="s">
        <v>68</v>
      </c>
      <c r="M258" s="14" t="s">
        <v>196</v>
      </c>
      <c r="N258" s="17" t="s">
        <v>88</v>
      </c>
      <c r="O258" s="18" t="s">
        <v>4147</v>
      </c>
      <c r="P258" s="14" t="s">
        <v>4148</v>
      </c>
      <c r="Q258" s="14">
        <v>1117</v>
      </c>
      <c r="R258" s="14" t="s">
        <v>4149</v>
      </c>
      <c r="S258" s="14" t="s">
        <v>4150</v>
      </c>
      <c r="T258" s="14">
        <v>330492022</v>
      </c>
      <c r="U258" s="14">
        <v>32</v>
      </c>
      <c r="V258" s="14">
        <v>36</v>
      </c>
      <c r="W258" s="14">
        <v>12</v>
      </c>
      <c r="X258" s="13" t="s">
        <v>4151</v>
      </c>
      <c r="Y258" s="13" t="s">
        <v>4152</v>
      </c>
      <c r="Z258" s="14">
        <v>1</v>
      </c>
      <c r="AA258" s="14" t="s">
        <v>96</v>
      </c>
      <c r="AB258" s="14" t="s">
        <v>23</v>
      </c>
      <c r="AC258" s="14" t="s">
        <v>97</v>
      </c>
      <c r="AD258" s="19"/>
      <c r="AE258" s="13" t="s">
        <v>1587</v>
      </c>
      <c r="AF258" s="20">
        <v>32223</v>
      </c>
      <c r="AG258" s="14" t="str">
        <f t="shared" ca="1" si="26"/>
        <v>37 anos</v>
      </c>
      <c r="AH258" s="20">
        <v>41561</v>
      </c>
      <c r="AI258" s="20">
        <v>41561</v>
      </c>
      <c r="AJ258" s="20">
        <f t="shared" si="27"/>
        <v>50692</v>
      </c>
      <c r="AK258" s="20">
        <f t="shared" si="28"/>
        <v>52518</v>
      </c>
      <c r="AL258" s="14">
        <v>59</v>
      </c>
      <c r="AM258" s="14" t="str">
        <f t="shared" ca="1" si="29"/>
        <v>11 ano(s)</v>
      </c>
      <c r="AN258" s="14" t="str">
        <f t="shared" ca="1" si="30"/>
        <v>10  mês(es)</v>
      </c>
      <c r="AO258" s="14" t="str">
        <f t="shared" ca="1" si="31"/>
        <v>2 dias</v>
      </c>
      <c r="AP258" s="14">
        <f t="shared" ca="1" si="32"/>
        <v>4324</v>
      </c>
      <c r="AQ258" s="21" t="s">
        <v>99</v>
      </c>
      <c r="AR258" s="14"/>
      <c r="AS258" s="14"/>
      <c r="AT258" s="14"/>
      <c r="AU258" s="14"/>
      <c r="AV258" s="14"/>
      <c r="AW258" s="14" t="s">
        <v>336</v>
      </c>
      <c r="AX258" s="14" t="s">
        <v>99</v>
      </c>
      <c r="AY258" s="14" t="s">
        <v>99</v>
      </c>
      <c r="AZ258" s="14" t="s">
        <v>99</v>
      </c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 t="s">
        <v>4153</v>
      </c>
      <c r="BM258" s="14">
        <v>0</v>
      </c>
      <c r="BN258" s="14" t="s">
        <v>4154</v>
      </c>
      <c r="BO258" s="14" t="s">
        <v>106</v>
      </c>
      <c r="BP258" s="14">
        <v>69095000</v>
      </c>
      <c r="BQ258" s="14">
        <v>97091647472</v>
      </c>
      <c r="BR258" s="22" t="s">
        <v>4155</v>
      </c>
      <c r="BS258" s="14" t="s">
        <v>290</v>
      </c>
      <c r="BT258" s="14" t="s">
        <v>110</v>
      </c>
      <c r="BU258" s="14" t="s">
        <v>291</v>
      </c>
      <c r="BV258" s="14" t="s">
        <v>110</v>
      </c>
      <c r="BW258" s="20" t="s">
        <v>292</v>
      </c>
      <c r="BX258" s="14" t="s">
        <v>110</v>
      </c>
      <c r="BY258" s="14" t="s">
        <v>110</v>
      </c>
      <c r="BZ258" s="14" t="s">
        <v>110</v>
      </c>
      <c r="CA258" s="14" t="s">
        <v>110</v>
      </c>
      <c r="CB258" s="14" t="s">
        <v>110</v>
      </c>
      <c r="CC258" s="14" t="s">
        <v>110</v>
      </c>
      <c r="CD258" s="14" t="s">
        <v>110</v>
      </c>
      <c r="CE258" s="14" t="s">
        <v>110</v>
      </c>
      <c r="CF258" s="14" t="s">
        <v>110</v>
      </c>
      <c r="CG258" s="14" t="s">
        <v>110</v>
      </c>
      <c r="CH258" s="14" t="s">
        <v>110</v>
      </c>
      <c r="CI258" s="14" t="s">
        <v>110</v>
      </c>
      <c r="CJ258" s="14" t="s">
        <v>110</v>
      </c>
      <c r="CK258" s="14" t="s">
        <v>110</v>
      </c>
      <c r="CL258" s="14" t="s">
        <v>110</v>
      </c>
      <c r="CM258" s="14" t="s">
        <v>110</v>
      </c>
      <c r="CN258" s="14"/>
      <c r="CO258" s="40"/>
    </row>
    <row r="259" spans="1:93" ht="13.5" customHeight="1">
      <c r="A259" s="24" t="s">
        <v>4156</v>
      </c>
      <c r="B259" s="25">
        <v>552</v>
      </c>
      <c r="C259" s="34" t="s">
        <v>82</v>
      </c>
      <c r="D259" s="600" t="s">
        <v>4065</v>
      </c>
      <c r="E259" s="599">
        <v>7</v>
      </c>
      <c r="F259" s="600"/>
      <c r="G259" s="600"/>
      <c r="H259" s="27" t="s">
        <v>84</v>
      </c>
      <c r="I259" s="25"/>
      <c r="J259" s="27" t="s">
        <v>85</v>
      </c>
      <c r="K259" s="25" t="s">
        <v>86</v>
      </c>
      <c r="L259" s="25" t="s">
        <v>69</v>
      </c>
      <c r="M259" s="25" t="s">
        <v>196</v>
      </c>
      <c r="N259" s="28" t="s">
        <v>88</v>
      </c>
      <c r="O259" s="29" t="s">
        <v>4157</v>
      </c>
      <c r="P259" s="25" t="s">
        <v>4158</v>
      </c>
      <c r="Q259" s="28" t="s">
        <v>4159</v>
      </c>
      <c r="R259" s="25" t="s">
        <v>4160</v>
      </c>
      <c r="S259" s="25" t="s">
        <v>4161</v>
      </c>
      <c r="T259" s="25">
        <v>183886722</v>
      </c>
      <c r="U259" s="25">
        <v>16</v>
      </c>
      <c r="V259" s="25">
        <v>58</v>
      </c>
      <c r="W259" s="25">
        <v>359</v>
      </c>
      <c r="X259" s="24" t="s">
        <v>4162</v>
      </c>
      <c r="Y259" s="24" t="s">
        <v>4163</v>
      </c>
      <c r="Z259" s="25">
        <v>5</v>
      </c>
      <c r="AA259" s="25" t="s">
        <v>96</v>
      </c>
      <c r="AB259" s="25" t="s">
        <v>23</v>
      </c>
      <c r="AC259" s="25" t="s">
        <v>97</v>
      </c>
      <c r="AD259" s="30"/>
      <c r="AE259" s="24" t="s">
        <v>1810</v>
      </c>
      <c r="AF259" s="31">
        <v>29447</v>
      </c>
      <c r="AG259" s="25" t="str">
        <f t="shared" ca="1" si="26"/>
        <v>45 anos</v>
      </c>
      <c r="AH259" s="31">
        <v>41561</v>
      </c>
      <c r="AI259" s="31">
        <v>41561</v>
      </c>
      <c r="AJ259" s="31">
        <f t="shared" si="27"/>
        <v>50692</v>
      </c>
      <c r="AK259" s="31">
        <f t="shared" si="28"/>
        <v>52518</v>
      </c>
      <c r="AL259" s="25">
        <v>59</v>
      </c>
      <c r="AM259" s="25" t="str">
        <f t="shared" ca="1" si="29"/>
        <v>11 ano(s)</v>
      </c>
      <c r="AN259" s="25" t="str">
        <f t="shared" ca="1" si="30"/>
        <v>10  mês(es)</v>
      </c>
      <c r="AO259" s="25" t="str">
        <f t="shared" ca="1" si="31"/>
        <v>2 dias</v>
      </c>
      <c r="AP259" s="25">
        <f t="shared" ca="1" si="32"/>
        <v>4324</v>
      </c>
      <c r="AQ259" s="32" t="s">
        <v>99</v>
      </c>
      <c r="AR259" s="25"/>
      <c r="AS259" s="25"/>
      <c r="AT259" s="25"/>
      <c r="AU259" s="25"/>
      <c r="AV259" s="25"/>
      <c r="AW259" s="25" t="s">
        <v>100</v>
      </c>
      <c r="AX259" s="25" t="s">
        <v>99</v>
      </c>
      <c r="AY259" s="25" t="s">
        <v>306</v>
      </c>
      <c r="AZ259" s="25" t="s">
        <v>99</v>
      </c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 t="s">
        <v>4164</v>
      </c>
      <c r="BM259" s="25">
        <v>0</v>
      </c>
      <c r="BN259" s="25" t="s">
        <v>4165</v>
      </c>
      <c r="BO259" s="25" t="s">
        <v>106</v>
      </c>
      <c r="BP259" s="25">
        <v>69037000</v>
      </c>
      <c r="BQ259" s="25">
        <v>9292656822</v>
      </c>
      <c r="BR259" s="33" t="s">
        <v>4166</v>
      </c>
      <c r="BS259" s="25" t="s">
        <v>290</v>
      </c>
      <c r="BT259" s="25" t="s">
        <v>110</v>
      </c>
      <c r="BU259" s="25" t="s">
        <v>291</v>
      </c>
      <c r="BV259" s="25" t="s">
        <v>110</v>
      </c>
      <c r="BW259" s="31" t="s">
        <v>292</v>
      </c>
      <c r="BX259" s="25" t="s">
        <v>4167</v>
      </c>
      <c r="BY259" s="25" t="s">
        <v>110</v>
      </c>
      <c r="BZ259" s="25" t="s">
        <v>110</v>
      </c>
      <c r="CA259" s="25" t="s">
        <v>110</v>
      </c>
      <c r="CB259" s="25" t="s">
        <v>110</v>
      </c>
      <c r="CC259" s="25" t="s">
        <v>110</v>
      </c>
      <c r="CD259" s="25" t="s">
        <v>110</v>
      </c>
      <c r="CE259" s="25" t="s">
        <v>110</v>
      </c>
      <c r="CF259" s="25" t="s">
        <v>110</v>
      </c>
      <c r="CG259" s="25" t="s">
        <v>110</v>
      </c>
      <c r="CH259" s="25" t="s">
        <v>110</v>
      </c>
      <c r="CI259" s="25" t="s">
        <v>110</v>
      </c>
      <c r="CJ259" s="25" t="s">
        <v>110</v>
      </c>
      <c r="CK259" s="25" t="s">
        <v>110</v>
      </c>
      <c r="CL259" s="25" t="s">
        <v>110</v>
      </c>
      <c r="CM259" s="25" t="s">
        <v>110</v>
      </c>
      <c r="CN259" s="25"/>
      <c r="CO259" s="34"/>
    </row>
    <row r="260" spans="1:93" ht="13.5" customHeight="1">
      <c r="A260" s="13" t="s">
        <v>4168</v>
      </c>
      <c r="B260" s="14">
        <v>507</v>
      </c>
      <c r="C260" s="40" t="s">
        <v>82</v>
      </c>
      <c r="D260" s="599" t="s">
        <v>4065</v>
      </c>
      <c r="E260" s="599">
        <v>7</v>
      </c>
      <c r="F260" s="599"/>
      <c r="G260" s="599"/>
      <c r="H260" s="36" t="s">
        <v>84</v>
      </c>
      <c r="I260" s="14" t="s">
        <v>4093</v>
      </c>
      <c r="J260" s="36" t="s">
        <v>85</v>
      </c>
      <c r="K260" s="14" t="s">
        <v>86</v>
      </c>
      <c r="L260" s="14" t="s">
        <v>69</v>
      </c>
      <c r="M260" s="14" t="s">
        <v>196</v>
      </c>
      <c r="N260" s="17" t="s">
        <v>88</v>
      </c>
      <c r="O260" s="18" t="s">
        <v>4169</v>
      </c>
      <c r="P260" s="14" t="s">
        <v>4170</v>
      </c>
      <c r="Q260" s="14">
        <v>1116</v>
      </c>
      <c r="R260" s="14" t="s">
        <v>4171</v>
      </c>
      <c r="S260" s="14" t="s">
        <v>4172</v>
      </c>
      <c r="T260" s="14">
        <v>221899022</v>
      </c>
      <c r="U260" s="14">
        <v>40</v>
      </c>
      <c r="V260" s="14">
        <v>280</v>
      </c>
      <c r="W260" s="14">
        <v>289</v>
      </c>
      <c r="X260" s="13" t="s">
        <v>4173</v>
      </c>
      <c r="Y260" s="13" t="s">
        <v>4174</v>
      </c>
      <c r="Z260" s="14">
        <v>1</v>
      </c>
      <c r="AA260" s="14" t="s">
        <v>96</v>
      </c>
      <c r="AB260" s="14" t="s">
        <v>23</v>
      </c>
      <c r="AC260" s="14" t="s">
        <v>97</v>
      </c>
      <c r="AD260" s="19"/>
      <c r="AE260" s="13" t="s">
        <v>4175</v>
      </c>
      <c r="AF260" s="20">
        <v>30775</v>
      </c>
      <c r="AG260" s="14" t="str">
        <f t="shared" ca="1" si="26"/>
        <v>41 anos</v>
      </c>
      <c r="AH260" s="20">
        <v>41561</v>
      </c>
      <c r="AI260" s="20">
        <v>41561</v>
      </c>
      <c r="AJ260" s="20">
        <f t="shared" si="27"/>
        <v>50692</v>
      </c>
      <c r="AK260" s="20">
        <f t="shared" si="28"/>
        <v>52518</v>
      </c>
      <c r="AL260" s="14">
        <v>59</v>
      </c>
      <c r="AM260" s="14" t="str">
        <f t="shared" ca="1" si="29"/>
        <v>11 ano(s)</v>
      </c>
      <c r="AN260" s="14" t="str">
        <f t="shared" ca="1" si="30"/>
        <v>10  mês(es)</v>
      </c>
      <c r="AO260" s="14" t="str">
        <f t="shared" ca="1" si="31"/>
        <v>2 dias</v>
      </c>
      <c r="AP260" s="14">
        <f t="shared" ca="1" si="32"/>
        <v>4324</v>
      </c>
      <c r="AQ260" s="21" t="s">
        <v>99</v>
      </c>
      <c r="AR260" s="14"/>
      <c r="AS260" s="14"/>
      <c r="AT260" s="14"/>
      <c r="AU260" s="14"/>
      <c r="AV260" s="14"/>
      <c r="AW260" s="14" t="s">
        <v>336</v>
      </c>
      <c r="AX260" s="14" t="s">
        <v>99</v>
      </c>
      <c r="AY260" s="14" t="s">
        <v>99</v>
      </c>
      <c r="AZ260" s="14" t="s">
        <v>99</v>
      </c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 t="s">
        <v>4176</v>
      </c>
      <c r="BM260" s="14">
        <v>0</v>
      </c>
      <c r="BN260" s="14" t="s">
        <v>4177</v>
      </c>
      <c r="BO260" s="14" t="s">
        <v>106</v>
      </c>
      <c r="BP260" s="14">
        <v>69087649</v>
      </c>
      <c r="BQ260" s="14">
        <v>981640336</v>
      </c>
      <c r="BR260" s="22" t="s">
        <v>4178</v>
      </c>
      <c r="BS260" s="14" t="s">
        <v>290</v>
      </c>
      <c r="BT260" s="14" t="s">
        <v>110</v>
      </c>
      <c r="BU260" s="14" t="s">
        <v>291</v>
      </c>
      <c r="BV260" s="14" t="s">
        <v>110</v>
      </c>
      <c r="BW260" s="20" t="s">
        <v>292</v>
      </c>
      <c r="BX260" s="14" t="s">
        <v>4179</v>
      </c>
      <c r="BY260" s="14" t="s">
        <v>110</v>
      </c>
      <c r="BZ260" s="14" t="s">
        <v>110</v>
      </c>
      <c r="CA260" s="14" t="s">
        <v>110</v>
      </c>
      <c r="CB260" s="14" t="s">
        <v>110</v>
      </c>
      <c r="CC260" s="14" t="s">
        <v>110</v>
      </c>
      <c r="CD260" s="14" t="s">
        <v>110</v>
      </c>
      <c r="CE260" s="14" t="s">
        <v>110</v>
      </c>
      <c r="CF260" s="14" t="s">
        <v>110</v>
      </c>
      <c r="CG260" s="14" t="s">
        <v>110</v>
      </c>
      <c r="CH260" s="14" t="s">
        <v>110</v>
      </c>
      <c r="CI260" s="14" t="s">
        <v>110</v>
      </c>
      <c r="CJ260" s="14" t="s">
        <v>110</v>
      </c>
      <c r="CK260" s="14" t="s">
        <v>110</v>
      </c>
      <c r="CL260" s="14" t="s">
        <v>110</v>
      </c>
      <c r="CM260" s="14" t="s">
        <v>110</v>
      </c>
      <c r="CN260" s="14"/>
      <c r="CO260" s="40"/>
    </row>
    <row r="261" spans="1:93" ht="13.5" customHeight="1">
      <c r="A261" s="24" t="s">
        <v>4180</v>
      </c>
      <c r="B261" s="25">
        <v>441</v>
      </c>
      <c r="C261" s="34" t="s">
        <v>82</v>
      </c>
      <c r="D261" s="600" t="s">
        <v>4065</v>
      </c>
      <c r="E261" s="599">
        <v>7</v>
      </c>
      <c r="F261" s="600"/>
      <c r="G261" s="600"/>
      <c r="H261" s="27" t="s">
        <v>84</v>
      </c>
      <c r="I261" s="25"/>
      <c r="J261" s="27" t="s">
        <v>85</v>
      </c>
      <c r="K261" s="25" t="s">
        <v>86</v>
      </c>
      <c r="L261" s="25" t="s">
        <v>69</v>
      </c>
      <c r="M261" s="25" t="s">
        <v>196</v>
      </c>
      <c r="N261" s="28" t="s">
        <v>88</v>
      </c>
      <c r="O261" s="29" t="s">
        <v>4181</v>
      </c>
      <c r="P261" s="25" t="s">
        <v>4182</v>
      </c>
      <c r="Q261" s="28" t="s">
        <v>4183</v>
      </c>
      <c r="R261" s="25" t="s">
        <v>4184</v>
      </c>
      <c r="S261" s="25" t="s">
        <v>4185</v>
      </c>
      <c r="T261" s="25">
        <v>320148422</v>
      </c>
      <c r="U261" s="25">
        <v>83</v>
      </c>
      <c r="V261" s="25">
        <v>6</v>
      </c>
      <c r="W261" s="25">
        <v>174</v>
      </c>
      <c r="X261" s="24" t="s">
        <v>4186</v>
      </c>
      <c r="Y261" s="24" t="s">
        <v>4187</v>
      </c>
      <c r="Z261" s="25">
        <v>2</v>
      </c>
      <c r="AA261" s="25" t="s">
        <v>96</v>
      </c>
      <c r="AB261" s="25" t="s">
        <v>23</v>
      </c>
      <c r="AC261" s="25" t="s">
        <v>97</v>
      </c>
      <c r="AD261" s="30"/>
      <c r="AE261" s="24" t="s">
        <v>864</v>
      </c>
      <c r="AF261" s="31">
        <v>32931</v>
      </c>
      <c r="AG261" s="25" t="str">
        <f t="shared" ca="1" si="26"/>
        <v>35 anos</v>
      </c>
      <c r="AH261" s="31">
        <v>41561</v>
      </c>
      <c r="AI261" s="31">
        <v>41561</v>
      </c>
      <c r="AJ261" s="31">
        <f t="shared" si="27"/>
        <v>50692</v>
      </c>
      <c r="AK261" s="31">
        <f t="shared" si="28"/>
        <v>52518</v>
      </c>
      <c r="AL261" s="25">
        <v>59</v>
      </c>
      <c r="AM261" s="25" t="str">
        <f t="shared" ca="1" si="29"/>
        <v>11 ano(s)</v>
      </c>
      <c r="AN261" s="25" t="str">
        <f t="shared" ca="1" si="30"/>
        <v>10  mês(es)</v>
      </c>
      <c r="AO261" s="25" t="str">
        <f t="shared" ca="1" si="31"/>
        <v>2 dias</v>
      </c>
      <c r="AP261" s="25">
        <f t="shared" ca="1" si="32"/>
        <v>4324</v>
      </c>
      <c r="AQ261" s="32" t="s">
        <v>99</v>
      </c>
      <c r="AR261" s="25"/>
      <c r="AS261" s="25"/>
      <c r="AT261" s="25"/>
      <c r="AU261" s="25"/>
      <c r="AV261" s="25"/>
      <c r="AW261" s="25" t="s">
        <v>336</v>
      </c>
      <c r="AX261" s="25"/>
      <c r="AY261" s="25" t="s">
        <v>99</v>
      </c>
      <c r="AZ261" s="25" t="s">
        <v>99</v>
      </c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 t="s">
        <v>4188</v>
      </c>
      <c r="BM261" s="25">
        <v>0</v>
      </c>
      <c r="BN261" s="25" t="s">
        <v>4189</v>
      </c>
      <c r="BO261" s="25" t="s">
        <v>106</v>
      </c>
      <c r="BP261" s="25">
        <v>69000000</v>
      </c>
      <c r="BQ261" s="25">
        <v>9292388145</v>
      </c>
      <c r="BR261" s="33" t="s">
        <v>4190</v>
      </c>
      <c r="BS261" s="25" t="s">
        <v>290</v>
      </c>
      <c r="BT261" s="25" t="s">
        <v>110</v>
      </c>
      <c r="BU261" s="25" t="s">
        <v>291</v>
      </c>
      <c r="BV261" s="25" t="s">
        <v>110</v>
      </c>
      <c r="BW261" s="31" t="s">
        <v>292</v>
      </c>
      <c r="BX261" s="25" t="s">
        <v>4191</v>
      </c>
      <c r="BY261" s="25" t="s">
        <v>110</v>
      </c>
      <c r="BZ261" s="25" t="s">
        <v>110</v>
      </c>
      <c r="CA261" s="25" t="s">
        <v>110</v>
      </c>
      <c r="CB261" s="25" t="s">
        <v>110</v>
      </c>
      <c r="CC261" s="25" t="s">
        <v>110</v>
      </c>
      <c r="CD261" s="25" t="s">
        <v>110</v>
      </c>
      <c r="CE261" s="25" t="s">
        <v>110</v>
      </c>
      <c r="CF261" s="25" t="s">
        <v>110</v>
      </c>
      <c r="CG261" s="25" t="s">
        <v>110</v>
      </c>
      <c r="CH261" s="25" t="s">
        <v>110</v>
      </c>
      <c r="CI261" s="25" t="s">
        <v>110</v>
      </c>
      <c r="CJ261" s="25" t="s">
        <v>110</v>
      </c>
      <c r="CK261" s="25" t="s">
        <v>110</v>
      </c>
      <c r="CL261" s="25" t="s">
        <v>110</v>
      </c>
      <c r="CM261" s="25" t="s">
        <v>110</v>
      </c>
      <c r="CN261" s="25"/>
      <c r="CO261" s="34"/>
    </row>
    <row r="262" spans="1:93" ht="13.5" customHeight="1">
      <c r="A262" s="13" t="s">
        <v>4192</v>
      </c>
      <c r="B262" s="14">
        <v>358</v>
      </c>
      <c r="C262" s="40" t="s">
        <v>82</v>
      </c>
      <c r="D262" s="599" t="s">
        <v>4065</v>
      </c>
      <c r="E262" s="599">
        <v>7</v>
      </c>
      <c r="F262" s="599"/>
      <c r="G262" s="599"/>
      <c r="H262" s="36" t="s">
        <v>84</v>
      </c>
      <c r="I262" s="14"/>
      <c r="J262" s="36" t="s">
        <v>85</v>
      </c>
      <c r="K262" s="14" t="s">
        <v>86</v>
      </c>
      <c r="L262" s="14" t="s">
        <v>71</v>
      </c>
      <c r="M262" s="17" t="s">
        <v>196</v>
      </c>
      <c r="N262" s="17" t="s">
        <v>88</v>
      </c>
      <c r="O262" s="18" t="s">
        <v>4193</v>
      </c>
      <c r="P262" s="14" t="s">
        <v>4194</v>
      </c>
      <c r="Q262" s="17" t="s">
        <v>4195</v>
      </c>
      <c r="R262" s="14" t="s">
        <v>4196</v>
      </c>
      <c r="S262" s="14" t="s">
        <v>4197</v>
      </c>
      <c r="T262" s="14">
        <v>334782613</v>
      </c>
      <c r="U262" s="14">
        <v>9</v>
      </c>
      <c r="V262" s="14">
        <v>20</v>
      </c>
      <c r="W262" s="14">
        <v>417</v>
      </c>
      <c r="X262" s="13" t="s">
        <v>753</v>
      </c>
      <c r="Y262" s="13" t="s">
        <v>4198</v>
      </c>
      <c r="Z262" s="14">
        <v>2</v>
      </c>
      <c r="AA262" s="14" t="s">
        <v>96</v>
      </c>
      <c r="AB262" s="14" t="s">
        <v>23</v>
      </c>
      <c r="AC262" s="14" t="s">
        <v>97</v>
      </c>
      <c r="AD262" s="19"/>
      <c r="AE262" s="13" t="s">
        <v>1798</v>
      </c>
      <c r="AF262" s="20">
        <v>27995</v>
      </c>
      <c r="AG262" s="14" t="str">
        <f t="shared" ca="1" si="26"/>
        <v>48 anos</v>
      </c>
      <c r="AH262" s="20">
        <v>38384</v>
      </c>
      <c r="AI262" s="20">
        <v>38384</v>
      </c>
      <c r="AJ262" s="20">
        <f t="shared" si="27"/>
        <v>47515</v>
      </c>
      <c r="AK262" s="20">
        <f t="shared" si="28"/>
        <v>49341</v>
      </c>
      <c r="AL262" s="14">
        <v>59</v>
      </c>
      <c r="AM262" s="14" t="str">
        <f t="shared" ca="1" si="29"/>
        <v>20 ano(s)</v>
      </c>
      <c r="AN262" s="14" t="str">
        <f t="shared" ca="1" si="30"/>
        <v>6  mês(es)</v>
      </c>
      <c r="AO262" s="14" t="str">
        <f t="shared" ca="1" si="31"/>
        <v>15 dias</v>
      </c>
      <c r="AP262" s="14">
        <f t="shared" ca="1" si="32"/>
        <v>7501</v>
      </c>
      <c r="AQ262" s="21" t="s">
        <v>99</v>
      </c>
      <c r="AR262" s="14"/>
      <c r="AS262" s="14"/>
      <c r="AT262" s="14"/>
      <c r="AU262" s="14"/>
      <c r="AV262" s="14"/>
      <c r="AW262" s="14"/>
      <c r="AX262" s="14"/>
      <c r="AY262" s="14" t="s">
        <v>99</v>
      </c>
      <c r="AZ262" s="14"/>
      <c r="BA262" s="14"/>
      <c r="BB262" s="14"/>
      <c r="BC262" s="14"/>
      <c r="BD262" s="14"/>
      <c r="BE262" s="14" t="s">
        <v>223</v>
      </c>
      <c r="BF262" s="14"/>
      <c r="BG262" s="14"/>
      <c r="BH262" s="14"/>
      <c r="BI262" s="14"/>
      <c r="BJ262" s="14"/>
      <c r="BK262" s="14"/>
      <c r="BL262" s="14"/>
      <c r="BM262" s="14">
        <v>0</v>
      </c>
      <c r="BN262" s="14"/>
      <c r="BO262" s="14" t="s">
        <v>106</v>
      </c>
      <c r="BP262" s="14">
        <v>69099384</v>
      </c>
      <c r="BQ262" s="14">
        <v>0</v>
      </c>
      <c r="BR262" s="22" t="s">
        <v>4199</v>
      </c>
      <c r="BS262" s="14" t="s">
        <v>205</v>
      </c>
      <c r="BT262" s="14" t="s">
        <v>206</v>
      </c>
      <c r="BU262" s="14" t="s">
        <v>207</v>
      </c>
      <c r="BV262" s="14"/>
      <c r="BW262" s="14"/>
      <c r="BX262" s="14"/>
      <c r="BY262" s="14" t="s">
        <v>413</v>
      </c>
      <c r="BZ262" s="14" t="s">
        <v>110</v>
      </c>
      <c r="CA262" s="14" t="s">
        <v>110</v>
      </c>
      <c r="CB262" s="14" t="s">
        <v>110</v>
      </c>
      <c r="CC262" s="14" t="s">
        <v>110</v>
      </c>
      <c r="CD262" s="14" t="s">
        <v>110</v>
      </c>
      <c r="CE262" s="14" t="s">
        <v>110</v>
      </c>
      <c r="CF262" s="14" t="s">
        <v>110</v>
      </c>
      <c r="CG262" s="14" t="s">
        <v>110</v>
      </c>
      <c r="CH262" s="14" t="s">
        <v>110</v>
      </c>
      <c r="CI262" s="14" t="s">
        <v>110</v>
      </c>
      <c r="CJ262" s="14" t="s">
        <v>110</v>
      </c>
      <c r="CK262" s="14" t="s">
        <v>110</v>
      </c>
      <c r="CL262" s="14" t="s">
        <v>110</v>
      </c>
      <c r="CM262" s="14" t="s">
        <v>110</v>
      </c>
      <c r="CN262" s="14"/>
      <c r="CO262" s="40"/>
    </row>
    <row r="263" spans="1:93" ht="13.5" customHeight="1">
      <c r="A263" s="65" t="s">
        <v>4200</v>
      </c>
      <c r="B263" s="25">
        <v>13</v>
      </c>
      <c r="C263" s="34" t="s">
        <v>82</v>
      </c>
      <c r="D263" s="600" t="s">
        <v>4065</v>
      </c>
      <c r="E263" s="599">
        <v>7</v>
      </c>
      <c r="F263" s="600"/>
      <c r="G263" s="600"/>
      <c r="H263" s="590" t="s">
        <v>84</v>
      </c>
      <c r="I263" s="25" t="s">
        <v>295</v>
      </c>
      <c r="J263" s="27" t="s">
        <v>85</v>
      </c>
      <c r="K263" s="25"/>
      <c r="L263" s="25" t="s">
        <v>257</v>
      </c>
      <c r="M263" s="25" t="s">
        <v>196</v>
      </c>
      <c r="N263" s="28" t="s">
        <v>88</v>
      </c>
      <c r="O263" s="29" t="s">
        <v>4201</v>
      </c>
      <c r="P263" s="44" t="s">
        <v>4202</v>
      </c>
      <c r="Q263" s="28" t="s">
        <v>4203</v>
      </c>
      <c r="R263" s="44" t="s">
        <v>4204</v>
      </c>
      <c r="S263" s="44" t="s">
        <v>4205</v>
      </c>
      <c r="T263" s="65">
        <v>33606122291</v>
      </c>
      <c r="U263" s="25">
        <v>91</v>
      </c>
      <c r="V263" s="68" t="s">
        <v>301</v>
      </c>
      <c r="W263" s="68" t="s">
        <v>4206</v>
      </c>
      <c r="X263" s="65" t="s">
        <v>4207</v>
      </c>
      <c r="Y263" s="65" t="s">
        <v>4208</v>
      </c>
      <c r="Z263" s="25"/>
      <c r="AA263" s="25" t="s">
        <v>96</v>
      </c>
      <c r="AB263" s="25" t="s">
        <v>23</v>
      </c>
      <c r="AC263" s="25" t="s">
        <v>97</v>
      </c>
      <c r="AD263" s="642"/>
      <c r="AE263" s="24"/>
      <c r="AF263" s="45">
        <v>33552</v>
      </c>
      <c r="AG263" s="25" t="str">
        <f t="shared" ca="1" si="26"/>
        <v>33 anos</v>
      </c>
      <c r="AH263" s="45">
        <v>45261</v>
      </c>
      <c r="AI263" s="31"/>
      <c r="AJ263" s="31"/>
      <c r="AK263" s="31"/>
      <c r="AL263" s="25"/>
      <c r="AM263" s="25"/>
      <c r="AN263" s="25"/>
      <c r="AO263" s="25"/>
      <c r="AP263" s="25"/>
      <c r="AQ263" s="32"/>
      <c r="AR263" s="25"/>
      <c r="AS263" s="25"/>
      <c r="AT263" s="25"/>
      <c r="AU263" s="25"/>
      <c r="AV263" s="25"/>
      <c r="AW263" s="25" t="s">
        <v>100</v>
      </c>
      <c r="AX263" s="52" t="s">
        <v>236</v>
      </c>
      <c r="AY263" s="52" t="s">
        <v>4209</v>
      </c>
      <c r="AZ263" s="52" t="s">
        <v>99</v>
      </c>
      <c r="BA263" s="52" t="s">
        <v>99</v>
      </c>
      <c r="BB263" s="25" t="s">
        <v>271</v>
      </c>
      <c r="BC263" s="25"/>
      <c r="BD263" s="25"/>
      <c r="BE263" s="25"/>
      <c r="BF263" s="25"/>
      <c r="BG263" s="25"/>
      <c r="BH263" s="25"/>
      <c r="BI263" s="25"/>
      <c r="BJ263" s="25"/>
      <c r="BK263" s="25"/>
      <c r="BL263" s="70" t="s">
        <v>4210</v>
      </c>
      <c r="BM263" s="25">
        <v>6208</v>
      </c>
      <c r="BN263" s="25" t="s">
        <v>4211</v>
      </c>
      <c r="BO263" s="25" t="s">
        <v>106</v>
      </c>
      <c r="BP263" s="71">
        <v>69037000</v>
      </c>
      <c r="BQ263" s="53" t="s">
        <v>4212</v>
      </c>
      <c r="BR263" s="54" t="s">
        <v>4213</v>
      </c>
      <c r="BS263" s="25"/>
      <c r="BT263" s="25"/>
      <c r="BU263" s="25"/>
      <c r="BV263" s="25" t="s">
        <v>276</v>
      </c>
      <c r="BW263" s="31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34"/>
    </row>
    <row r="264" spans="1:93" ht="13.5" customHeight="1">
      <c r="A264" s="39" t="s">
        <v>4214</v>
      </c>
      <c r="B264" s="14">
        <v>72</v>
      </c>
      <c r="C264" s="40" t="s">
        <v>82</v>
      </c>
      <c r="D264" s="599" t="s">
        <v>4065</v>
      </c>
      <c r="E264" s="599">
        <v>7</v>
      </c>
      <c r="F264" s="599"/>
      <c r="G264" s="599"/>
      <c r="H264" s="591" t="s">
        <v>84</v>
      </c>
      <c r="I264" s="14" t="s">
        <v>4093</v>
      </c>
      <c r="J264" s="36" t="s">
        <v>85</v>
      </c>
      <c r="K264" s="14"/>
      <c r="L264" s="14" t="s">
        <v>257</v>
      </c>
      <c r="M264" s="14" t="s">
        <v>196</v>
      </c>
      <c r="N264" s="17" t="s">
        <v>88</v>
      </c>
      <c r="O264" s="18" t="s">
        <v>4215</v>
      </c>
      <c r="P264" s="59" t="s">
        <v>4216</v>
      </c>
      <c r="Q264" s="14">
        <v>1972</v>
      </c>
      <c r="R264" s="59" t="s">
        <v>4217</v>
      </c>
      <c r="S264" s="59" t="s">
        <v>4218</v>
      </c>
      <c r="T264" s="39">
        <v>38636022267</v>
      </c>
      <c r="U264" s="14">
        <v>67</v>
      </c>
      <c r="V264" s="75" t="s">
        <v>4219</v>
      </c>
      <c r="W264" s="75" t="s">
        <v>4220</v>
      </c>
      <c r="X264" s="13"/>
      <c r="Y264" s="39" t="s">
        <v>4221</v>
      </c>
      <c r="Z264" s="14">
        <v>2</v>
      </c>
      <c r="AA264" s="14" t="s">
        <v>96</v>
      </c>
      <c r="AB264" s="14" t="s">
        <v>23</v>
      </c>
      <c r="AC264" s="14" t="s">
        <v>97</v>
      </c>
      <c r="AD264" s="641"/>
      <c r="AE264" s="13"/>
      <c r="AF264" s="62">
        <v>35849</v>
      </c>
      <c r="AG264" s="14" t="str">
        <f t="shared" ca="1" si="26"/>
        <v>27 anos</v>
      </c>
      <c r="AH264" s="62">
        <v>45267</v>
      </c>
      <c r="AI264" s="20"/>
      <c r="AJ264" s="20"/>
      <c r="AK264" s="20"/>
      <c r="AL264" s="14"/>
      <c r="AM264" s="14"/>
      <c r="AN264" s="14"/>
      <c r="AO264" s="14"/>
      <c r="AP264" s="14"/>
      <c r="AQ264" s="21"/>
      <c r="AR264" s="14"/>
      <c r="AS264" s="14"/>
      <c r="AT264" s="14"/>
      <c r="AU264" s="14"/>
      <c r="AV264" s="14"/>
      <c r="AW264" s="63" t="s">
        <v>457</v>
      </c>
      <c r="AX264" s="63" t="s">
        <v>4222</v>
      </c>
      <c r="AY264" s="63" t="s">
        <v>99</v>
      </c>
      <c r="AZ264" s="63" t="s">
        <v>99</v>
      </c>
      <c r="BA264" s="63" t="s">
        <v>99</v>
      </c>
      <c r="BB264" s="14" t="s">
        <v>271</v>
      </c>
      <c r="BC264" s="14"/>
      <c r="BD264" s="14"/>
      <c r="BE264" s="14"/>
      <c r="BF264" s="14"/>
      <c r="BG264" s="14"/>
      <c r="BH264" s="14"/>
      <c r="BI264" s="14"/>
      <c r="BJ264" s="14"/>
      <c r="BK264" s="14"/>
      <c r="BL264" s="78" t="s">
        <v>4223</v>
      </c>
      <c r="BM264" s="14">
        <v>15</v>
      </c>
      <c r="BN264" s="39"/>
      <c r="BO264" s="14" t="s">
        <v>106</v>
      </c>
      <c r="BP264" s="76">
        <v>69063550</v>
      </c>
      <c r="BQ264" s="64">
        <v>92984431510</v>
      </c>
      <c r="BR264" s="51" t="s">
        <v>4224</v>
      </c>
      <c r="BS264" s="14"/>
      <c r="BT264" s="14"/>
      <c r="BU264" s="14"/>
      <c r="BV264" s="14" t="s">
        <v>276</v>
      </c>
      <c r="BW264" s="20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 t="s">
        <v>4225</v>
      </c>
      <c r="CO264" s="40" t="s">
        <v>1689</v>
      </c>
    </row>
    <row r="265" spans="1:93" ht="13.5" customHeight="1">
      <c r="A265" s="24" t="s">
        <v>4226</v>
      </c>
      <c r="B265" s="25">
        <v>46</v>
      </c>
      <c r="C265" s="34" t="s">
        <v>82</v>
      </c>
      <c r="D265" s="600" t="s">
        <v>4065</v>
      </c>
      <c r="E265" s="599">
        <v>7</v>
      </c>
      <c r="F265" s="600"/>
      <c r="G265" s="600"/>
      <c r="H265" s="590" t="s">
        <v>84</v>
      </c>
      <c r="I265" s="25" t="s">
        <v>782</v>
      </c>
      <c r="J265" s="27" t="s">
        <v>85</v>
      </c>
      <c r="K265" s="25"/>
      <c r="L265" s="25" t="s">
        <v>257</v>
      </c>
      <c r="M265" s="28" t="s">
        <v>196</v>
      </c>
      <c r="N265" s="32" t="s">
        <v>88</v>
      </c>
      <c r="O265" s="29" t="s">
        <v>4227</v>
      </c>
      <c r="P265" s="44" t="s">
        <v>4228</v>
      </c>
      <c r="Q265" s="25">
        <v>1945</v>
      </c>
      <c r="R265" s="44" t="s">
        <v>4229</v>
      </c>
      <c r="S265" s="44" t="s">
        <v>4230</v>
      </c>
      <c r="T265" s="92" t="s">
        <v>4231</v>
      </c>
      <c r="U265" s="25" t="s">
        <v>650</v>
      </c>
      <c r="V265" s="25" t="s">
        <v>264</v>
      </c>
      <c r="W265" s="25" t="s">
        <v>4232</v>
      </c>
      <c r="X265" s="24" t="s">
        <v>4233</v>
      </c>
      <c r="Y265" s="24" t="s">
        <v>4234</v>
      </c>
      <c r="Z265" s="25">
        <v>1</v>
      </c>
      <c r="AA265" s="25" t="s">
        <v>96</v>
      </c>
      <c r="AB265" s="25" t="s">
        <v>23</v>
      </c>
      <c r="AC265" s="25" t="s">
        <v>97</v>
      </c>
      <c r="AD265" s="642"/>
      <c r="AE265" s="24"/>
      <c r="AF265" s="45">
        <v>35733</v>
      </c>
      <c r="AG265" s="25" t="str">
        <f t="shared" ca="1" si="26"/>
        <v>27 anos</v>
      </c>
      <c r="AH265" s="45">
        <v>45261</v>
      </c>
      <c r="AI265" s="31"/>
      <c r="AJ265" s="31"/>
      <c r="AK265" s="31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52" t="s">
        <v>457</v>
      </c>
      <c r="AX265" s="52"/>
      <c r="AY265" s="52"/>
      <c r="AZ265" s="52" t="s">
        <v>744</v>
      </c>
      <c r="BA265" s="94" t="s">
        <v>744</v>
      </c>
      <c r="BB265" s="25" t="s">
        <v>271</v>
      </c>
      <c r="BC265" s="25"/>
      <c r="BD265" s="25"/>
      <c r="BE265" s="25"/>
      <c r="BF265" s="25"/>
      <c r="BG265" s="25"/>
      <c r="BH265" s="25"/>
      <c r="BI265" s="25"/>
      <c r="BJ265" s="25"/>
      <c r="BK265" s="25"/>
      <c r="BL265" s="24" t="s">
        <v>4235</v>
      </c>
      <c r="BM265" s="25">
        <v>37</v>
      </c>
      <c r="BN265" s="25"/>
      <c r="BO265" s="25" t="s">
        <v>106</v>
      </c>
      <c r="BP265" s="25" t="s">
        <v>4236</v>
      </c>
      <c r="BQ265" s="95">
        <v>92982023136</v>
      </c>
      <c r="BR265" s="54" t="s">
        <v>4237</v>
      </c>
      <c r="BS265" s="25"/>
      <c r="BT265" s="25"/>
      <c r="BU265" s="25"/>
      <c r="BV265" s="25" t="s">
        <v>276</v>
      </c>
      <c r="BW265" s="25"/>
      <c r="BX265" s="25"/>
      <c r="BY265" s="25"/>
      <c r="BZ265" s="25"/>
      <c r="CA265" s="25"/>
      <c r="CB265" s="31"/>
      <c r="CC265" s="25"/>
      <c r="CD265" s="31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34"/>
    </row>
    <row r="266" spans="1:93" ht="13.5" customHeight="1">
      <c r="A266" s="39" t="s">
        <v>4238</v>
      </c>
      <c r="B266" s="14">
        <v>78</v>
      </c>
      <c r="C266" s="40" t="s">
        <v>82</v>
      </c>
      <c r="D266" s="599" t="s">
        <v>4065</v>
      </c>
      <c r="E266" s="599">
        <v>7</v>
      </c>
      <c r="F266" s="599"/>
      <c r="G266" s="599"/>
      <c r="H266" s="591" t="s">
        <v>84</v>
      </c>
      <c r="I266" s="14" t="s">
        <v>295</v>
      </c>
      <c r="J266" s="36" t="s">
        <v>85</v>
      </c>
      <c r="K266" s="14"/>
      <c r="L266" s="21" t="s">
        <v>257</v>
      </c>
      <c r="M266" s="17" t="s">
        <v>196</v>
      </c>
      <c r="N266" s="17" t="s">
        <v>88</v>
      </c>
      <c r="O266" s="18" t="s">
        <v>4239</v>
      </c>
      <c r="P266" s="59" t="s">
        <v>4240</v>
      </c>
      <c r="Q266" s="60">
        <v>1978</v>
      </c>
      <c r="R266" s="59" t="s">
        <v>4241</v>
      </c>
      <c r="S266" s="59" t="s">
        <v>4242</v>
      </c>
      <c r="T266" s="85" t="s">
        <v>4243</v>
      </c>
      <c r="U266" s="14">
        <v>67</v>
      </c>
      <c r="V266" s="75" t="s">
        <v>264</v>
      </c>
      <c r="W266" s="75" t="s">
        <v>4244</v>
      </c>
      <c r="X266" s="39" t="s">
        <v>4245</v>
      </c>
      <c r="Y266" s="39" t="s">
        <v>4246</v>
      </c>
      <c r="Z266" s="14">
        <v>1</v>
      </c>
      <c r="AA266" s="14" t="s">
        <v>96</v>
      </c>
      <c r="AB266" s="14" t="s">
        <v>23</v>
      </c>
      <c r="AC266" s="14" t="s">
        <v>97</v>
      </c>
      <c r="AD266" s="19"/>
      <c r="AE266" s="13"/>
      <c r="AF266" s="62">
        <v>33589</v>
      </c>
      <c r="AG266" s="14" t="str">
        <f t="shared" ca="1" si="26"/>
        <v>33 anos</v>
      </c>
      <c r="AH266" s="62">
        <v>45282</v>
      </c>
      <c r="AI266" s="20"/>
      <c r="AJ266" s="20"/>
      <c r="AK266" s="20"/>
      <c r="AL266" s="14"/>
      <c r="AM266" s="14"/>
      <c r="AN266" s="14"/>
      <c r="AO266" s="14"/>
      <c r="AP266" s="14"/>
      <c r="AQ266" s="21"/>
      <c r="AR266" s="14"/>
      <c r="AS266" s="14"/>
      <c r="AT266" s="14"/>
      <c r="AU266" s="14"/>
      <c r="AV266" s="14"/>
      <c r="AW266" s="14" t="s">
        <v>100</v>
      </c>
      <c r="AX266" s="52" t="s">
        <v>4247</v>
      </c>
      <c r="AY266" s="52" t="s">
        <v>4248</v>
      </c>
      <c r="AZ266" s="52" t="s">
        <v>99</v>
      </c>
      <c r="BA266" s="52" t="s">
        <v>99</v>
      </c>
      <c r="BB266" s="14" t="s">
        <v>271</v>
      </c>
      <c r="BC266" s="14"/>
      <c r="BD266" s="14"/>
      <c r="BE266" s="14"/>
      <c r="BF266" s="14"/>
      <c r="BG266" s="14"/>
      <c r="BH266" s="14"/>
      <c r="BI266" s="14"/>
      <c r="BJ266" s="14"/>
      <c r="BK266" s="14"/>
      <c r="BL266" s="13" t="s">
        <v>4249</v>
      </c>
      <c r="BM266" s="14">
        <v>97</v>
      </c>
      <c r="BN266" s="14"/>
      <c r="BO266" s="14" t="s">
        <v>106</v>
      </c>
      <c r="BP266" s="76">
        <v>69090750</v>
      </c>
      <c r="BQ266" s="53" t="s">
        <v>4250</v>
      </c>
      <c r="BR266" s="54" t="s">
        <v>4251</v>
      </c>
      <c r="BS266" s="14"/>
      <c r="BT266" s="14"/>
      <c r="BU266" s="14"/>
      <c r="BV266" s="14" t="s">
        <v>276</v>
      </c>
      <c r="BW266" s="14"/>
      <c r="BX266" s="627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40"/>
    </row>
    <row r="267" spans="1:93" ht="13.5" customHeight="1">
      <c r="A267" s="24" t="s">
        <v>4252</v>
      </c>
      <c r="B267" s="25">
        <v>143</v>
      </c>
      <c r="C267" s="34" t="s">
        <v>82</v>
      </c>
      <c r="D267" s="600" t="s">
        <v>4065</v>
      </c>
      <c r="E267" s="599">
        <v>7</v>
      </c>
      <c r="F267" s="600"/>
      <c r="G267" s="600"/>
      <c r="H267" s="590" t="s">
        <v>84</v>
      </c>
      <c r="I267" s="25" t="s">
        <v>4093</v>
      </c>
      <c r="J267" s="27" t="s">
        <v>85</v>
      </c>
      <c r="K267" s="25"/>
      <c r="L267" s="25" t="s">
        <v>257</v>
      </c>
      <c r="M267" s="28" t="s">
        <v>196</v>
      </c>
      <c r="N267" s="32" t="s">
        <v>88</v>
      </c>
      <c r="O267" s="29" t="s">
        <v>4253</v>
      </c>
      <c r="P267" s="44" t="s">
        <v>4254</v>
      </c>
      <c r="Q267" s="25">
        <v>2043</v>
      </c>
      <c r="R267" s="44" t="s">
        <v>4255</v>
      </c>
      <c r="S267" s="44" t="s">
        <v>4256</v>
      </c>
      <c r="T267" s="92" t="s">
        <v>4257</v>
      </c>
      <c r="U267" s="25" t="s">
        <v>831</v>
      </c>
      <c r="V267" s="92" t="s">
        <v>264</v>
      </c>
      <c r="W267" s="92" t="s">
        <v>4258</v>
      </c>
      <c r="X267" s="24" t="s">
        <v>4259</v>
      </c>
      <c r="Y267" s="24" t="s">
        <v>4260</v>
      </c>
      <c r="Z267" s="25">
        <v>1</v>
      </c>
      <c r="AA267" s="25" t="s">
        <v>96</v>
      </c>
      <c r="AB267" s="25" t="s">
        <v>23</v>
      </c>
      <c r="AC267" s="25" t="s">
        <v>97</v>
      </c>
      <c r="AD267" s="30"/>
      <c r="AE267" s="24"/>
      <c r="AF267" s="45">
        <v>34657</v>
      </c>
      <c r="AG267" s="25" t="str">
        <f t="shared" ca="1" si="26"/>
        <v>30 anos</v>
      </c>
      <c r="AH267" s="174">
        <v>45288</v>
      </c>
      <c r="AI267" s="31"/>
      <c r="AJ267" s="31"/>
      <c r="AK267" s="31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63" t="s">
        <v>336</v>
      </c>
      <c r="AX267" s="52" t="s">
        <v>99</v>
      </c>
      <c r="AY267" s="52" t="s">
        <v>99</v>
      </c>
      <c r="AZ267" s="52" t="s">
        <v>99</v>
      </c>
      <c r="BA267" s="52" t="s">
        <v>99</v>
      </c>
      <c r="BB267" s="25" t="s">
        <v>271</v>
      </c>
      <c r="BC267" s="25"/>
      <c r="BD267" s="25"/>
      <c r="BE267" s="25"/>
      <c r="BF267" s="25"/>
      <c r="BG267" s="25"/>
      <c r="BH267" s="25"/>
      <c r="BI267" s="25"/>
      <c r="BJ267" s="25"/>
      <c r="BK267" s="25"/>
      <c r="BL267" s="24" t="s">
        <v>4261</v>
      </c>
      <c r="BM267" s="25">
        <v>47</v>
      </c>
      <c r="BN267" s="25"/>
      <c r="BO267" s="25" t="s">
        <v>106</v>
      </c>
      <c r="BP267" s="25" t="s">
        <v>4262</v>
      </c>
      <c r="BQ267" s="64">
        <v>92991505518</v>
      </c>
      <c r="BR267" s="51" t="s">
        <v>4263</v>
      </c>
      <c r="BS267" s="25"/>
      <c r="BT267" s="25"/>
      <c r="BU267" s="25"/>
      <c r="BV267" s="25" t="s">
        <v>276</v>
      </c>
      <c r="BW267" s="25"/>
      <c r="BX267" s="25"/>
      <c r="BY267" s="25"/>
      <c r="BZ267" s="25"/>
      <c r="CA267" s="25"/>
      <c r="CB267" s="31"/>
      <c r="CC267" s="25"/>
      <c r="CD267" s="31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34"/>
    </row>
    <row r="268" spans="1:93" ht="13.5" customHeight="1">
      <c r="A268" s="13" t="s">
        <v>4264</v>
      </c>
      <c r="B268" s="14">
        <v>66</v>
      </c>
      <c r="C268" s="40" t="s">
        <v>82</v>
      </c>
      <c r="D268" s="599" t="s">
        <v>4065</v>
      </c>
      <c r="E268" s="599">
        <v>7</v>
      </c>
      <c r="F268" s="599"/>
      <c r="G268" s="599"/>
      <c r="H268" s="591" t="s">
        <v>84</v>
      </c>
      <c r="I268" s="14" t="s">
        <v>295</v>
      </c>
      <c r="J268" s="36" t="s">
        <v>135</v>
      </c>
      <c r="K268" s="14"/>
      <c r="L268" s="14" t="s">
        <v>257</v>
      </c>
      <c r="M268" s="17" t="s">
        <v>196</v>
      </c>
      <c r="N268" s="21" t="s">
        <v>88</v>
      </c>
      <c r="O268" s="18" t="s">
        <v>4265</v>
      </c>
      <c r="P268" s="59" t="s">
        <v>4266</v>
      </c>
      <c r="Q268" s="14">
        <v>1966</v>
      </c>
      <c r="R268" s="59" t="s">
        <v>4267</v>
      </c>
      <c r="S268" s="59" t="s">
        <v>4268</v>
      </c>
      <c r="T268" s="61" t="s">
        <v>4269</v>
      </c>
      <c r="U268" s="14"/>
      <c r="V268" s="61" t="s">
        <v>651</v>
      </c>
      <c r="W268" s="61" t="s">
        <v>4270</v>
      </c>
      <c r="X268" s="13" t="s">
        <v>4271</v>
      </c>
      <c r="Y268" s="13" t="s">
        <v>4272</v>
      </c>
      <c r="Z268" s="14">
        <v>1</v>
      </c>
      <c r="AA268" s="14" t="s">
        <v>96</v>
      </c>
      <c r="AB268" s="14" t="s">
        <v>23</v>
      </c>
      <c r="AC268" s="14" t="s">
        <v>97</v>
      </c>
      <c r="AD268" s="19"/>
      <c r="AE268" s="13"/>
      <c r="AF268" s="62">
        <v>33675</v>
      </c>
      <c r="AG268" s="14" t="str">
        <f t="shared" ca="1" si="26"/>
        <v>33 anos</v>
      </c>
      <c r="AH268" s="62">
        <v>45261</v>
      </c>
      <c r="AI268" s="20"/>
      <c r="AJ268" s="20"/>
      <c r="AK268" s="20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 t="s">
        <v>100</v>
      </c>
      <c r="AX268" s="52" t="s">
        <v>4273</v>
      </c>
      <c r="AY268" s="52" t="s">
        <v>306</v>
      </c>
      <c r="AZ268" s="52" t="s">
        <v>99</v>
      </c>
      <c r="BA268" s="52" t="s">
        <v>99</v>
      </c>
      <c r="BB268" s="14" t="s">
        <v>271</v>
      </c>
      <c r="BC268" s="14"/>
      <c r="BD268" s="14"/>
      <c r="BE268" s="14"/>
      <c r="BF268" s="14"/>
      <c r="BG268" s="14"/>
      <c r="BH268" s="14"/>
      <c r="BI268" s="14"/>
      <c r="BJ268" s="14"/>
      <c r="BK268" s="14"/>
      <c r="BL268" s="13" t="s">
        <v>4274</v>
      </c>
      <c r="BM268" s="14">
        <v>56</v>
      </c>
      <c r="BN268" s="14"/>
      <c r="BO268" s="14" t="s">
        <v>106</v>
      </c>
      <c r="BP268" s="14">
        <v>69095030</v>
      </c>
      <c r="BQ268" s="53" t="s">
        <v>4275</v>
      </c>
      <c r="BR268" s="54" t="s">
        <v>4276</v>
      </c>
      <c r="BS268" s="14"/>
      <c r="BT268" s="14"/>
      <c r="BU268" s="14"/>
      <c r="BV268" s="14" t="s">
        <v>276</v>
      </c>
      <c r="BW268" s="14"/>
      <c r="BX268" s="14"/>
      <c r="BY268" s="14"/>
      <c r="BZ268" s="14"/>
      <c r="CA268" s="14"/>
      <c r="CB268" s="20"/>
      <c r="CC268" s="14"/>
      <c r="CD268" s="20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40"/>
    </row>
    <row r="269" spans="1:93" ht="13.5" customHeight="1">
      <c r="A269" s="65" t="s">
        <v>4277</v>
      </c>
      <c r="B269" s="25">
        <v>6</v>
      </c>
      <c r="C269" s="34" t="s">
        <v>82</v>
      </c>
      <c r="D269" s="600" t="s">
        <v>4065</v>
      </c>
      <c r="E269" s="599">
        <v>7</v>
      </c>
      <c r="F269" s="600"/>
      <c r="G269" s="600"/>
      <c r="H269" s="590" t="s">
        <v>84</v>
      </c>
      <c r="I269" s="25" t="s">
        <v>4278</v>
      </c>
      <c r="J269" s="27" t="s">
        <v>85</v>
      </c>
      <c r="K269" s="25"/>
      <c r="L269" s="25" t="s">
        <v>257</v>
      </c>
      <c r="M269" s="28" t="s">
        <v>196</v>
      </c>
      <c r="N269" s="28" t="s">
        <v>88</v>
      </c>
      <c r="O269" s="175" t="s">
        <v>4279</v>
      </c>
      <c r="P269" s="44" t="s">
        <v>4280</v>
      </c>
      <c r="Q269" s="25">
        <v>1905</v>
      </c>
      <c r="R269" s="44" t="s">
        <v>4281</v>
      </c>
      <c r="S269" s="44" t="s">
        <v>4282</v>
      </c>
      <c r="T269" s="67" t="s">
        <v>4283</v>
      </c>
      <c r="U269" s="25">
        <v>22</v>
      </c>
      <c r="V269" s="71">
        <v>32</v>
      </c>
      <c r="W269" s="71">
        <v>788</v>
      </c>
      <c r="X269" s="69" t="s">
        <v>4284</v>
      </c>
      <c r="Y269" s="69" t="s">
        <v>4285</v>
      </c>
      <c r="Z269" s="25"/>
      <c r="AA269" s="25" t="s">
        <v>96</v>
      </c>
      <c r="AB269" s="25" t="s">
        <v>23</v>
      </c>
      <c r="AC269" s="25" t="s">
        <v>97</v>
      </c>
      <c r="AD269" s="30"/>
      <c r="AE269" s="24"/>
      <c r="AF269" s="45">
        <v>33116</v>
      </c>
      <c r="AG269" s="25" t="str">
        <f t="shared" ca="1" si="26"/>
        <v>34 anos</v>
      </c>
      <c r="AH269" s="45">
        <v>45261</v>
      </c>
      <c r="AI269" s="31"/>
      <c r="AJ269" s="31"/>
      <c r="AK269" s="31"/>
      <c r="AL269" s="25"/>
      <c r="AM269" s="25"/>
      <c r="AN269" s="25"/>
      <c r="AO269" s="25"/>
      <c r="AP269" s="25"/>
      <c r="AQ269" s="32"/>
      <c r="AR269" s="25"/>
      <c r="AS269" s="25"/>
      <c r="AT269" s="25"/>
      <c r="AU269" s="25"/>
      <c r="AV269" s="25"/>
      <c r="AW269" s="25" t="s">
        <v>100</v>
      </c>
      <c r="AX269" s="52" t="s">
        <v>4286</v>
      </c>
      <c r="AY269" s="52" t="s">
        <v>306</v>
      </c>
      <c r="AZ269" s="52" t="s">
        <v>99</v>
      </c>
      <c r="BA269" s="52" t="s">
        <v>99</v>
      </c>
      <c r="BB269" s="25" t="s">
        <v>271</v>
      </c>
      <c r="BC269" s="25"/>
      <c r="BD269" s="25"/>
      <c r="BE269" s="25"/>
      <c r="BF269" s="25"/>
      <c r="BG269" s="25"/>
      <c r="BH269" s="25"/>
      <c r="BI269" s="25"/>
      <c r="BJ269" s="25"/>
      <c r="BK269" s="25"/>
      <c r="BL269" s="70" t="s">
        <v>4287</v>
      </c>
      <c r="BM269" s="25">
        <v>106</v>
      </c>
      <c r="BN269" s="25"/>
      <c r="BO269" s="25" t="s">
        <v>106</v>
      </c>
      <c r="BP269" s="71">
        <v>69029450</v>
      </c>
      <c r="BQ269" s="53">
        <v>92982798785</v>
      </c>
      <c r="BR269" s="54" t="s">
        <v>4288</v>
      </c>
      <c r="BS269" s="25"/>
      <c r="BT269" s="25"/>
      <c r="BU269" s="25"/>
      <c r="BV269" s="25" t="s">
        <v>276</v>
      </c>
      <c r="BW269" s="25"/>
      <c r="BX269" s="25"/>
      <c r="BY269" s="25"/>
      <c r="BZ269" s="25"/>
      <c r="CA269" s="25"/>
      <c r="CB269" s="31"/>
      <c r="CC269" s="25"/>
      <c r="CD269" s="31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34"/>
    </row>
    <row r="270" spans="1:93" ht="13.5" customHeight="1">
      <c r="A270" s="13" t="s">
        <v>4289</v>
      </c>
      <c r="B270" s="14">
        <v>247</v>
      </c>
      <c r="C270" s="40" t="s">
        <v>82</v>
      </c>
      <c r="D270" s="599" t="s">
        <v>4065</v>
      </c>
      <c r="E270" s="599">
        <v>7</v>
      </c>
      <c r="F270" s="599"/>
      <c r="G270" s="599"/>
      <c r="H270" s="36" t="s">
        <v>84</v>
      </c>
      <c r="I270" s="14" t="s">
        <v>4290</v>
      </c>
      <c r="J270" s="36" t="s">
        <v>85</v>
      </c>
      <c r="K270" s="14" t="s">
        <v>86</v>
      </c>
      <c r="L270" s="14" t="s">
        <v>73</v>
      </c>
      <c r="M270" s="17" t="s">
        <v>87</v>
      </c>
      <c r="N270" s="17" t="s">
        <v>88</v>
      </c>
      <c r="O270" s="18" t="s">
        <v>4291</v>
      </c>
      <c r="P270" s="14" t="s">
        <v>4292</v>
      </c>
      <c r="Q270" s="17" t="s">
        <v>4293</v>
      </c>
      <c r="R270" s="14" t="s">
        <v>4294</v>
      </c>
      <c r="S270" s="14" t="s">
        <v>4295</v>
      </c>
      <c r="T270" s="14">
        <v>164582522</v>
      </c>
      <c r="U270" s="14">
        <v>75</v>
      </c>
      <c r="V270" s="14">
        <v>31</v>
      </c>
      <c r="W270" s="14">
        <v>411</v>
      </c>
      <c r="X270" s="13" t="s">
        <v>4296</v>
      </c>
      <c r="Y270" s="13" t="s">
        <v>4297</v>
      </c>
      <c r="Z270" s="14">
        <v>1</v>
      </c>
      <c r="AA270" s="14" t="s">
        <v>96</v>
      </c>
      <c r="AB270" s="14" t="s">
        <v>23</v>
      </c>
      <c r="AC270" s="14" t="s">
        <v>97</v>
      </c>
      <c r="AD270" s="19"/>
      <c r="AE270" s="13" t="s">
        <v>4298</v>
      </c>
      <c r="AF270" s="20">
        <v>28650</v>
      </c>
      <c r="AG270" s="14" t="str">
        <f t="shared" ca="1" si="26"/>
        <v>47 anos</v>
      </c>
      <c r="AH270" s="20">
        <v>38058</v>
      </c>
      <c r="AI270" s="20">
        <v>38058</v>
      </c>
      <c r="AJ270" s="20">
        <f>EDATE(AI270,300)</f>
        <v>47189</v>
      </c>
      <c r="AK270" s="20">
        <f>EDATE(AI270,360)</f>
        <v>49015</v>
      </c>
      <c r="AL270" s="14">
        <v>59</v>
      </c>
      <c r="AM270" s="14" t="str">
        <f ca="1">DATEDIF(AI270,TODAY(),"Y")&amp;" ano(s)"</f>
        <v>21 ano(s)</v>
      </c>
      <c r="AN270" s="14" t="str">
        <f ca="1">DATEDIF(AI270,TODAY(),"YM")&amp;"  mês(es)"</f>
        <v>5  mês(es)</v>
      </c>
      <c r="AO270" s="14" t="str">
        <f ca="1">DATEDIF(AI270,TODAY(),"MD")&amp;" dias"</f>
        <v>4 dias</v>
      </c>
      <c r="AP270" s="14">
        <f ca="1">TODAY()-AI270</f>
        <v>7827</v>
      </c>
      <c r="AQ270" s="21" t="s">
        <v>99</v>
      </c>
      <c r="AR270" s="14"/>
      <c r="AS270" s="14"/>
      <c r="AT270" s="14"/>
      <c r="AU270" s="14"/>
      <c r="AV270" s="14"/>
      <c r="AW270" s="14" t="s">
        <v>100</v>
      </c>
      <c r="AX270" s="14"/>
      <c r="AY270" s="14" t="s">
        <v>4299</v>
      </c>
      <c r="AZ270" s="14" t="s">
        <v>99</v>
      </c>
      <c r="BA270" s="14" t="s">
        <v>99</v>
      </c>
      <c r="BB270" s="20" t="s">
        <v>101</v>
      </c>
      <c r="BC270" s="14"/>
      <c r="BD270" s="14" t="s">
        <v>1430</v>
      </c>
      <c r="BE270" s="14" t="s">
        <v>223</v>
      </c>
      <c r="BF270" s="14"/>
      <c r="BG270" s="14"/>
      <c r="BH270" s="14"/>
      <c r="BI270" s="14"/>
      <c r="BJ270" s="14"/>
      <c r="BK270" s="14"/>
      <c r="BL270" s="14"/>
      <c r="BM270" s="14">
        <v>0</v>
      </c>
      <c r="BN270" s="14"/>
      <c r="BO270" s="14" t="s">
        <v>106</v>
      </c>
      <c r="BP270" s="14">
        <v>69153590</v>
      </c>
      <c r="BQ270" s="14">
        <v>92294941</v>
      </c>
      <c r="BR270" s="22" t="s">
        <v>4300</v>
      </c>
      <c r="BS270" s="14" t="s">
        <v>108</v>
      </c>
      <c r="BT270" s="14" t="s">
        <v>109</v>
      </c>
      <c r="BU270" s="14" t="s">
        <v>1432</v>
      </c>
      <c r="BV270" s="14" t="s">
        <v>1433</v>
      </c>
      <c r="BW270" s="14" t="s">
        <v>1434</v>
      </c>
      <c r="BX270" s="14" t="s">
        <v>1435</v>
      </c>
      <c r="BY270" s="14" t="s">
        <v>208</v>
      </c>
      <c r="BZ270" s="14" t="s">
        <v>413</v>
      </c>
      <c r="CA270" s="14" t="s">
        <v>110</v>
      </c>
      <c r="CB270" s="20">
        <v>45037</v>
      </c>
      <c r="CC270" s="14" t="s">
        <v>4301</v>
      </c>
      <c r="CD270" s="14" t="s">
        <v>110</v>
      </c>
      <c r="CE270" s="14" t="s">
        <v>110</v>
      </c>
      <c r="CF270" s="14" t="s">
        <v>110</v>
      </c>
      <c r="CG270" s="14" t="s">
        <v>110</v>
      </c>
      <c r="CH270" s="14" t="s">
        <v>110</v>
      </c>
      <c r="CI270" s="14" t="s">
        <v>110</v>
      </c>
      <c r="CJ270" s="14" t="s">
        <v>110</v>
      </c>
      <c r="CK270" s="14" t="s">
        <v>110</v>
      </c>
      <c r="CL270" s="14" t="s">
        <v>110</v>
      </c>
      <c r="CM270" s="14" t="s">
        <v>110</v>
      </c>
      <c r="CN270" s="14"/>
      <c r="CO270" s="40"/>
    </row>
    <row r="271" spans="1:93" ht="13.5" customHeight="1">
      <c r="A271" s="24" t="s">
        <v>4302</v>
      </c>
      <c r="B271" s="25">
        <v>86</v>
      </c>
      <c r="C271" s="34" t="s">
        <v>4303</v>
      </c>
      <c r="D271" s="600" t="s">
        <v>4065</v>
      </c>
      <c r="E271" s="599">
        <v>7</v>
      </c>
      <c r="F271" s="600"/>
      <c r="G271" s="600"/>
      <c r="H271" s="590" t="s">
        <v>84</v>
      </c>
      <c r="I271" s="25" t="s">
        <v>295</v>
      </c>
      <c r="J271" s="27" t="s">
        <v>85</v>
      </c>
      <c r="K271" s="25"/>
      <c r="L271" s="25" t="s">
        <v>257</v>
      </c>
      <c r="M271" s="28" t="s">
        <v>196</v>
      </c>
      <c r="N271" s="32" t="s">
        <v>88</v>
      </c>
      <c r="O271" s="29" t="s">
        <v>4304</v>
      </c>
      <c r="P271" s="44" t="s">
        <v>4305</v>
      </c>
      <c r="Q271" s="25">
        <v>1986</v>
      </c>
      <c r="R271" s="44" t="s">
        <v>4306</v>
      </c>
      <c r="S271" s="44" t="s">
        <v>4307</v>
      </c>
      <c r="T271" s="25">
        <v>419108922</v>
      </c>
      <c r="U271" s="25">
        <v>32</v>
      </c>
      <c r="V271" s="25" t="s">
        <v>717</v>
      </c>
      <c r="W271" s="25" t="s">
        <v>4308</v>
      </c>
      <c r="X271" s="24" t="s">
        <v>4309</v>
      </c>
      <c r="Y271" s="24" t="s">
        <v>4310</v>
      </c>
      <c r="Z271" s="25">
        <v>1</v>
      </c>
      <c r="AA271" s="25" t="s">
        <v>96</v>
      </c>
      <c r="AB271" s="25" t="s">
        <v>23</v>
      </c>
      <c r="AC271" s="25" t="s">
        <v>97</v>
      </c>
      <c r="AD271" s="30"/>
      <c r="AE271" s="24"/>
      <c r="AF271" s="45">
        <v>37071</v>
      </c>
      <c r="AG271" s="25" t="str">
        <f t="shared" ref="AG271:AG302" ca="1" si="33">DATEDIF(AF271,TODAY(),"Y")&amp;" anos"</f>
        <v>24 anos</v>
      </c>
      <c r="AH271" s="45">
        <v>45261</v>
      </c>
      <c r="AI271" s="31"/>
      <c r="AJ271" s="31"/>
      <c r="AK271" s="31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 t="s">
        <v>100</v>
      </c>
      <c r="AX271" s="52" t="s">
        <v>4311</v>
      </c>
      <c r="AY271" s="52" t="s">
        <v>99</v>
      </c>
      <c r="AZ271" s="63" t="s">
        <v>99</v>
      </c>
      <c r="BA271" s="52" t="s">
        <v>99</v>
      </c>
      <c r="BB271" s="25" t="s">
        <v>271</v>
      </c>
      <c r="BC271" s="25"/>
      <c r="BD271" s="25"/>
      <c r="BE271" s="25"/>
      <c r="BF271" s="25"/>
      <c r="BG271" s="25"/>
      <c r="BH271" s="25"/>
      <c r="BI271" s="25"/>
      <c r="BJ271" s="25"/>
      <c r="BK271" s="25"/>
      <c r="BL271" s="24" t="s">
        <v>4312</v>
      </c>
      <c r="BM271" s="25">
        <v>36</v>
      </c>
      <c r="BN271" s="25"/>
      <c r="BO271" s="25" t="s">
        <v>106</v>
      </c>
      <c r="BP271" s="25" t="s">
        <v>4313</v>
      </c>
      <c r="BQ271" s="53">
        <v>92988027812</v>
      </c>
      <c r="BR271" s="54" t="s">
        <v>4314</v>
      </c>
      <c r="BS271" s="25"/>
      <c r="BT271" s="25"/>
      <c r="BU271" s="25"/>
      <c r="BV271" s="25" t="s">
        <v>276</v>
      </c>
      <c r="BW271" s="25"/>
      <c r="BX271" s="25"/>
      <c r="BY271" s="25"/>
      <c r="BZ271" s="25"/>
      <c r="CA271" s="25"/>
      <c r="CB271" s="31"/>
      <c r="CC271" s="25"/>
      <c r="CD271" s="31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34"/>
    </row>
    <row r="272" spans="1:93" ht="13.5" customHeight="1">
      <c r="A272" s="13" t="s">
        <v>4315</v>
      </c>
      <c r="B272" s="14">
        <v>9</v>
      </c>
      <c r="C272" s="40" t="s">
        <v>82</v>
      </c>
      <c r="D272" s="599" t="s">
        <v>4065</v>
      </c>
      <c r="E272" s="599">
        <v>7</v>
      </c>
      <c r="F272" s="599"/>
      <c r="G272" s="599"/>
      <c r="H272" s="36" t="s">
        <v>84</v>
      </c>
      <c r="I272" s="14" t="s">
        <v>4316</v>
      </c>
      <c r="J272" s="36" t="s">
        <v>85</v>
      </c>
      <c r="K272" s="14" t="s">
        <v>86</v>
      </c>
      <c r="L272" s="14" t="s">
        <v>75</v>
      </c>
      <c r="M272" s="17" t="s">
        <v>87</v>
      </c>
      <c r="N272" s="17" t="s">
        <v>88</v>
      </c>
      <c r="O272" s="18" t="s">
        <v>4317</v>
      </c>
      <c r="P272" s="14" t="s">
        <v>4318</v>
      </c>
      <c r="Q272" s="17" t="s">
        <v>4319</v>
      </c>
      <c r="R272" s="14" t="s">
        <v>4320</v>
      </c>
      <c r="S272" s="14" t="s">
        <v>4321</v>
      </c>
      <c r="T272" s="14">
        <v>131240422</v>
      </c>
      <c r="U272" s="14">
        <v>83</v>
      </c>
      <c r="V272" s="14">
        <v>32</v>
      </c>
      <c r="W272" s="14">
        <v>287</v>
      </c>
      <c r="X272" s="13" t="s">
        <v>4322</v>
      </c>
      <c r="Y272" s="13" t="s">
        <v>4323</v>
      </c>
      <c r="Z272" s="14">
        <v>1</v>
      </c>
      <c r="AA272" s="14" t="s">
        <v>96</v>
      </c>
      <c r="AB272" s="14" t="s">
        <v>23</v>
      </c>
      <c r="AC272" s="14" t="s">
        <v>97</v>
      </c>
      <c r="AD272" s="19"/>
      <c r="AE272" s="13" t="s">
        <v>2629</v>
      </c>
      <c r="AF272" s="20">
        <v>25869</v>
      </c>
      <c r="AG272" s="14" t="str">
        <f t="shared" ca="1" si="33"/>
        <v>54 anos</v>
      </c>
      <c r="AH272" s="20">
        <v>34425</v>
      </c>
      <c r="AI272" s="20">
        <v>34425</v>
      </c>
      <c r="AJ272" s="20">
        <f>EDATE(AI272,300)</f>
        <v>43556</v>
      </c>
      <c r="AK272" s="20">
        <f>EDATE(AI272,360)</f>
        <v>45383</v>
      </c>
      <c r="AL272" s="14">
        <v>59</v>
      </c>
      <c r="AM272" s="14" t="str">
        <f ca="1">DATEDIF(AI272,TODAY(),"Y")&amp;" ano(s)"</f>
        <v>31 ano(s)</v>
      </c>
      <c r="AN272" s="14" t="str">
        <f ca="1">DATEDIF(AI272,TODAY(),"YM")&amp;"  mês(es)"</f>
        <v>4  mês(es)</v>
      </c>
      <c r="AO272" s="14" t="str">
        <f ca="1">DATEDIF(AI272,TODAY(),"MD")&amp;" dias"</f>
        <v>15 dias</v>
      </c>
      <c r="AP272" s="14">
        <f ca="1">TODAY()-AI272</f>
        <v>11460</v>
      </c>
      <c r="AQ272" s="21" t="s">
        <v>99</v>
      </c>
      <c r="AR272" s="14"/>
      <c r="AS272" s="14"/>
      <c r="AT272" s="14"/>
      <c r="AU272" s="14"/>
      <c r="AV272" s="14"/>
      <c r="AW272" s="14"/>
      <c r="AX272" s="14"/>
      <c r="AY272" s="14" t="s">
        <v>99</v>
      </c>
      <c r="AZ272" s="14" t="s">
        <v>99</v>
      </c>
      <c r="BA272" s="14" t="s">
        <v>99</v>
      </c>
      <c r="BB272" s="14"/>
      <c r="BC272" s="14"/>
      <c r="BD272" s="14"/>
      <c r="BE272" s="14" t="s">
        <v>1823</v>
      </c>
      <c r="BF272" s="14"/>
      <c r="BG272" s="14"/>
      <c r="BH272" s="14"/>
      <c r="BI272" s="14"/>
      <c r="BJ272" s="14"/>
      <c r="BK272" s="14"/>
      <c r="BL272" s="14"/>
      <c r="BM272" s="14">
        <v>0</v>
      </c>
      <c r="BN272" s="14"/>
      <c r="BO272" s="14" t="s">
        <v>106</v>
      </c>
      <c r="BP272" s="14">
        <v>69000000</v>
      </c>
      <c r="BQ272" s="14">
        <v>0</v>
      </c>
      <c r="BR272" s="22" t="s">
        <v>4324</v>
      </c>
      <c r="BS272" s="14" t="s">
        <v>1826</v>
      </c>
      <c r="BT272" s="14"/>
      <c r="BU272" s="14"/>
      <c r="BV272" s="14"/>
      <c r="BW272" s="14"/>
      <c r="BX272" s="14"/>
      <c r="BY272" s="14"/>
      <c r="BZ272" s="14" t="s">
        <v>1827</v>
      </c>
      <c r="CA272" s="14"/>
      <c r="CB272" s="14" t="s">
        <v>1828</v>
      </c>
      <c r="CC272" s="14" t="s">
        <v>110</v>
      </c>
      <c r="CD272" s="20">
        <v>44672</v>
      </c>
      <c r="CE272" s="14" t="s">
        <v>617</v>
      </c>
      <c r="CF272" s="14" t="s">
        <v>110</v>
      </c>
      <c r="CG272" s="14" t="s">
        <v>110</v>
      </c>
      <c r="CH272" s="14" t="s">
        <v>110</v>
      </c>
      <c r="CI272" s="14" t="s">
        <v>110</v>
      </c>
      <c r="CJ272" s="14" t="s">
        <v>110</v>
      </c>
      <c r="CK272" s="14" t="s">
        <v>110</v>
      </c>
      <c r="CL272" s="14" t="s">
        <v>110</v>
      </c>
      <c r="CM272" s="14" t="s">
        <v>110</v>
      </c>
      <c r="CN272" s="14"/>
      <c r="CO272" s="40"/>
    </row>
    <row r="273" spans="1:93" ht="13.5" customHeight="1">
      <c r="A273" s="24" t="s">
        <v>4325</v>
      </c>
      <c r="B273" s="25"/>
      <c r="C273" s="34" t="s">
        <v>82</v>
      </c>
      <c r="D273" s="600" t="s">
        <v>4065</v>
      </c>
      <c r="E273" s="599">
        <v>7</v>
      </c>
      <c r="F273" s="600"/>
      <c r="G273" s="600"/>
      <c r="H273" s="27" t="s">
        <v>84</v>
      </c>
      <c r="I273" s="25" t="s">
        <v>4326</v>
      </c>
      <c r="J273" s="27" t="s">
        <v>135</v>
      </c>
      <c r="K273" s="25" t="s">
        <v>279</v>
      </c>
      <c r="L273" s="32" t="s">
        <v>69</v>
      </c>
      <c r="M273" s="28" t="s">
        <v>1392</v>
      </c>
      <c r="N273" s="28" t="s">
        <v>1450</v>
      </c>
      <c r="O273" s="29" t="s">
        <v>4327</v>
      </c>
      <c r="P273" s="25" t="s">
        <v>4328</v>
      </c>
      <c r="Q273" s="41" t="s">
        <v>4329</v>
      </c>
      <c r="R273" s="25" t="s">
        <v>4330</v>
      </c>
      <c r="S273" s="25" t="s">
        <v>4331</v>
      </c>
      <c r="T273" s="25">
        <v>330069422</v>
      </c>
      <c r="U273" s="25">
        <v>67</v>
      </c>
      <c r="V273" s="25">
        <v>58</v>
      </c>
      <c r="W273" s="25">
        <v>882</v>
      </c>
      <c r="X273" s="24" t="s">
        <v>4332</v>
      </c>
      <c r="Y273" s="24" t="s">
        <v>4333</v>
      </c>
      <c r="Z273" s="25">
        <v>1</v>
      </c>
      <c r="AA273" s="25" t="s">
        <v>96</v>
      </c>
      <c r="AB273" s="25" t="s">
        <v>23</v>
      </c>
      <c r="AC273" s="25" t="s">
        <v>97</v>
      </c>
      <c r="AD273" s="30" t="s">
        <v>4334</v>
      </c>
      <c r="AE273" s="24" t="s">
        <v>4335</v>
      </c>
      <c r="AF273" s="31">
        <v>32555</v>
      </c>
      <c r="AG273" s="25" t="str">
        <f t="shared" ca="1" si="33"/>
        <v>36 anos</v>
      </c>
      <c r="AH273" s="31">
        <v>43937</v>
      </c>
      <c r="AI273" s="31">
        <v>43951</v>
      </c>
      <c r="AJ273" s="31">
        <f>EDATE(AI273,300)</f>
        <v>53082</v>
      </c>
      <c r="AK273" s="31">
        <f>EDATE(AI273,360)</f>
        <v>54908</v>
      </c>
      <c r="AL273" s="25">
        <v>59</v>
      </c>
      <c r="AM273" s="25" t="str">
        <f ca="1">DATEDIF(AI273,TODAY(),"Y")&amp;" ano(s)"</f>
        <v>5 ano(s)</v>
      </c>
      <c r="AN273" s="25" t="str">
        <f ca="1">DATEDIF(AI273,TODAY(),"YM")&amp;"  mês(es)"</f>
        <v>3  mês(es)</v>
      </c>
      <c r="AO273" s="25" t="str">
        <f ca="1">DATEDIF(AI273,TODAY(),"MD")&amp;" dias"</f>
        <v>17 dias</v>
      </c>
      <c r="AP273" s="25">
        <f ca="1">TODAY()-AI273</f>
        <v>1934</v>
      </c>
      <c r="AQ273" s="32" t="s">
        <v>99</v>
      </c>
      <c r="AR273" s="25"/>
      <c r="AS273" s="25"/>
      <c r="AT273" s="25"/>
      <c r="AU273" s="25"/>
      <c r="AV273" s="25"/>
      <c r="AW273" s="25" t="s">
        <v>336</v>
      </c>
      <c r="AX273" s="25" t="s">
        <v>110</v>
      </c>
      <c r="AY273" s="25" t="s">
        <v>99</v>
      </c>
      <c r="AZ273" s="25" t="s">
        <v>99</v>
      </c>
      <c r="BA273" s="25" t="s">
        <v>99</v>
      </c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 t="s">
        <v>4336</v>
      </c>
      <c r="BM273" s="25">
        <v>1</v>
      </c>
      <c r="BN273" s="25" t="s">
        <v>4337</v>
      </c>
      <c r="BO273" s="25" t="s">
        <v>106</v>
      </c>
      <c r="BP273" s="25">
        <v>69096140</v>
      </c>
      <c r="BQ273" s="25">
        <v>92981741850</v>
      </c>
      <c r="BR273" s="25" t="s">
        <v>4338</v>
      </c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34"/>
    </row>
    <row r="274" spans="1:93" ht="13.5" customHeight="1">
      <c r="A274" s="13" t="s">
        <v>4339</v>
      </c>
      <c r="B274" s="14">
        <v>159</v>
      </c>
      <c r="C274" s="40" t="s">
        <v>82</v>
      </c>
      <c r="D274" s="599" t="s">
        <v>4065</v>
      </c>
      <c r="E274" s="599">
        <v>7</v>
      </c>
      <c r="F274" s="599"/>
      <c r="G274" s="599"/>
      <c r="H274" s="591" t="s">
        <v>84</v>
      </c>
      <c r="I274" s="14" t="s">
        <v>295</v>
      </c>
      <c r="J274" s="36" t="s">
        <v>85</v>
      </c>
      <c r="K274" s="14"/>
      <c r="L274" s="14" t="s">
        <v>257</v>
      </c>
      <c r="M274" s="17" t="s">
        <v>196</v>
      </c>
      <c r="N274" s="21" t="s">
        <v>88</v>
      </c>
      <c r="O274" s="18" t="s">
        <v>4340</v>
      </c>
      <c r="P274" s="59" t="s">
        <v>4341</v>
      </c>
      <c r="Q274" s="14">
        <v>2059</v>
      </c>
      <c r="R274" s="59" t="s">
        <v>4342</v>
      </c>
      <c r="S274" s="59" t="s">
        <v>4343</v>
      </c>
      <c r="T274" s="14" t="s">
        <v>4344</v>
      </c>
      <c r="U274" s="14" t="s">
        <v>506</v>
      </c>
      <c r="V274" s="14" t="s">
        <v>264</v>
      </c>
      <c r="W274" s="14" t="s">
        <v>4345</v>
      </c>
      <c r="X274" s="13" t="s">
        <v>4346</v>
      </c>
      <c r="Y274" s="13" t="s">
        <v>4347</v>
      </c>
      <c r="Z274" s="14" t="s">
        <v>268</v>
      </c>
      <c r="AA274" s="14" t="s">
        <v>96</v>
      </c>
      <c r="AB274" s="14" t="s">
        <v>23</v>
      </c>
      <c r="AC274" s="14" t="s">
        <v>97</v>
      </c>
      <c r="AD274" s="19"/>
      <c r="AE274" s="13"/>
      <c r="AF274" s="62">
        <v>33667</v>
      </c>
      <c r="AG274" s="14" t="str">
        <f t="shared" ca="1" si="33"/>
        <v>33 anos</v>
      </c>
      <c r="AH274" s="62">
        <v>45261</v>
      </c>
      <c r="AI274" s="20"/>
      <c r="AJ274" s="20"/>
      <c r="AK274" s="20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 t="s">
        <v>100</v>
      </c>
      <c r="AX274" s="63" t="s">
        <v>2029</v>
      </c>
      <c r="AY274" s="52" t="s">
        <v>306</v>
      </c>
      <c r="AZ274" s="52" t="s">
        <v>99</v>
      </c>
      <c r="BA274" s="52" t="s">
        <v>99</v>
      </c>
      <c r="BB274" s="14" t="s">
        <v>271</v>
      </c>
      <c r="BC274" s="14"/>
      <c r="BD274" s="14"/>
      <c r="BE274" s="14"/>
      <c r="BF274" s="14"/>
      <c r="BG274" s="14"/>
      <c r="BH274" s="14"/>
      <c r="BI274" s="14"/>
      <c r="BJ274" s="14"/>
      <c r="BK274" s="14"/>
      <c r="BL274" s="13" t="s">
        <v>4348</v>
      </c>
      <c r="BM274" s="14">
        <v>203</v>
      </c>
      <c r="BN274" s="14" t="s">
        <v>4349</v>
      </c>
      <c r="BO274" s="14" t="s">
        <v>106</v>
      </c>
      <c r="BP274" s="14" t="s">
        <v>4350</v>
      </c>
      <c r="BQ274" s="64">
        <v>92991152158</v>
      </c>
      <c r="BR274" s="51" t="s">
        <v>4351</v>
      </c>
      <c r="BS274" s="14"/>
      <c r="BT274" s="14"/>
      <c r="BU274" s="14"/>
      <c r="BV274" s="14" t="s">
        <v>276</v>
      </c>
      <c r="BW274" s="14"/>
      <c r="BX274" s="14"/>
      <c r="BY274" s="14"/>
      <c r="BZ274" s="14"/>
      <c r="CA274" s="14"/>
      <c r="CB274" s="20"/>
      <c r="CC274" s="14"/>
      <c r="CD274" s="20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40"/>
    </row>
    <row r="275" spans="1:93" ht="13.5" customHeight="1">
      <c r="A275" s="24" t="s">
        <v>4352</v>
      </c>
      <c r="B275" s="25">
        <v>537</v>
      </c>
      <c r="C275" s="34" t="s">
        <v>82</v>
      </c>
      <c r="D275" s="600" t="s">
        <v>4065</v>
      </c>
      <c r="E275" s="599">
        <v>7</v>
      </c>
      <c r="F275" s="600"/>
      <c r="G275" s="600"/>
      <c r="H275" s="27" t="s">
        <v>84</v>
      </c>
      <c r="I275" s="25" t="s">
        <v>1134</v>
      </c>
      <c r="J275" s="27" t="s">
        <v>85</v>
      </c>
      <c r="K275" s="25" t="s">
        <v>86</v>
      </c>
      <c r="L275" s="25" t="s">
        <v>68</v>
      </c>
      <c r="M275" s="25" t="s">
        <v>196</v>
      </c>
      <c r="N275" s="28" t="s">
        <v>88</v>
      </c>
      <c r="O275" s="29" t="s">
        <v>4353</v>
      </c>
      <c r="P275" s="25" t="s">
        <v>4354</v>
      </c>
      <c r="Q275" s="28" t="s">
        <v>4355</v>
      </c>
      <c r="R275" s="25" t="s">
        <v>4356</v>
      </c>
      <c r="S275" s="25" t="s">
        <v>4357</v>
      </c>
      <c r="T275" s="25">
        <v>174565922</v>
      </c>
      <c r="U275" s="25">
        <v>24</v>
      </c>
      <c r="V275" s="25">
        <v>1</v>
      </c>
      <c r="W275" s="25">
        <v>322</v>
      </c>
      <c r="X275" s="24" t="s">
        <v>4358</v>
      </c>
      <c r="Y275" s="24" t="s">
        <v>4359</v>
      </c>
      <c r="Z275" s="25">
        <v>2</v>
      </c>
      <c r="AA275" s="25" t="s">
        <v>96</v>
      </c>
      <c r="AB275" s="25" t="s">
        <v>23</v>
      </c>
      <c r="AC275" s="25" t="s">
        <v>97</v>
      </c>
      <c r="AD275" s="30"/>
      <c r="AE275" s="24" t="s">
        <v>2623</v>
      </c>
      <c r="AF275" s="31">
        <v>28729</v>
      </c>
      <c r="AG275" s="25" t="str">
        <f t="shared" ca="1" si="33"/>
        <v>46 anos</v>
      </c>
      <c r="AH275" s="31">
        <v>41561</v>
      </c>
      <c r="AI275" s="31">
        <v>41561</v>
      </c>
      <c r="AJ275" s="31">
        <f>EDATE(AI275,300)</f>
        <v>50692</v>
      </c>
      <c r="AK275" s="31">
        <f>EDATE(AI275,360)</f>
        <v>52518</v>
      </c>
      <c r="AL275" s="25">
        <v>59</v>
      </c>
      <c r="AM275" s="25" t="str">
        <f ca="1">DATEDIF(AI275,TODAY(),"Y")&amp;" ano(s)"</f>
        <v>11 ano(s)</v>
      </c>
      <c r="AN275" s="25" t="str">
        <f ca="1">DATEDIF(AI275,TODAY(),"YM")&amp;"  mês(es)"</f>
        <v>10  mês(es)</v>
      </c>
      <c r="AO275" s="25" t="str">
        <f ca="1">DATEDIF(AI275,TODAY(),"MD")&amp;" dias"</f>
        <v>2 dias</v>
      </c>
      <c r="AP275" s="25">
        <f ca="1">TODAY()-AI275</f>
        <v>4324</v>
      </c>
      <c r="AQ275" s="32" t="s">
        <v>99</v>
      </c>
      <c r="AR275" s="25"/>
      <c r="AS275" s="25"/>
      <c r="AT275" s="25"/>
      <c r="AU275" s="25"/>
      <c r="AV275" s="25"/>
      <c r="AW275" s="25" t="s">
        <v>336</v>
      </c>
      <c r="AX275" s="25" t="s">
        <v>99</v>
      </c>
      <c r="AY275" s="25" t="s">
        <v>99</v>
      </c>
      <c r="AZ275" s="25" t="s">
        <v>99</v>
      </c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 t="s">
        <v>4360</v>
      </c>
      <c r="BM275" s="25">
        <v>0</v>
      </c>
      <c r="BN275" s="25" t="s">
        <v>4361</v>
      </c>
      <c r="BO275" s="25" t="s">
        <v>106</v>
      </c>
      <c r="BP275" s="25">
        <v>69020540</v>
      </c>
      <c r="BQ275" s="25">
        <v>9294757240</v>
      </c>
      <c r="BR275" s="33" t="s">
        <v>4362</v>
      </c>
      <c r="BS275" s="25" t="s">
        <v>290</v>
      </c>
      <c r="BT275" s="25" t="s">
        <v>110</v>
      </c>
      <c r="BU275" s="25" t="s">
        <v>291</v>
      </c>
      <c r="BV275" s="25" t="s">
        <v>110</v>
      </c>
      <c r="BW275" s="31" t="s">
        <v>292</v>
      </c>
      <c r="BX275" s="25" t="s">
        <v>110</v>
      </c>
      <c r="BY275" s="25" t="s">
        <v>110</v>
      </c>
      <c r="BZ275" s="25" t="s">
        <v>110</v>
      </c>
      <c r="CA275" s="25" t="s">
        <v>110</v>
      </c>
      <c r="CB275" s="25" t="s">
        <v>110</v>
      </c>
      <c r="CC275" s="25" t="s">
        <v>110</v>
      </c>
      <c r="CD275" s="25" t="s">
        <v>110</v>
      </c>
      <c r="CE275" s="25" t="s">
        <v>110</v>
      </c>
      <c r="CF275" s="25" t="s">
        <v>110</v>
      </c>
      <c r="CG275" s="25" t="s">
        <v>110</v>
      </c>
      <c r="CH275" s="25" t="s">
        <v>110</v>
      </c>
      <c r="CI275" s="25" t="s">
        <v>110</v>
      </c>
      <c r="CJ275" s="25" t="s">
        <v>110</v>
      </c>
      <c r="CK275" s="25" t="s">
        <v>110</v>
      </c>
      <c r="CL275" s="25" t="s">
        <v>110</v>
      </c>
      <c r="CM275" s="25" t="s">
        <v>110</v>
      </c>
      <c r="CN275" s="25"/>
      <c r="CO275" s="34"/>
    </row>
    <row r="276" spans="1:93" ht="13.5" customHeight="1">
      <c r="A276" s="39" t="s">
        <v>4363</v>
      </c>
      <c r="B276" s="14">
        <v>134</v>
      </c>
      <c r="C276" s="40" t="s">
        <v>82</v>
      </c>
      <c r="D276" s="599" t="s">
        <v>4065</v>
      </c>
      <c r="E276" s="599">
        <v>7</v>
      </c>
      <c r="F276" s="599"/>
      <c r="G276" s="599"/>
      <c r="H276" s="591" t="s">
        <v>84</v>
      </c>
      <c r="I276" s="14" t="s">
        <v>4093</v>
      </c>
      <c r="J276" s="36" t="s">
        <v>85</v>
      </c>
      <c r="K276" s="14"/>
      <c r="L276" s="14" t="s">
        <v>257</v>
      </c>
      <c r="M276" s="17" t="s">
        <v>196</v>
      </c>
      <c r="N276" s="17" t="s">
        <v>88</v>
      </c>
      <c r="O276" s="18" t="s">
        <v>4364</v>
      </c>
      <c r="P276" s="59" t="s">
        <v>4365</v>
      </c>
      <c r="Q276" s="14">
        <v>2034</v>
      </c>
      <c r="R276" s="59" t="s">
        <v>4366</v>
      </c>
      <c r="S276" s="59" t="s">
        <v>4367</v>
      </c>
      <c r="T276" s="85" t="s">
        <v>4368</v>
      </c>
      <c r="U276" s="14">
        <v>75</v>
      </c>
      <c r="V276" s="176" t="s">
        <v>651</v>
      </c>
      <c r="W276" s="176" t="s">
        <v>4369</v>
      </c>
      <c r="X276" s="13"/>
      <c r="Y276" s="87" t="s">
        <v>4370</v>
      </c>
      <c r="Z276" s="14">
        <v>1</v>
      </c>
      <c r="AA276" s="14" t="s">
        <v>96</v>
      </c>
      <c r="AB276" s="14" t="s">
        <v>23</v>
      </c>
      <c r="AC276" s="14" t="s">
        <v>97</v>
      </c>
      <c r="AD276" s="19"/>
      <c r="AE276" s="13"/>
      <c r="AF276" s="62">
        <v>35176</v>
      </c>
      <c r="AG276" s="14" t="str">
        <f t="shared" ca="1" si="33"/>
        <v>29 anos</v>
      </c>
      <c r="AH276" s="62">
        <v>45261</v>
      </c>
      <c r="AI276" s="20"/>
      <c r="AJ276" s="20"/>
      <c r="AK276" s="20"/>
      <c r="AL276" s="14"/>
      <c r="AM276" s="14"/>
      <c r="AN276" s="14"/>
      <c r="AO276" s="14"/>
      <c r="AP276" s="14"/>
      <c r="AQ276" s="21"/>
      <c r="AR276" s="14"/>
      <c r="AS276" s="14"/>
      <c r="AT276" s="14"/>
      <c r="AU276" s="14"/>
      <c r="AV276" s="14"/>
      <c r="AW276" s="63" t="s">
        <v>457</v>
      </c>
      <c r="AX276" s="63" t="s">
        <v>2370</v>
      </c>
      <c r="AY276" s="63" t="s">
        <v>3550</v>
      </c>
      <c r="AZ276" s="63" t="s">
        <v>3550</v>
      </c>
      <c r="BA276" s="63" t="s">
        <v>3550</v>
      </c>
      <c r="BB276" s="14" t="s">
        <v>271</v>
      </c>
      <c r="BC276" s="14"/>
      <c r="BD276" s="14"/>
      <c r="BE276" s="14"/>
      <c r="BF276" s="14"/>
      <c r="BG276" s="14"/>
      <c r="BH276" s="14"/>
      <c r="BI276" s="14"/>
      <c r="BJ276" s="14"/>
      <c r="BK276" s="14"/>
      <c r="BL276" s="171" t="s">
        <v>4371</v>
      </c>
      <c r="BM276" s="14">
        <v>10</v>
      </c>
      <c r="BN276" s="14"/>
      <c r="BO276" s="14" t="s">
        <v>106</v>
      </c>
      <c r="BP276" s="76">
        <v>69098382</v>
      </c>
      <c r="BQ276" s="64">
        <v>92984451574</v>
      </c>
      <c r="BR276" s="51" t="s">
        <v>4372</v>
      </c>
      <c r="BS276" s="14"/>
      <c r="BT276" s="14"/>
      <c r="BU276" s="14"/>
      <c r="BV276" s="14" t="s">
        <v>276</v>
      </c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40"/>
    </row>
    <row r="277" spans="1:93" ht="13.5" customHeight="1">
      <c r="A277" s="619" t="s">
        <v>4373</v>
      </c>
      <c r="B277" s="25">
        <v>547</v>
      </c>
      <c r="C277" s="34" t="s">
        <v>82</v>
      </c>
      <c r="D277" s="600" t="s">
        <v>4065</v>
      </c>
      <c r="E277" s="599">
        <v>7</v>
      </c>
      <c r="F277" s="600"/>
      <c r="G277" s="600"/>
      <c r="H277" s="27" t="s">
        <v>84</v>
      </c>
      <c r="I277" s="25" t="s">
        <v>4093</v>
      </c>
      <c r="J277" s="27" t="s">
        <v>85</v>
      </c>
      <c r="K277" s="25" t="s">
        <v>86</v>
      </c>
      <c r="L277" s="25" t="s">
        <v>68</v>
      </c>
      <c r="M277" s="25" t="s">
        <v>196</v>
      </c>
      <c r="N277" s="28" t="s">
        <v>88</v>
      </c>
      <c r="O277" s="29" t="s">
        <v>4374</v>
      </c>
      <c r="P277" s="25" t="s">
        <v>4375</v>
      </c>
      <c r="Q277" s="28" t="s">
        <v>4376</v>
      </c>
      <c r="R277" s="25" t="s">
        <v>4377</v>
      </c>
      <c r="S277" s="25" t="s">
        <v>4378</v>
      </c>
      <c r="T277" s="630">
        <v>329393622</v>
      </c>
      <c r="U277" s="25">
        <v>16</v>
      </c>
      <c r="V277" s="630">
        <v>40</v>
      </c>
      <c r="W277" s="630">
        <v>31</v>
      </c>
      <c r="X277" s="619" t="s">
        <v>4379</v>
      </c>
      <c r="Y277" s="619" t="s">
        <v>4380</v>
      </c>
      <c r="Z277" s="25">
        <v>1</v>
      </c>
      <c r="AA277" s="25" t="s">
        <v>96</v>
      </c>
      <c r="AB277" s="25" t="s">
        <v>23</v>
      </c>
      <c r="AC277" s="25" t="s">
        <v>97</v>
      </c>
      <c r="AD277" s="30"/>
      <c r="AE277" s="24" t="s">
        <v>4175</v>
      </c>
      <c r="AF277" s="31">
        <v>31899</v>
      </c>
      <c r="AG277" s="25" t="str">
        <f t="shared" ca="1" si="33"/>
        <v>38 anos</v>
      </c>
      <c r="AH277" s="31">
        <v>41561</v>
      </c>
      <c r="AI277" s="31">
        <v>41561</v>
      </c>
      <c r="AJ277" s="31">
        <f>EDATE(AI277,300)</f>
        <v>50692</v>
      </c>
      <c r="AK277" s="31">
        <f>EDATE(AI277,360)</f>
        <v>52518</v>
      </c>
      <c r="AL277" s="25">
        <v>59</v>
      </c>
      <c r="AM277" s="25" t="str">
        <f ca="1">DATEDIF(AI277,TODAY(),"Y")&amp;" ano(s)"</f>
        <v>11 ano(s)</v>
      </c>
      <c r="AN277" s="25" t="str">
        <f ca="1">DATEDIF(AI277,TODAY(),"YM")&amp;"  mês(es)"</f>
        <v>10  mês(es)</v>
      </c>
      <c r="AO277" s="25" t="str">
        <f ca="1">DATEDIF(AI277,TODAY(),"MD")&amp;" dias"</f>
        <v>2 dias</v>
      </c>
      <c r="AP277" s="25">
        <f ca="1">TODAY()-AI277</f>
        <v>4324</v>
      </c>
      <c r="AQ277" s="32" t="s">
        <v>99</v>
      </c>
      <c r="AR277" s="25"/>
      <c r="AS277" s="25"/>
      <c r="AT277" s="25"/>
      <c r="AU277" s="25"/>
      <c r="AV277" s="25"/>
      <c r="AW277" s="25" t="s">
        <v>336</v>
      </c>
      <c r="AX277" s="25" t="s">
        <v>99</v>
      </c>
      <c r="AY277" s="25" t="s">
        <v>99</v>
      </c>
      <c r="AZ277" s="25" t="s">
        <v>99</v>
      </c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 t="s">
        <v>4381</v>
      </c>
      <c r="BM277" s="25">
        <v>0</v>
      </c>
      <c r="BN277" s="25" t="s">
        <v>4382</v>
      </c>
      <c r="BO277" s="25" t="s">
        <v>106</v>
      </c>
      <c r="BP277" s="630">
        <v>69043170</v>
      </c>
      <c r="BQ277" s="26">
        <v>9292054259</v>
      </c>
      <c r="BR277" s="33" t="s">
        <v>4383</v>
      </c>
      <c r="BS277" s="25" t="s">
        <v>290</v>
      </c>
      <c r="BT277" s="25" t="s">
        <v>110</v>
      </c>
      <c r="BU277" s="25" t="s">
        <v>291</v>
      </c>
      <c r="BV277" s="25" t="s">
        <v>110</v>
      </c>
      <c r="BW277" s="31" t="s">
        <v>292</v>
      </c>
      <c r="BX277" s="25" t="s">
        <v>110</v>
      </c>
      <c r="BY277" s="25" t="s">
        <v>110</v>
      </c>
      <c r="BZ277" s="25" t="s">
        <v>110</v>
      </c>
      <c r="CA277" s="25" t="s">
        <v>110</v>
      </c>
      <c r="CB277" s="25" t="s">
        <v>110</v>
      </c>
      <c r="CC277" s="25" t="s">
        <v>110</v>
      </c>
      <c r="CD277" s="25" t="s">
        <v>110</v>
      </c>
      <c r="CE277" s="25" t="s">
        <v>110</v>
      </c>
      <c r="CF277" s="25" t="s">
        <v>110</v>
      </c>
      <c r="CG277" s="25" t="s">
        <v>110</v>
      </c>
      <c r="CH277" s="25" t="s">
        <v>110</v>
      </c>
      <c r="CI277" s="25" t="s">
        <v>110</v>
      </c>
      <c r="CJ277" s="25" t="s">
        <v>110</v>
      </c>
      <c r="CK277" s="25" t="s">
        <v>110</v>
      </c>
      <c r="CL277" s="25" t="s">
        <v>110</v>
      </c>
      <c r="CM277" s="25" t="s">
        <v>110</v>
      </c>
      <c r="CN277" s="25"/>
      <c r="CO277" s="34"/>
    </row>
    <row r="278" spans="1:93" ht="13.5" customHeight="1">
      <c r="A278" s="13" t="s">
        <v>4384</v>
      </c>
      <c r="B278" s="14">
        <v>4</v>
      </c>
      <c r="C278" s="40" t="s">
        <v>82</v>
      </c>
      <c r="D278" s="599" t="s">
        <v>4065</v>
      </c>
      <c r="E278" s="599">
        <v>7</v>
      </c>
      <c r="F278" s="599"/>
      <c r="G278" s="599"/>
      <c r="H278" s="36" t="s">
        <v>84</v>
      </c>
      <c r="I278" s="14" t="s">
        <v>401</v>
      </c>
      <c r="J278" s="36" t="s">
        <v>85</v>
      </c>
      <c r="K278" s="14" t="s">
        <v>86</v>
      </c>
      <c r="L278" s="14" t="s">
        <v>75</v>
      </c>
      <c r="M278" s="17" t="s">
        <v>87</v>
      </c>
      <c r="N278" s="17" t="s">
        <v>88</v>
      </c>
      <c r="O278" s="18" t="s">
        <v>4385</v>
      </c>
      <c r="P278" s="14" t="s">
        <v>4386</v>
      </c>
      <c r="Q278" s="17" t="s">
        <v>4387</v>
      </c>
      <c r="R278" s="14" t="s">
        <v>4388</v>
      </c>
      <c r="S278" s="14" t="s">
        <v>4389</v>
      </c>
      <c r="T278" s="14">
        <v>105802322</v>
      </c>
      <c r="U278" s="14">
        <v>91</v>
      </c>
      <c r="V278" s="14">
        <v>63</v>
      </c>
      <c r="W278" s="14">
        <v>9</v>
      </c>
      <c r="X278" s="13" t="s">
        <v>4390</v>
      </c>
      <c r="Y278" s="13" t="s">
        <v>4391</v>
      </c>
      <c r="Z278" s="14">
        <v>1</v>
      </c>
      <c r="AA278" s="14" t="s">
        <v>99</v>
      </c>
      <c r="AB278" s="14" t="s">
        <v>817</v>
      </c>
      <c r="AC278" s="14" t="s">
        <v>97</v>
      </c>
      <c r="AD278" s="19" t="s">
        <v>4392</v>
      </c>
      <c r="AE278" s="13" t="s">
        <v>401</v>
      </c>
      <c r="AF278" s="20">
        <v>25877</v>
      </c>
      <c r="AG278" s="14" t="str">
        <f t="shared" ca="1" si="33"/>
        <v>54 anos</v>
      </c>
      <c r="AH278" s="20">
        <v>34425</v>
      </c>
      <c r="AI278" s="20">
        <v>34425</v>
      </c>
      <c r="AJ278" s="20">
        <f>EDATE(AI278,300)</f>
        <v>43556</v>
      </c>
      <c r="AK278" s="20">
        <f>EDATE(AI278,360)</f>
        <v>45383</v>
      </c>
      <c r="AL278" s="14">
        <v>59</v>
      </c>
      <c r="AM278" s="14" t="str">
        <f ca="1">DATEDIF(AI278,TODAY(),"Y")&amp;" ano(s)"</f>
        <v>31 ano(s)</v>
      </c>
      <c r="AN278" s="14" t="str">
        <f ca="1">DATEDIF(AI278,TODAY(),"YM")&amp;"  mês(es)"</f>
        <v>4  mês(es)</v>
      </c>
      <c r="AO278" s="14" t="str">
        <f ca="1">DATEDIF(AI278,TODAY(),"MD")&amp;" dias"</f>
        <v>15 dias</v>
      </c>
      <c r="AP278" s="14">
        <f ca="1">TODAY()-AI278</f>
        <v>11460</v>
      </c>
      <c r="AQ278" s="21" t="s">
        <v>99</v>
      </c>
      <c r="AR278" s="14"/>
      <c r="AS278" s="14"/>
      <c r="AT278" s="14"/>
      <c r="AU278" s="14"/>
      <c r="AV278" s="14"/>
      <c r="AW278" s="14"/>
      <c r="AX278" s="14"/>
      <c r="AY278" s="14" t="s">
        <v>99</v>
      </c>
      <c r="AZ278" s="14" t="s">
        <v>99</v>
      </c>
      <c r="BA278" s="14" t="s">
        <v>99</v>
      </c>
      <c r="BB278" s="14"/>
      <c r="BC278" s="14"/>
      <c r="BD278" s="14"/>
      <c r="BE278" s="14" t="s">
        <v>1823</v>
      </c>
      <c r="BF278" s="14"/>
      <c r="BG278" s="14"/>
      <c r="BH278" s="14"/>
      <c r="BI278" s="14"/>
      <c r="BJ278" s="14"/>
      <c r="BK278" s="14"/>
      <c r="BL278" s="14" t="s">
        <v>4393</v>
      </c>
      <c r="BM278" s="14">
        <v>0</v>
      </c>
      <c r="BN278" s="14"/>
      <c r="BO278" s="14" t="s">
        <v>106</v>
      </c>
      <c r="BP278" s="14">
        <v>69093210</v>
      </c>
      <c r="BQ278" s="14">
        <v>9291076923</v>
      </c>
      <c r="BR278" s="22" t="s">
        <v>4394</v>
      </c>
      <c r="BS278" s="14" t="s">
        <v>1826</v>
      </c>
      <c r="BT278" s="14"/>
      <c r="BU278" s="14"/>
      <c r="BV278" s="14"/>
      <c r="BW278" s="14"/>
      <c r="BX278" s="14"/>
      <c r="BY278" s="14"/>
      <c r="BZ278" s="14" t="s">
        <v>1827</v>
      </c>
      <c r="CA278" s="14"/>
      <c r="CB278" s="14" t="s">
        <v>110</v>
      </c>
      <c r="CC278" s="14" t="s">
        <v>110</v>
      </c>
      <c r="CD278" s="20">
        <v>45037</v>
      </c>
      <c r="CE278" s="14" t="s">
        <v>4395</v>
      </c>
      <c r="CF278" s="14" t="s">
        <v>110</v>
      </c>
      <c r="CG278" s="14" t="s">
        <v>110</v>
      </c>
      <c r="CH278" s="14" t="s">
        <v>110</v>
      </c>
      <c r="CI278" s="14" t="s">
        <v>110</v>
      </c>
      <c r="CJ278" s="14" t="s">
        <v>110</v>
      </c>
      <c r="CK278" s="14" t="s">
        <v>110</v>
      </c>
      <c r="CL278" s="14" t="s">
        <v>110</v>
      </c>
      <c r="CM278" s="14" t="s">
        <v>110</v>
      </c>
      <c r="CN278" s="14"/>
      <c r="CO278" s="40"/>
    </row>
    <row r="279" spans="1:93" ht="13.5" customHeight="1">
      <c r="A279" s="24" t="s">
        <v>4396</v>
      </c>
      <c r="B279" s="25">
        <v>431</v>
      </c>
      <c r="C279" s="34" t="s">
        <v>82</v>
      </c>
      <c r="D279" s="600" t="s">
        <v>4065</v>
      </c>
      <c r="E279" s="599">
        <v>7</v>
      </c>
      <c r="F279" s="600"/>
      <c r="G279" s="600"/>
      <c r="H279" s="27" t="s">
        <v>84</v>
      </c>
      <c r="I279" s="25" t="s">
        <v>695</v>
      </c>
      <c r="J279" s="27" t="s">
        <v>85</v>
      </c>
      <c r="K279" s="25" t="s">
        <v>86</v>
      </c>
      <c r="L279" s="25" t="s">
        <v>69</v>
      </c>
      <c r="M279" s="25" t="s">
        <v>196</v>
      </c>
      <c r="N279" s="28" t="s">
        <v>88</v>
      </c>
      <c r="O279" s="29" t="s">
        <v>4397</v>
      </c>
      <c r="P279" s="25" t="s">
        <v>4398</v>
      </c>
      <c r="Q279" s="28" t="s">
        <v>4399</v>
      </c>
      <c r="R279" s="25" t="s">
        <v>4400</v>
      </c>
      <c r="S279" s="25" t="s">
        <v>4401</v>
      </c>
      <c r="T279" s="25">
        <v>220944522</v>
      </c>
      <c r="U279" s="25">
        <v>83</v>
      </c>
      <c r="V279" s="25">
        <v>37</v>
      </c>
      <c r="W279" s="25">
        <v>38</v>
      </c>
      <c r="X279" s="24" t="s">
        <v>4402</v>
      </c>
      <c r="Y279" s="24" t="s">
        <v>4403</v>
      </c>
      <c r="Z279" s="25">
        <v>1</v>
      </c>
      <c r="AA279" s="25" t="s">
        <v>96</v>
      </c>
      <c r="AB279" s="25" t="s">
        <v>23</v>
      </c>
      <c r="AC279" s="25" t="s">
        <v>97</v>
      </c>
      <c r="AD279" s="30"/>
      <c r="AE279" s="24" t="s">
        <v>4404</v>
      </c>
      <c r="AF279" s="31">
        <v>30591</v>
      </c>
      <c r="AG279" s="25" t="str">
        <f t="shared" ca="1" si="33"/>
        <v>41 anos</v>
      </c>
      <c r="AH279" s="31">
        <v>41561</v>
      </c>
      <c r="AI279" s="31">
        <v>41561</v>
      </c>
      <c r="AJ279" s="31">
        <f>EDATE(AI279,300)</f>
        <v>50692</v>
      </c>
      <c r="AK279" s="31">
        <f>EDATE(AI279,360)</f>
        <v>52518</v>
      </c>
      <c r="AL279" s="25">
        <v>59</v>
      </c>
      <c r="AM279" s="25" t="str">
        <f ca="1">DATEDIF(AI279,TODAY(),"Y")&amp;" ano(s)"</f>
        <v>11 ano(s)</v>
      </c>
      <c r="AN279" s="25" t="str">
        <f ca="1">DATEDIF(AI279,TODAY(),"YM")&amp;"  mês(es)"</f>
        <v>10  mês(es)</v>
      </c>
      <c r="AO279" s="25" t="str">
        <f ca="1">DATEDIF(AI279,TODAY(),"MD")&amp;" dias"</f>
        <v>2 dias</v>
      </c>
      <c r="AP279" s="25">
        <f ca="1">TODAY()-AI279</f>
        <v>4324</v>
      </c>
      <c r="AQ279" s="32" t="s">
        <v>99</v>
      </c>
      <c r="AR279" s="25"/>
      <c r="AS279" s="25"/>
      <c r="AT279" s="25"/>
      <c r="AU279" s="25"/>
      <c r="AV279" s="25"/>
      <c r="AW279" s="56" t="s">
        <v>336</v>
      </c>
      <c r="AX279" s="163" t="s">
        <v>99</v>
      </c>
      <c r="AY279" s="163" t="s">
        <v>99</v>
      </c>
      <c r="AZ279" s="163" t="s">
        <v>99</v>
      </c>
      <c r="BA279" s="164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 t="s">
        <v>4405</v>
      </c>
      <c r="BM279" s="25">
        <v>0</v>
      </c>
      <c r="BN279" s="25" t="s">
        <v>4406</v>
      </c>
      <c r="BO279" s="25" t="s">
        <v>106</v>
      </c>
      <c r="BP279" s="25">
        <v>69063141</v>
      </c>
      <c r="BQ279" s="80">
        <v>92081129039</v>
      </c>
      <c r="BR279" s="33" t="s">
        <v>4407</v>
      </c>
      <c r="BS279" s="25" t="s">
        <v>290</v>
      </c>
      <c r="BT279" s="25" t="s">
        <v>110</v>
      </c>
      <c r="BU279" s="25" t="s">
        <v>291</v>
      </c>
      <c r="BV279" s="25" t="s">
        <v>110</v>
      </c>
      <c r="BW279" s="31" t="s">
        <v>292</v>
      </c>
      <c r="BX279" s="25" t="s">
        <v>4408</v>
      </c>
      <c r="BY279" s="25" t="s">
        <v>110</v>
      </c>
      <c r="BZ279" s="25" t="s">
        <v>110</v>
      </c>
      <c r="CA279" s="25" t="s">
        <v>110</v>
      </c>
      <c r="CB279" s="25" t="s">
        <v>110</v>
      </c>
      <c r="CC279" s="25" t="s">
        <v>110</v>
      </c>
      <c r="CD279" s="25" t="s">
        <v>110</v>
      </c>
      <c r="CE279" s="25" t="s">
        <v>110</v>
      </c>
      <c r="CF279" s="25" t="s">
        <v>110</v>
      </c>
      <c r="CG279" s="25" t="s">
        <v>110</v>
      </c>
      <c r="CH279" s="25" t="s">
        <v>110</v>
      </c>
      <c r="CI279" s="25" t="s">
        <v>110</v>
      </c>
      <c r="CJ279" s="25" t="s">
        <v>110</v>
      </c>
      <c r="CK279" s="25" t="s">
        <v>110</v>
      </c>
      <c r="CL279" s="25" t="s">
        <v>110</v>
      </c>
      <c r="CM279" s="25" t="s">
        <v>110</v>
      </c>
      <c r="CN279" s="25"/>
      <c r="CO279" s="34"/>
    </row>
    <row r="280" spans="1:93" ht="13.5" customHeight="1">
      <c r="A280" s="13" t="s">
        <v>4409</v>
      </c>
      <c r="B280" s="14">
        <v>6</v>
      </c>
      <c r="C280" s="40" t="s">
        <v>82</v>
      </c>
      <c r="D280" s="599" t="s">
        <v>4065</v>
      </c>
      <c r="E280" s="599">
        <v>7</v>
      </c>
      <c r="F280" s="599"/>
      <c r="G280" s="599"/>
      <c r="H280" s="36" t="s">
        <v>84</v>
      </c>
      <c r="I280" s="14" t="s">
        <v>695</v>
      </c>
      <c r="J280" s="36" t="s">
        <v>135</v>
      </c>
      <c r="K280" s="14" t="s">
        <v>544</v>
      </c>
      <c r="L280" s="14" t="s">
        <v>75</v>
      </c>
      <c r="M280" s="17" t="s">
        <v>136</v>
      </c>
      <c r="N280" s="17" t="s">
        <v>696</v>
      </c>
      <c r="O280" s="18" t="s">
        <v>4410</v>
      </c>
      <c r="P280" s="14" t="s">
        <v>4411</v>
      </c>
      <c r="Q280" s="14">
        <v>1462</v>
      </c>
      <c r="R280" s="14" t="s">
        <v>4412</v>
      </c>
      <c r="S280" s="14" t="s">
        <v>4413</v>
      </c>
      <c r="T280" s="14">
        <v>344712022</v>
      </c>
      <c r="U280" s="14">
        <v>8</v>
      </c>
      <c r="V280" s="14">
        <v>52</v>
      </c>
      <c r="W280" s="14">
        <v>47</v>
      </c>
      <c r="X280" s="13" t="s">
        <v>4414</v>
      </c>
      <c r="Y280" s="13" t="s">
        <v>4415</v>
      </c>
      <c r="Z280" s="14"/>
      <c r="AA280" s="14" t="s">
        <v>96</v>
      </c>
      <c r="AB280" s="14" t="s">
        <v>23</v>
      </c>
      <c r="AC280" s="14" t="s">
        <v>97</v>
      </c>
      <c r="AD280" s="19"/>
      <c r="AE280" s="13"/>
      <c r="AF280" s="20">
        <v>31899</v>
      </c>
      <c r="AG280" s="14" t="str">
        <f t="shared" ca="1" si="33"/>
        <v>38 anos</v>
      </c>
      <c r="AH280" s="14"/>
      <c r="AI280" s="20">
        <v>43937</v>
      </c>
      <c r="AJ280" s="20">
        <f>EDATE(AI280,300)</f>
        <v>53068</v>
      </c>
      <c r="AK280" s="20">
        <f>EDATE(AI280,360)</f>
        <v>54894</v>
      </c>
      <c r="AL280" s="14">
        <v>59</v>
      </c>
      <c r="AM280" s="14" t="str">
        <f ca="1">DATEDIF(AI280,TODAY(),"Y")&amp;" ano(s)"</f>
        <v>5 ano(s)</v>
      </c>
      <c r="AN280" s="14" t="str">
        <f ca="1">DATEDIF(AI280,TODAY(),"YM")&amp;"  mês(es)"</f>
        <v>4  mês(es)</v>
      </c>
      <c r="AO280" s="14" t="str">
        <f ca="1">DATEDIF(AI280,TODAY(),"MD")&amp;" dias"</f>
        <v>0 dias</v>
      </c>
      <c r="AP280" s="14">
        <f ca="1">TODAY()-AI280</f>
        <v>1948</v>
      </c>
      <c r="AQ280" s="21" t="s">
        <v>99</v>
      </c>
      <c r="AR280" s="14"/>
      <c r="AS280" s="14"/>
      <c r="AT280" s="14"/>
      <c r="AU280" s="14"/>
      <c r="AV280" s="14"/>
      <c r="AW280" s="14" t="s">
        <v>100</v>
      </c>
      <c r="AX280" s="14" t="s">
        <v>704</v>
      </c>
      <c r="AY280" s="14" t="s">
        <v>4416</v>
      </c>
      <c r="AZ280" s="14" t="s">
        <v>99</v>
      </c>
      <c r="BA280" s="14" t="s">
        <v>99</v>
      </c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 t="s">
        <v>4417</v>
      </c>
      <c r="BM280" s="14">
        <v>72</v>
      </c>
      <c r="BN280" s="14" t="s">
        <v>4418</v>
      </c>
      <c r="BO280" s="14" t="s">
        <v>106</v>
      </c>
      <c r="BP280" s="14">
        <v>69037000</v>
      </c>
      <c r="BQ280" s="14">
        <v>92993607424</v>
      </c>
      <c r="BR280" s="22" t="s">
        <v>4419</v>
      </c>
      <c r="BS280" s="14"/>
      <c r="BT280" s="14"/>
      <c r="BU280" s="14"/>
      <c r="BV280" s="14"/>
      <c r="BW280" s="14"/>
      <c r="BX280" s="14"/>
      <c r="BY280" s="14"/>
      <c r="BZ280" s="14"/>
      <c r="CA280" s="14"/>
      <c r="CB280" s="20">
        <v>43937</v>
      </c>
      <c r="CC280" s="14" t="s">
        <v>175</v>
      </c>
      <c r="CD280" s="20">
        <v>44672</v>
      </c>
      <c r="CE280" s="14" t="s">
        <v>709</v>
      </c>
      <c r="CF280" s="14"/>
      <c r="CG280" s="14"/>
      <c r="CH280" s="14"/>
      <c r="CI280" s="14"/>
      <c r="CJ280" s="14"/>
      <c r="CK280" s="14"/>
      <c r="CL280" s="14"/>
      <c r="CM280" s="14"/>
      <c r="CN280" s="14" t="s">
        <v>4420</v>
      </c>
      <c r="CO280" s="40" t="s">
        <v>4421</v>
      </c>
    </row>
    <row r="281" spans="1:93" ht="13.5" customHeight="1">
      <c r="A281" s="24" t="s">
        <v>4422</v>
      </c>
      <c r="B281" s="25">
        <v>90</v>
      </c>
      <c r="C281" s="34" t="s">
        <v>82</v>
      </c>
      <c r="D281" s="600" t="s">
        <v>4065</v>
      </c>
      <c r="E281" s="599">
        <v>7</v>
      </c>
      <c r="F281" s="600"/>
      <c r="G281" s="600"/>
      <c r="H281" s="590" t="s">
        <v>84</v>
      </c>
      <c r="I281" s="25" t="s">
        <v>295</v>
      </c>
      <c r="J281" s="27" t="s">
        <v>85</v>
      </c>
      <c r="K281" s="25"/>
      <c r="L281" s="25" t="s">
        <v>257</v>
      </c>
      <c r="M281" s="28" t="s">
        <v>196</v>
      </c>
      <c r="N281" s="32" t="s">
        <v>88</v>
      </c>
      <c r="O281" s="29" t="s">
        <v>4423</v>
      </c>
      <c r="P281" s="44" t="s">
        <v>4424</v>
      </c>
      <c r="Q281" s="25">
        <v>1990</v>
      </c>
      <c r="R281" s="44" t="s">
        <v>4425</v>
      </c>
      <c r="S281" s="44" t="s">
        <v>4426</v>
      </c>
      <c r="T281" s="25" t="s">
        <v>4427</v>
      </c>
      <c r="U281" s="25"/>
      <c r="V281" s="92" t="s">
        <v>264</v>
      </c>
      <c r="W281" s="92" t="s">
        <v>4428</v>
      </c>
      <c r="X281" s="24" t="s">
        <v>4429</v>
      </c>
      <c r="Y281" s="24" t="s">
        <v>4430</v>
      </c>
      <c r="Z281" s="25">
        <v>1</v>
      </c>
      <c r="AA281" s="25" t="s">
        <v>96</v>
      </c>
      <c r="AB281" s="25" t="s">
        <v>23</v>
      </c>
      <c r="AC281" s="25" t="s">
        <v>97</v>
      </c>
      <c r="AD281" s="30"/>
      <c r="AE281" s="24"/>
      <c r="AF281" s="45">
        <v>35417</v>
      </c>
      <c r="AG281" s="25" t="str">
        <f t="shared" ca="1" si="33"/>
        <v>28 anos</v>
      </c>
      <c r="AH281" s="45">
        <v>45261</v>
      </c>
      <c r="AI281" s="31"/>
      <c r="AJ281" s="31"/>
      <c r="AK281" s="31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 t="s">
        <v>100</v>
      </c>
      <c r="AX281" s="63" t="s">
        <v>1386</v>
      </c>
      <c r="AY281" s="52" t="s">
        <v>306</v>
      </c>
      <c r="AZ281" s="52" t="s">
        <v>99</v>
      </c>
      <c r="BA281" s="52" t="s">
        <v>99</v>
      </c>
      <c r="BB281" s="25" t="s">
        <v>271</v>
      </c>
      <c r="BC281" s="25"/>
      <c r="BD281" s="25"/>
      <c r="BE281" s="25"/>
      <c r="BF281" s="25"/>
      <c r="BG281" s="25"/>
      <c r="BH281" s="25"/>
      <c r="BI281" s="25"/>
      <c r="BJ281" s="25"/>
      <c r="BK281" s="25"/>
      <c r="BL281" s="24" t="s">
        <v>4431</v>
      </c>
      <c r="BM281" s="25">
        <v>12</v>
      </c>
      <c r="BN281" s="25"/>
      <c r="BO281" s="25" t="s">
        <v>106</v>
      </c>
      <c r="BP281" s="25" t="s">
        <v>4432</v>
      </c>
      <c r="BQ281" s="64" t="s">
        <v>4433</v>
      </c>
      <c r="BR281" s="51" t="s">
        <v>4434</v>
      </c>
      <c r="BS281" s="25"/>
      <c r="BT281" s="25"/>
      <c r="BU281" s="25"/>
      <c r="BV281" s="25" t="s">
        <v>276</v>
      </c>
      <c r="BW281" s="25"/>
      <c r="BX281" s="25"/>
      <c r="BY281" s="25"/>
      <c r="BZ281" s="25"/>
      <c r="CA281" s="25"/>
      <c r="CB281" s="31"/>
      <c r="CC281" s="25"/>
      <c r="CD281" s="31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34"/>
    </row>
    <row r="282" spans="1:93" ht="13.5" customHeight="1">
      <c r="A282" s="13" t="s">
        <v>4435</v>
      </c>
      <c r="B282" s="14">
        <v>142</v>
      </c>
      <c r="C282" s="40" t="s">
        <v>82</v>
      </c>
      <c r="D282" s="599" t="s">
        <v>4065</v>
      </c>
      <c r="E282" s="599">
        <v>7</v>
      </c>
      <c r="F282" s="599"/>
      <c r="G282" s="599"/>
      <c r="H282" s="591" t="s">
        <v>84</v>
      </c>
      <c r="I282" s="14" t="s">
        <v>295</v>
      </c>
      <c r="J282" s="36" t="s">
        <v>85</v>
      </c>
      <c r="K282" s="14"/>
      <c r="L282" s="14" t="s">
        <v>257</v>
      </c>
      <c r="M282" s="17" t="s">
        <v>196</v>
      </c>
      <c r="N282" s="21" t="s">
        <v>88</v>
      </c>
      <c r="O282" s="18" t="s">
        <v>4436</v>
      </c>
      <c r="P282" s="59" t="s">
        <v>4437</v>
      </c>
      <c r="Q282" s="14">
        <v>2042</v>
      </c>
      <c r="R282" s="59" t="s">
        <v>4438</v>
      </c>
      <c r="S282" s="59" t="s">
        <v>4439</v>
      </c>
      <c r="T282" s="61" t="s">
        <v>4440</v>
      </c>
      <c r="U282" s="14" t="s">
        <v>4441</v>
      </c>
      <c r="V282" s="61" t="s">
        <v>1046</v>
      </c>
      <c r="W282" s="61" t="s">
        <v>4442</v>
      </c>
      <c r="X282" s="13" t="s">
        <v>4443</v>
      </c>
      <c r="Y282" s="13" t="s">
        <v>4444</v>
      </c>
      <c r="Z282" s="14">
        <v>1</v>
      </c>
      <c r="AA282" s="14" t="s">
        <v>96</v>
      </c>
      <c r="AB282" s="14" t="s">
        <v>23</v>
      </c>
      <c r="AC282" s="14" t="s">
        <v>97</v>
      </c>
      <c r="AD282" s="19"/>
      <c r="AE282" s="13"/>
      <c r="AF282" s="62">
        <v>35326</v>
      </c>
      <c r="AG282" s="14" t="str">
        <f t="shared" ca="1" si="33"/>
        <v>28 anos</v>
      </c>
      <c r="AH282" s="62">
        <v>45261</v>
      </c>
      <c r="AI282" s="20"/>
      <c r="AJ282" s="20"/>
      <c r="AK282" s="20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 t="s">
        <v>100</v>
      </c>
      <c r="AX282" s="52" t="s">
        <v>4445</v>
      </c>
      <c r="AY282" s="52" t="s">
        <v>1314</v>
      </c>
      <c r="AZ282" s="52" t="s">
        <v>99</v>
      </c>
      <c r="BA282" s="52" t="s">
        <v>99</v>
      </c>
      <c r="BB282" s="14" t="s">
        <v>271</v>
      </c>
      <c r="BC282" s="14"/>
      <c r="BD282" s="14"/>
      <c r="BE282" s="14"/>
      <c r="BF282" s="14"/>
      <c r="BG282" s="14"/>
      <c r="BH282" s="14"/>
      <c r="BI282" s="14"/>
      <c r="BJ282" s="14"/>
      <c r="BK282" s="14"/>
      <c r="BL282" s="13" t="s">
        <v>4446</v>
      </c>
      <c r="BM282" s="14">
        <v>26</v>
      </c>
      <c r="BN282" s="14"/>
      <c r="BO282" s="14" t="s">
        <v>106</v>
      </c>
      <c r="BP282" s="14">
        <v>69044700</v>
      </c>
      <c r="BQ282" s="53">
        <v>92986422025</v>
      </c>
      <c r="BR282" s="54" t="s">
        <v>4447</v>
      </c>
      <c r="BS282" s="14"/>
      <c r="BT282" s="14"/>
      <c r="BU282" s="14"/>
      <c r="BV282" s="14" t="s">
        <v>276</v>
      </c>
      <c r="BW282" s="14"/>
      <c r="BX282" s="14"/>
      <c r="BY282" s="14"/>
      <c r="BZ282" s="14"/>
      <c r="CA282" s="14"/>
      <c r="CB282" s="20"/>
      <c r="CC282" s="14"/>
      <c r="CD282" s="20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40"/>
    </row>
    <row r="283" spans="1:93" ht="13.5" customHeight="1">
      <c r="A283" s="619" t="s">
        <v>4448</v>
      </c>
      <c r="B283" s="25">
        <v>150</v>
      </c>
      <c r="C283" s="34" t="s">
        <v>82</v>
      </c>
      <c r="D283" s="600" t="s">
        <v>4065</v>
      </c>
      <c r="E283" s="599">
        <v>7</v>
      </c>
      <c r="F283" s="600"/>
      <c r="G283" s="600"/>
      <c r="H283" s="590" t="s">
        <v>84</v>
      </c>
      <c r="I283" s="25" t="s">
        <v>4093</v>
      </c>
      <c r="J283" s="27" t="s">
        <v>85</v>
      </c>
      <c r="K283" s="25"/>
      <c r="L283" s="25" t="s">
        <v>257</v>
      </c>
      <c r="M283" s="28" t="s">
        <v>196</v>
      </c>
      <c r="N283" s="32" t="s">
        <v>88</v>
      </c>
      <c r="O283" s="29" t="s">
        <v>4449</v>
      </c>
      <c r="P283" s="44" t="s">
        <v>4450</v>
      </c>
      <c r="Q283" s="25">
        <v>2050</v>
      </c>
      <c r="R283" s="44" t="s">
        <v>4451</v>
      </c>
      <c r="S283" s="44" t="s">
        <v>4452</v>
      </c>
      <c r="T283" s="659" t="s">
        <v>4453</v>
      </c>
      <c r="U283" s="25" t="s">
        <v>1324</v>
      </c>
      <c r="V283" s="659" t="s">
        <v>3208</v>
      </c>
      <c r="W283" s="659" t="s">
        <v>4454</v>
      </c>
      <c r="X283" s="619" t="s">
        <v>4455</v>
      </c>
      <c r="Y283" s="619" t="s">
        <v>4456</v>
      </c>
      <c r="Z283" s="25">
        <v>1</v>
      </c>
      <c r="AA283" s="25" t="s">
        <v>96</v>
      </c>
      <c r="AB283" s="25" t="s">
        <v>23</v>
      </c>
      <c r="AC283" s="25" t="s">
        <v>97</v>
      </c>
      <c r="AD283" s="30"/>
      <c r="AE283" s="24"/>
      <c r="AF283" s="45">
        <v>34227</v>
      </c>
      <c r="AG283" s="25" t="str">
        <f t="shared" ca="1" si="33"/>
        <v>31 anos</v>
      </c>
      <c r="AH283" s="45">
        <v>45261</v>
      </c>
      <c r="AI283" s="31"/>
      <c r="AJ283" s="31"/>
      <c r="AK283" s="31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7" t="s">
        <v>100</v>
      </c>
      <c r="AX283" s="63" t="s">
        <v>1951</v>
      </c>
      <c r="AY283" s="52" t="s">
        <v>306</v>
      </c>
      <c r="AZ283" s="52" t="s">
        <v>99</v>
      </c>
      <c r="BA283" s="52" t="s">
        <v>99</v>
      </c>
      <c r="BB283" s="25" t="s">
        <v>271</v>
      </c>
      <c r="BC283" s="25"/>
      <c r="BD283" s="25"/>
      <c r="BE283" s="25"/>
      <c r="BF283" s="25"/>
      <c r="BG283" s="25"/>
      <c r="BH283" s="25"/>
      <c r="BI283" s="25"/>
      <c r="BJ283" s="25"/>
      <c r="BK283" s="25"/>
      <c r="BL283" s="619" t="s">
        <v>4457</v>
      </c>
      <c r="BM283" s="25">
        <v>402</v>
      </c>
      <c r="BN283" s="25"/>
      <c r="BO283" s="25" t="s">
        <v>106</v>
      </c>
      <c r="BP283" s="630">
        <v>69075200</v>
      </c>
      <c r="BQ283" s="111" t="s">
        <v>4458</v>
      </c>
      <c r="BR283" s="51" t="s">
        <v>4459</v>
      </c>
      <c r="BS283" s="25"/>
      <c r="BT283" s="25"/>
      <c r="BU283" s="25"/>
      <c r="BV283" s="25" t="s">
        <v>276</v>
      </c>
      <c r="BW283" s="25"/>
      <c r="BX283" s="25"/>
      <c r="BY283" s="25"/>
      <c r="BZ283" s="25"/>
      <c r="CA283" s="25"/>
      <c r="CB283" s="31"/>
      <c r="CC283" s="25"/>
      <c r="CD283" s="31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34"/>
    </row>
    <row r="284" spans="1:93" ht="13.5" customHeight="1">
      <c r="A284" s="13" t="s">
        <v>4460</v>
      </c>
      <c r="B284" s="14">
        <v>457</v>
      </c>
      <c r="C284" s="40" t="s">
        <v>82</v>
      </c>
      <c r="D284" s="599" t="s">
        <v>4065</v>
      </c>
      <c r="E284" s="599">
        <v>7</v>
      </c>
      <c r="F284" s="599"/>
      <c r="G284" s="599"/>
      <c r="H284" s="36" t="s">
        <v>84</v>
      </c>
      <c r="I284" s="14" t="s">
        <v>4093</v>
      </c>
      <c r="J284" s="36" t="s">
        <v>85</v>
      </c>
      <c r="K284" s="14" t="s">
        <v>86</v>
      </c>
      <c r="L284" s="14" t="s">
        <v>69</v>
      </c>
      <c r="M284" s="14" t="s">
        <v>196</v>
      </c>
      <c r="N284" s="17" t="s">
        <v>88</v>
      </c>
      <c r="O284" s="18" t="s">
        <v>4461</v>
      </c>
      <c r="P284" s="14" t="s">
        <v>4462</v>
      </c>
      <c r="Q284" s="14">
        <v>1063</v>
      </c>
      <c r="R284" s="14" t="s">
        <v>4463</v>
      </c>
      <c r="S284" s="14" t="s">
        <v>4464</v>
      </c>
      <c r="T284" s="14">
        <v>236497222</v>
      </c>
      <c r="U284" s="14">
        <v>8</v>
      </c>
      <c r="V284" s="14">
        <v>63</v>
      </c>
      <c r="W284" s="14">
        <v>125</v>
      </c>
      <c r="X284" s="13" t="s">
        <v>4465</v>
      </c>
      <c r="Y284" s="13" t="s">
        <v>4466</v>
      </c>
      <c r="Z284" s="14">
        <v>1</v>
      </c>
      <c r="AA284" s="14" t="s">
        <v>96</v>
      </c>
      <c r="AB284" s="14" t="s">
        <v>23</v>
      </c>
      <c r="AC284" s="14" t="s">
        <v>97</v>
      </c>
      <c r="AD284" s="19"/>
      <c r="AE284" s="13" t="s">
        <v>3641</v>
      </c>
      <c r="AF284" s="20">
        <v>32355</v>
      </c>
      <c r="AG284" s="14" t="str">
        <f t="shared" ca="1" si="33"/>
        <v>37 anos</v>
      </c>
      <c r="AH284" s="20">
        <v>41561</v>
      </c>
      <c r="AI284" s="20">
        <v>41561</v>
      </c>
      <c r="AJ284" s="20">
        <f>EDATE(AI284,300)</f>
        <v>50692</v>
      </c>
      <c r="AK284" s="20">
        <f>EDATE(AI284,360)</f>
        <v>52518</v>
      </c>
      <c r="AL284" s="14">
        <v>59</v>
      </c>
      <c r="AM284" s="14" t="str">
        <f ca="1">DATEDIF(AI284,TODAY(),"Y")&amp;" ano(s)"</f>
        <v>11 ano(s)</v>
      </c>
      <c r="AN284" s="14" t="str">
        <f ca="1">DATEDIF(AI284,TODAY(),"YM")&amp;"  mês(es)"</f>
        <v>10  mês(es)</v>
      </c>
      <c r="AO284" s="14" t="str">
        <f ca="1">DATEDIF(AI284,TODAY(),"MD")&amp;" dias"</f>
        <v>2 dias</v>
      </c>
      <c r="AP284" s="14">
        <f ca="1">TODAY()-AI284</f>
        <v>4324</v>
      </c>
      <c r="AQ284" s="21" t="s">
        <v>99</v>
      </c>
      <c r="AR284" s="14"/>
      <c r="AS284" s="14"/>
      <c r="AT284" s="14"/>
      <c r="AU284" s="14"/>
      <c r="AV284" s="14"/>
      <c r="AW284" s="14" t="s">
        <v>336</v>
      </c>
      <c r="AX284" s="14"/>
      <c r="AY284" s="14" t="s">
        <v>99</v>
      </c>
      <c r="AZ284" s="14" t="s">
        <v>99</v>
      </c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 t="s">
        <v>4467</v>
      </c>
      <c r="BM284" s="14">
        <v>0</v>
      </c>
      <c r="BN284" s="14" t="s">
        <v>4468</v>
      </c>
      <c r="BO284" s="14" t="s">
        <v>106</v>
      </c>
      <c r="BP284" s="14">
        <v>69000000</v>
      </c>
      <c r="BQ284" s="14">
        <v>9294769370</v>
      </c>
      <c r="BR284" s="22" t="s">
        <v>4469</v>
      </c>
      <c r="BS284" s="14" t="s">
        <v>290</v>
      </c>
      <c r="BT284" s="14" t="s">
        <v>110</v>
      </c>
      <c r="BU284" s="14" t="s">
        <v>291</v>
      </c>
      <c r="BV284" s="14" t="s">
        <v>110</v>
      </c>
      <c r="BW284" s="20" t="s">
        <v>292</v>
      </c>
      <c r="BX284" s="14" t="s">
        <v>3141</v>
      </c>
      <c r="BY284" s="14" t="s">
        <v>110</v>
      </c>
      <c r="BZ284" s="14" t="s">
        <v>110</v>
      </c>
      <c r="CA284" s="14" t="s">
        <v>110</v>
      </c>
      <c r="CB284" s="14" t="s">
        <v>110</v>
      </c>
      <c r="CC284" s="14" t="s">
        <v>110</v>
      </c>
      <c r="CD284" s="14" t="s">
        <v>110</v>
      </c>
      <c r="CE284" s="14" t="s">
        <v>110</v>
      </c>
      <c r="CF284" s="14" t="s">
        <v>110</v>
      </c>
      <c r="CG284" s="14" t="s">
        <v>110</v>
      </c>
      <c r="CH284" s="14" t="s">
        <v>110</v>
      </c>
      <c r="CI284" s="14" t="s">
        <v>110</v>
      </c>
      <c r="CJ284" s="14" t="s">
        <v>110</v>
      </c>
      <c r="CK284" s="14" t="s">
        <v>110</v>
      </c>
      <c r="CL284" s="14" t="s">
        <v>110</v>
      </c>
      <c r="CM284" s="14" t="s">
        <v>110</v>
      </c>
      <c r="CN284" s="14"/>
      <c r="CO284" s="40"/>
    </row>
    <row r="285" spans="1:93" ht="13.5" customHeight="1">
      <c r="A285" s="65" t="s">
        <v>4470</v>
      </c>
      <c r="B285" s="25">
        <v>76</v>
      </c>
      <c r="C285" s="34" t="s">
        <v>82</v>
      </c>
      <c r="D285" s="600" t="s">
        <v>4065</v>
      </c>
      <c r="E285" s="599">
        <v>7</v>
      </c>
      <c r="F285" s="600"/>
      <c r="G285" s="600"/>
      <c r="H285" s="590" t="s">
        <v>84</v>
      </c>
      <c r="I285" s="25" t="s">
        <v>295</v>
      </c>
      <c r="J285" s="27" t="s">
        <v>85</v>
      </c>
      <c r="K285" s="25"/>
      <c r="L285" s="25" t="s">
        <v>257</v>
      </c>
      <c r="M285" s="28" t="s">
        <v>196</v>
      </c>
      <c r="N285" s="28" t="s">
        <v>88</v>
      </c>
      <c r="O285" s="29" t="s">
        <v>4471</v>
      </c>
      <c r="P285" s="44" t="s">
        <v>4472</v>
      </c>
      <c r="Q285" s="25">
        <v>1976</v>
      </c>
      <c r="R285" s="44" t="s">
        <v>4473</v>
      </c>
      <c r="S285" s="44" t="s">
        <v>4474</v>
      </c>
      <c r="T285" s="67" t="s">
        <v>4475</v>
      </c>
      <c r="U285" s="25">
        <v>24</v>
      </c>
      <c r="V285" s="68" t="s">
        <v>1031</v>
      </c>
      <c r="W285" s="68" t="s">
        <v>4476</v>
      </c>
      <c r="X285" s="69" t="s">
        <v>4477</v>
      </c>
      <c r="Y285" s="69" t="s">
        <v>4478</v>
      </c>
      <c r="Z285" s="25">
        <v>1</v>
      </c>
      <c r="AA285" s="25" t="s">
        <v>96</v>
      </c>
      <c r="AB285" s="25" t="s">
        <v>23</v>
      </c>
      <c r="AC285" s="25" t="s">
        <v>97</v>
      </c>
      <c r="AD285" s="30"/>
      <c r="AE285" s="24"/>
      <c r="AF285" s="45">
        <v>35286</v>
      </c>
      <c r="AG285" s="25" t="str">
        <f t="shared" ca="1" si="33"/>
        <v>29 anos</v>
      </c>
      <c r="AH285" s="45">
        <v>45261</v>
      </c>
      <c r="AI285" s="31"/>
      <c r="AJ285" s="31"/>
      <c r="AK285" s="31"/>
      <c r="AL285" s="25"/>
      <c r="AM285" s="25"/>
      <c r="AN285" s="25"/>
      <c r="AO285" s="25"/>
      <c r="AP285" s="25"/>
      <c r="AQ285" s="32"/>
      <c r="AR285" s="25"/>
      <c r="AS285" s="25"/>
      <c r="AT285" s="25"/>
      <c r="AU285" s="25"/>
      <c r="AV285" s="25"/>
      <c r="AW285" s="52" t="s">
        <v>457</v>
      </c>
      <c r="AX285" s="52"/>
      <c r="AY285" s="52"/>
      <c r="AZ285" s="52" t="s">
        <v>4479</v>
      </c>
      <c r="BA285" s="94" t="s">
        <v>4479</v>
      </c>
      <c r="BB285" s="25" t="s">
        <v>271</v>
      </c>
      <c r="BC285" s="25"/>
      <c r="BD285" s="25"/>
      <c r="BE285" s="25"/>
      <c r="BF285" s="25"/>
      <c r="BG285" s="25"/>
      <c r="BH285" s="25"/>
      <c r="BI285" s="25"/>
      <c r="BJ285" s="25"/>
      <c r="BK285" s="25"/>
      <c r="BL285" s="24" t="s">
        <v>4480</v>
      </c>
      <c r="BM285" s="25">
        <v>556</v>
      </c>
      <c r="BN285" s="25"/>
      <c r="BO285" s="25" t="s">
        <v>106</v>
      </c>
      <c r="BP285" s="71">
        <v>69097287</v>
      </c>
      <c r="BQ285" s="115">
        <v>92994336250</v>
      </c>
      <c r="BR285" s="54" t="s">
        <v>4481</v>
      </c>
      <c r="BS285" s="25"/>
      <c r="BT285" s="25"/>
      <c r="BU285" s="25"/>
      <c r="BV285" s="25" t="s">
        <v>276</v>
      </c>
      <c r="BW285" s="25"/>
      <c r="BX285" s="25"/>
      <c r="BY285" s="25"/>
      <c r="BZ285" s="25"/>
      <c r="CA285" s="25"/>
      <c r="CB285" s="25"/>
      <c r="CC285" s="25"/>
      <c r="CD285" s="31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34"/>
    </row>
    <row r="286" spans="1:93" ht="13.5" customHeight="1">
      <c r="A286" s="13" t="s">
        <v>4482</v>
      </c>
      <c r="B286" s="14">
        <v>239</v>
      </c>
      <c r="C286" s="40" t="s">
        <v>82</v>
      </c>
      <c r="D286" s="599" t="s">
        <v>4065</v>
      </c>
      <c r="E286" s="599">
        <v>7</v>
      </c>
      <c r="F286" s="599"/>
      <c r="G286" s="599"/>
      <c r="H286" s="36" t="s">
        <v>84</v>
      </c>
      <c r="I286" s="14" t="s">
        <v>4483</v>
      </c>
      <c r="J286" s="36" t="s">
        <v>85</v>
      </c>
      <c r="K286" s="14" t="s">
        <v>86</v>
      </c>
      <c r="L286" s="14" t="s">
        <v>73</v>
      </c>
      <c r="M286" s="17" t="s">
        <v>87</v>
      </c>
      <c r="N286" s="17" t="s">
        <v>88</v>
      </c>
      <c r="O286" s="18" t="s">
        <v>4484</v>
      </c>
      <c r="P286" s="14" t="s">
        <v>4485</v>
      </c>
      <c r="Q286" s="17" t="s">
        <v>4486</v>
      </c>
      <c r="R286" s="14" t="s">
        <v>4487</v>
      </c>
      <c r="S286" s="14" t="s">
        <v>4488</v>
      </c>
      <c r="T286" s="14">
        <v>193029422</v>
      </c>
      <c r="U286" s="14">
        <v>8</v>
      </c>
      <c r="V286" s="14">
        <v>59</v>
      </c>
      <c r="W286" s="14">
        <v>169</v>
      </c>
      <c r="X286" s="13" t="s">
        <v>4489</v>
      </c>
      <c r="Y286" s="13" t="s">
        <v>4490</v>
      </c>
      <c r="Z286" s="14">
        <v>1</v>
      </c>
      <c r="AA286" s="14" t="s">
        <v>96</v>
      </c>
      <c r="AB286" s="14" t="s">
        <v>23</v>
      </c>
      <c r="AC286" s="14" t="s">
        <v>97</v>
      </c>
      <c r="AD286" s="19"/>
      <c r="AE286" s="13" t="s">
        <v>1458</v>
      </c>
      <c r="AF286" s="20">
        <v>29171</v>
      </c>
      <c r="AG286" s="14" t="str">
        <f t="shared" ca="1" si="33"/>
        <v>45 anos</v>
      </c>
      <c r="AH286" s="20">
        <v>38058</v>
      </c>
      <c r="AI286" s="20">
        <v>38058</v>
      </c>
      <c r="AJ286" s="20">
        <f>EDATE(AI286,300)</f>
        <v>47189</v>
      </c>
      <c r="AK286" s="20">
        <f>EDATE(AI286,360)</f>
        <v>49015</v>
      </c>
      <c r="AL286" s="14">
        <v>59</v>
      </c>
      <c r="AM286" s="14" t="str">
        <f ca="1">DATEDIF(AI286,TODAY(),"Y")&amp;" ano(s)"</f>
        <v>21 ano(s)</v>
      </c>
      <c r="AN286" s="14" t="str">
        <f ca="1">DATEDIF(AI286,TODAY(),"YM")&amp;"  mês(es)"</f>
        <v>5  mês(es)</v>
      </c>
      <c r="AO286" s="14" t="str">
        <f ca="1">DATEDIF(AI286,TODAY(),"MD")&amp;" dias"</f>
        <v>4 dias</v>
      </c>
      <c r="AP286" s="14">
        <f ca="1">TODAY()-AI286</f>
        <v>7827</v>
      </c>
      <c r="AQ286" s="21" t="s">
        <v>99</v>
      </c>
      <c r="AR286" s="14"/>
      <c r="AS286" s="14"/>
      <c r="AT286" s="14"/>
      <c r="AU286" s="14"/>
      <c r="AV286" s="14"/>
      <c r="AW286" s="14" t="s">
        <v>100</v>
      </c>
      <c r="AX286" s="14"/>
      <c r="AY286" s="14" t="s">
        <v>127</v>
      </c>
      <c r="AZ286" s="14" t="s">
        <v>99</v>
      </c>
      <c r="BA286" s="14" t="s">
        <v>99</v>
      </c>
      <c r="BB286" s="20" t="s">
        <v>101</v>
      </c>
      <c r="BC286" s="14"/>
      <c r="BD286" s="14" t="s">
        <v>1430</v>
      </c>
      <c r="BE286" s="14" t="s">
        <v>223</v>
      </c>
      <c r="BF286" s="14"/>
      <c r="BG286" s="14"/>
      <c r="BH286" s="14"/>
      <c r="BI286" s="14"/>
      <c r="BJ286" s="14"/>
      <c r="BK286" s="14"/>
      <c r="BL286" s="14"/>
      <c r="BM286" s="14">
        <v>0</v>
      </c>
      <c r="BN286" s="14"/>
      <c r="BO286" s="14" t="s">
        <v>106</v>
      </c>
      <c r="BP286" s="14">
        <v>69088020</v>
      </c>
      <c r="BQ286" s="14">
        <v>88113169</v>
      </c>
      <c r="BR286" s="22" t="s">
        <v>4491</v>
      </c>
      <c r="BS286" s="14" t="s">
        <v>108</v>
      </c>
      <c r="BT286" s="14" t="s">
        <v>109</v>
      </c>
      <c r="BU286" s="14" t="s">
        <v>1432</v>
      </c>
      <c r="BV286" s="14" t="s">
        <v>1433</v>
      </c>
      <c r="BW286" s="14" t="s">
        <v>1434</v>
      </c>
      <c r="BX286" s="14" t="s">
        <v>1435</v>
      </c>
      <c r="BY286" s="14" t="s">
        <v>208</v>
      </c>
      <c r="BZ286" s="14" t="s">
        <v>413</v>
      </c>
      <c r="CA286" s="14" t="s">
        <v>110</v>
      </c>
      <c r="CB286" s="14" t="s">
        <v>4492</v>
      </c>
      <c r="CC286" s="14" t="s">
        <v>110</v>
      </c>
      <c r="CD286" s="14" t="s">
        <v>110</v>
      </c>
      <c r="CE286" s="14" t="s">
        <v>110</v>
      </c>
      <c r="CF286" s="14" t="s">
        <v>110</v>
      </c>
      <c r="CG286" s="14" t="s">
        <v>110</v>
      </c>
      <c r="CH286" s="14" t="s">
        <v>110</v>
      </c>
      <c r="CI286" s="14" t="s">
        <v>110</v>
      </c>
      <c r="CJ286" s="14" t="s">
        <v>110</v>
      </c>
      <c r="CK286" s="14" t="s">
        <v>110</v>
      </c>
      <c r="CL286" s="14" t="s">
        <v>110</v>
      </c>
      <c r="CM286" s="14" t="s">
        <v>110</v>
      </c>
      <c r="CN286" s="14"/>
      <c r="CO286" s="40"/>
    </row>
    <row r="287" spans="1:93" ht="13.5" customHeight="1">
      <c r="A287" s="24" t="s">
        <v>4493</v>
      </c>
      <c r="B287" s="25"/>
      <c r="C287" s="34" t="s">
        <v>82</v>
      </c>
      <c r="D287" s="600" t="s">
        <v>4065</v>
      </c>
      <c r="E287" s="599">
        <v>7</v>
      </c>
      <c r="F287" s="600"/>
      <c r="G287" s="600"/>
      <c r="H287" s="593" t="s">
        <v>84</v>
      </c>
      <c r="I287" s="25" t="s">
        <v>4494</v>
      </c>
      <c r="J287" s="27" t="s">
        <v>135</v>
      </c>
      <c r="K287" s="25" t="s">
        <v>86</v>
      </c>
      <c r="L287" s="25" t="s">
        <v>68</v>
      </c>
      <c r="M287" s="28" t="s">
        <v>1392</v>
      </c>
      <c r="N287" s="28" t="s">
        <v>1393</v>
      </c>
      <c r="O287" s="29" t="s">
        <v>4495</v>
      </c>
      <c r="P287" s="25" t="s">
        <v>4496</v>
      </c>
      <c r="Q287" s="41" t="s">
        <v>4497</v>
      </c>
      <c r="R287" s="25" t="s">
        <v>4498</v>
      </c>
      <c r="S287" s="25" t="s">
        <v>4499</v>
      </c>
      <c r="T287" s="25">
        <v>232344622</v>
      </c>
      <c r="U287" s="25">
        <v>67</v>
      </c>
      <c r="V287" s="25">
        <v>58</v>
      </c>
      <c r="W287" s="25">
        <v>268</v>
      </c>
      <c r="X287" s="24" t="s">
        <v>4500</v>
      </c>
      <c r="Y287" s="24" t="s">
        <v>4501</v>
      </c>
      <c r="Z287" s="25">
        <v>2</v>
      </c>
      <c r="AA287" s="25" t="s">
        <v>96</v>
      </c>
      <c r="AB287" s="25" t="s">
        <v>23</v>
      </c>
      <c r="AC287" s="25" t="s">
        <v>97</v>
      </c>
      <c r="AD287" s="30"/>
      <c r="AE287" s="24" t="s">
        <v>4298</v>
      </c>
      <c r="AF287" s="31">
        <v>31713</v>
      </c>
      <c r="AG287" s="25" t="str">
        <f t="shared" ca="1" si="33"/>
        <v>38 anos</v>
      </c>
      <c r="AH287" s="31">
        <v>43845</v>
      </c>
      <c r="AI287" s="31">
        <v>43937</v>
      </c>
      <c r="AJ287" s="31">
        <f>EDATE(AI287,300)</f>
        <v>53068</v>
      </c>
      <c r="AK287" s="31">
        <f>EDATE(AI287,360)</f>
        <v>54894</v>
      </c>
      <c r="AL287" s="25">
        <v>59</v>
      </c>
      <c r="AM287" s="25" t="str">
        <f ca="1">DATEDIF(AI287,TODAY(),"Y")&amp;" ano(s)"</f>
        <v>5 ano(s)</v>
      </c>
      <c r="AN287" s="25" t="str">
        <f ca="1">DATEDIF(AI287,TODAY(),"YM")&amp;"  mês(es)"</f>
        <v>4  mês(es)</v>
      </c>
      <c r="AO287" s="25" t="str">
        <f ca="1">DATEDIF(AI287,TODAY(),"MD")&amp;" dias"</f>
        <v>0 dias</v>
      </c>
      <c r="AP287" s="25">
        <f ca="1">TODAY()-AI287</f>
        <v>1948</v>
      </c>
      <c r="AQ287" s="32" t="s">
        <v>99</v>
      </c>
      <c r="AR287" s="25"/>
      <c r="AS287" s="25"/>
      <c r="AT287" s="25"/>
      <c r="AU287" s="25"/>
      <c r="AV287" s="25"/>
      <c r="AW287" s="25" t="s">
        <v>100</v>
      </c>
      <c r="AX287" s="25" t="s">
        <v>4502</v>
      </c>
      <c r="AY287" s="25" t="s">
        <v>4503</v>
      </c>
      <c r="AZ287" s="25" t="s">
        <v>110</v>
      </c>
      <c r="BA287" s="25" t="s">
        <v>110</v>
      </c>
      <c r="BB287" s="25"/>
      <c r="BC287" s="25" t="s">
        <v>1401</v>
      </c>
      <c r="BD287" s="25"/>
      <c r="BE287" s="25"/>
      <c r="BF287" s="25"/>
      <c r="BG287" s="25"/>
      <c r="BH287" s="25"/>
      <c r="BI287" s="25"/>
      <c r="BJ287" s="25"/>
      <c r="BK287" s="25"/>
      <c r="BL287" s="25" t="s">
        <v>4504</v>
      </c>
      <c r="BM287" s="25">
        <v>54</v>
      </c>
      <c r="BN287" s="25" t="s">
        <v>4505</v>
      </c>
      <c r="BO287" s="25" t="s">
        <v>106</v>
      </c>
      <c r="BP287" s="25"/>
      <c r="BQ287" s="25" t="s">
        <v>4506</v>
      </c>
      <c r="BR287" s="134" t="s">
        <v>4507</v>
      </c>
      <c r="BS287" s="25" t="s">
        <v>4508</v>
      </c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 t="s">
        <v>4509</v>
      </c>
      <c r="CO287" s="34" t="s">
        <v>4510</v>
      </c>
    </row>
    <row r="288" spans="1:93" ht="13.5" customHeight="1">
      <c r="A288" s="13" t="s">
        <v>4511</v>
      </c>
      <c r="B288" s="14">
        <v>343</v>
      </c>
      <c r="C288" s="40" t="s">
        <v>82</v>
      </c>
      <c r="D288" s="599" t="s">
        <v>4065</v>
      </c>
      <c r="E288" s="599">
        <v>7</v>
      </c>
      <c r="F288" s="599"/>
      <c r="G288" s="599"/>
      <c r="H288" s="36" t="s">
        <v>84</v>
      </c>
      <c r="I288" s="14" t="s">
        <v>4512</v>
      </c>
      <c r="J288" s="36" t="s">
        <v>85</v>
      </c>
      <c r="K288" s="14" t="s">
        <v>86</v>
      </c>
      <c r="L288" s="14" t="s">
        <v>195</v>
      </c>
      <c r="M288" s="17" t="s">
        <v>196</v>
      </c>
      <c r="N288" s="17" t="s">
        <v>88</v>
      </c>
      <c r="O288" s="18" t="s">
        <v>4513</v>
      </c>
      <c r="P288" s="14" t="s">
        <v>4514</v>
      </c>
      <c r="Q288" s="17" t="s">
        <v>4515</v>
      </c>
      <c r="R288" s="14" t="s">
        <v>4516</v>
      </c>
      <c r="S288" s="14" t="s">
        <v>4517</v>
      </c>
      <c r="T288" s="14">
        <v>151470422</v>
      </c>
      <c r="U288" s="14">
        <v>59</v>
      </c>
      <c r="V288" s="14">
        <v>65</v>
      </c>
      <c r="W288" s="14">
        <v>131</v>
      </c>
      <c r="X288" s="13" t="s">
        <v>4518</v>
      </c>
      <c r="Y288" s="13" t="s">
        <v>4519</v>
      </c>
      <c r="Z288" s="14">
        <v>1</v>
      </c>
      <c r="AA288" s="14" t="s">
        <v>96</v>
      </c>
      <c r="AB288" s="14" t="s">
        <v>23</v>
      </c>
      <c r="AC288" s="14" t="s">
        <v>97</v>
      </c>
      <c r="AD288" s="19"/>
      <c r="AE288" s="13" t="s">
        <v>126</v>
      </c>
      <c r="AF288" s="20">
        <v>28347</v>
      </c>
      <c r="AG288" s="14" t="str">
        <f t="shared" ca="1" si="33"/>
        <v>48 anos</v>
      </c>
      <c r="AH288" s="20">
        <v>38384</v>
      </c>
      <c r="AI288" s="20">
        <v>38384</v>
      </c>
      <c r="AJ288" s="20">
        <f>EDATE(AI288,300)</f>
        <v>47515</v>
      </c>
      <c r="AK288" s="20">
        <f>EDATE(AI288,360)</f>
        <v>49341</v>
      </c>
      <c r="AL288" s="14">
        <v>59</v>
      </c>
      <c r="AM288" s="14" t="str">
        <f ca="1">DATEDIF(AI288,TODAY(),"Y")&amp;" ano(s)"</f>
        <v>20 ano(s)</v>
      </c>
      <c r="AN288" s="14" t="str">
        <f ca="1">DATEDIF(AI288,TODAY(),"YM")&amp;"  mês(es)"</f>
        <v>6  mês(es)</v>
      </c>
      <c r="AO288" s="14" t="str">
        <f ca="1">DATEDIF(AI288,TODAY(),"MD")&amp;" dias"</f>
        <v>15 dias</v>
      </c>
      <c r="AP288" s="14">
        <f ca="1">TODAY()-AI288</f>
        <v>7501</v>
      </c>
      <c r="AQ288" s="21" t="s">
        <v>99</v>
      </c>
      <c r="AR288" s="14"/>
      <c r="AS288" s="14"/>
      <c r="AT288" s="14"/>
      <c r="AU288" s="14"/>
      <c r="AV288" s="14"/>
      <c r="AW288" s="14"/>
      <c r="AX288" s="14"/>
      <c r="AY288" s="14" t="s">
        <v>99</v>
      </c>
      <c r="AZ288" s="14"/>
      <c r="BA288" s="14"/>
      <c r="BB288" s="14"/>
      <c r="BC288" s="14"/>
      <c r="BD288" s="14"/>
      <c r="BE288" s="14" t="s">
        <v>223</v>
      </c>
      <c r="BF288" s="14"/>
      <c r="BG288" s="14"/>
      <c r="BH288" s="14"/>
      <c r="BI288" s="14"/>
      <c r="BJ288" s="14"/>
      <c r="BK288" s="14"/>
      <c r="BL288" s="14"/>
      <c r="BM288" s="14">
        <v>0</v>
      </c>
      <c r="BN288" s="14"/>
      <c r="BO288" s="14" t="s">
        <v>106</v>
      </c>
      <c r="BP288" s="14">
        <v>69097235</v>
      </c>
      <c r="BQ288" s="14">
        <v>88054364</v>
      </c>
      <c r="BR288" s="22" t="s">
        <v>4520</v>
      </c>
      <c r="BS288" s="14" t="s">
        <v>205</v>
      </c>
      <c r="BT288" s="14" t="s">
        <v>206</v>
      </c>
      <c r="BU288" s="14" t="s">
        <v>207</v>
      </c>
      <c r="BV288" s="14"/>
      <c r="BW288" s="14"/>
      <c r="BX288" s="14"/>
      <c r="BY288" s="14" t="s">
        <v>413</v>
      </c>
      <c r="BZ288" s="14" t="s">
        <v>110</v>
      </c>
      <c r="CA288" s="14" t="s">
        <v>4521</v>
      </c>
      <c r="CB288" s="14" t="s">
        <v>110</v>
      </c>
      <c r="CC288" s="14" t="s">
        <v>110</v>
      </c>
      <c r="CD288" s="14" t="s">
        <v>110</v>
      </c>
      <c r="CE288" s="14" t="s">
        <v>110</v>
      </c>
      <c r="CF288" s="14" t="s">
        <v>110</v>
      </c>
      <c r="CG288" s="14" t="s">
        <v>110</v>
      </c>
      <c r="CH288" s="14" t="s">
        <v>110</v>
      </c>
      <c r="CI288" s="14" t="s">
        <v>110</v>
      </c>
      <c r="CJ288" s="14" t="s">
        <v>110</v>
      </c>
      <c r="CK288" s="14" t="s">
        <v>110</v>
      </c>
      <c r="CL288" s="14" t="s">
        <v>110</v>
      </c>
      <c r="CM288" s="14" t="s">
        <v>110</v>
      </c>
      <c r="CN288" s="14"/>
      <c r="CO288" s="40"/>
    </row>
    <row r="289" spans="1:93" ht="13.5" customHeight="1">
      <c r="A289" s="24" t="s">
        <v>4522</v>
      </c>
      <c r="B289" s="25">
        <v>83</v>
      </c>
      <c r="C289" s="34" t="s">
        <v>82</v>
      </c>
      <c r="D289" s="600" t="s">
        <v>4065</v>
      </c>
      <c r="E289" s="599">
        <v>7</v>
      </c>
      <c r="F289" s="600"/>
      <c r="G289" s="600"/>
      <c r="H289" s="590" t="s">
        <v>84</v>
      </c>
      <c r="I289" s="25" t="s">
        <v>295</v>
      </c>
      <c r="J289" s="27" t="s">
        <v>135</v>
      </c>
      <c r="K289" s="25"/>
      <c r="L289" s="25" t="s">
        <v>257</v>
      </c>
      <c r="M289" s="28" t="s">
        <v>196</v>
      </c>
      <c r="N289" s="32" t="s">
        <v>88</v>
      </c>
      <c r="O289" s="29" t="s">
        <v>4523</v>
      </c>
      <c r="P289" s="44" t="s">
        <v>4524</v>
      </c>
      <c r="Q289" s="25">
        <v>1983</v>
      </c>
      <c r="R289" s="44" t="s">
        <v>4525</v>
      </c>
      <c r="S289" s="44" t="s">
        <v>4526</v>
      </c>
      <c r="T289" s="25">
        <v>367457422</v>
      </c>
      <c r="U289" s="25" t="s">
        <v>2801</v>
      </c>
      <c r="V289" s="25" t="s">
        <v>1189</v>
      </c>
      <c r="W289" s="25" t="s">
        <v>4527</v>
      </c>
      <c r="X289" s="24" t="s">
        <v>4528</v>
      </c>
      <c r="Y289" s="24" t="s">
        <v>4529</v>
      </c>
      <c r="Z289" s="25">
        <v>1</v>
      </c>
      <c r="AA289" s="25" t="s">
        <v>96</v>
      </c>
      <c r="AB289" s="25" t="s">
        <v>23</v>
      </c>
      <c r="AC289" s="25" t="s">
        <v>97</v>
      </c>
      <c r="AD289" s="30"/>
      <c r="AE289" s="24"/>
      <c r="AF289" s="45">
        <v>34403</v>
      </c>
      <c r="AG289" s="25" t="str">
        <f t="shared" ca="1" si="33"/>
        <v>31 anos</v>
      </c>
      <c r="AH289" s="45">
        <v>45261</v>
      </c>
      <c r="AI289" s="31"/>
      <c r="AJ289" s="31"/>
      <c r="AK289" s="31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 t="s">
        <v>100</v>
      </c>
      <c r="AX289" s="63" t="s">
        <v>4530</v>
      </c>
      <c r="AY289" s="63" t="s">
        <v>4531</v>
      </c>
      <c r="AZ289" s="63" t="s">
        <v>99</v>
      </c>
      <c r="BA289" s="52" t="s">
        <v>99</v>
      </c>
      <c r="BB289" s="25" t="s">
        <v>271</v>
      </c>
      <c r="BC289" s="25"/>
      <c r="BD289" s="25"/>
      <c r="BE289" s="25"/>
      <c r="BF289" s="25"/>
      <c r="BG289" s="25"/>
      <c r="BH289" s="25"/>
      <c r="BI289" s="25"/>
      <c r="BJ289" s="25"/>
      <c r="BK289" s="25"/>
      <c r="BL289" s="24" t="s">
        <v>4532</v>
      </c>
      <c r="BM289" s="25">
        <v>440</v>
      </c>
      <c r="BN289" s="25"/>
      <c r="BO289" s="25" t="s">
        <v>106</v>
      </c>
      <c r="BP289" s="25" t="s">
        <v>4533</v>
      </c>
      <c r="BQ289" s="64" t="s">
        <v>4534</v>
      </c>
      <c r="BR289" s="51" t="s">
        <v>4535</v>
      </c>
      <c r="BS289" s="25"/>
      <c r="BT289" s="25"/>
      <c r="BU289" s="25"/>
      <c r="BV289" s="25" t="s">
        <v>276</v>
      </c>
      <c r="BW289" s="25"/>
      <c r="BX289" s="25"/>
      <c r="BY289" s="25"/>
      <c r="BZ289" s="25"/>
      <c r="CA289" s="25"/>
      <c r="CB289" s="31"/>
      <c r="CC289" s="25"/>
      <c r="CD289" s="31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34"/>
    </row>
    <row r="290" spans="1:93" ht="13.5" customHeight="1">
      <c r="A290" s="13" t="s">
        <v>4536</v>
      </c>
      <c r="B290" s="14">
        <v>391</v>
      </c>
      <c r="C290" s="40" t="s">
        <v>82</v>
      </c>
      <c r="D290" s="599" t="s">
        <v>4065</v>
      </c>
      <c r="E290" s="599">
        <v>7</v>
      </c>
      <c r="F290" s="599"/>
      <c r="G290" s="599"/>
      <c r="H290" s="36" t="s">
        <v>84</v>
      </c>
      <c r="I290" s="17"/>
      <c r="J290" s="36" t="s">
        <v>135</v>
      </c>
      <c r="K290" s="14" t="s">
        <v>544</v>
      </c>
      <c r="L290" s="21" t="s">
        <v>69</v>
      </c>
      <c r="M290" s="17" t="s">
        <v>196</v>
      </c>
      <c r="N290" s="17" t="s">
        <v>88</v>
      </c>
      <c r="O290" s="18" t="s">
        <v>4537</v>
      </c>
      <c r="P290" s="14" t="s">
        <v>4538</v>
      </c>
      <c r="Q290" s="17" t="s">
        <v>4539</v>
      </c>
      <c r="R290" s="14" t="s">
        <v>4540</v>
      </c>
      <c r="S290" s="14" t="s">
        <v>4541</v>
      </c>
      <c r="T290" s="14">
        <v>182252822</v>
      </c>
      <c r="U290" s="14">
        <v>40</v>
      </c>
      <c r="V290" s="14">
        <v>17</v>
      </c>
      <c r="W290" s="14">
        <v>36</v>
      </c>
      <c r="X290" s="13" t="s">
        <v>4542</v>
      </c>
      <c r="Y290" s="13" t="s">
        <v>4543</v>
      </c>
      <c r="Z290" s="14">
        <v>2</v>
      </c>
      <c r="AA290" s="14" t="s">
        <v>96</v>
      </c>
      <c r="AB290" s="14" t="s">
        <v>23</v>
      </c>
      <c r="AC290" s="14" t="s">
        <v>97</v>
      </c>
      <c r="AD290" s="177"/>
      <c r="AE290" s="13" t="s">
        <v>4544</v>
      </c>
      <c r="AF290" s="20">
        <v>28838</v>
      </c>
      <c r="AG290" s="14" t="str">
        <f t="shared" ca="1" si="33"/>
        <v>46 anos</v>
      </c>
      <c r="AH290" s="20">
        <v>38058</v>
      </c>
      <c r="AI290" s="20">
        <v>38058</v>
      </c>
      <c r="AJ290" s="20">
        <f>EDATE(AI290,300)</f>
        <v>47189</v>
      </c>
      <c r="AK290" s="20">
        <f>EDATE(AI290,360)</f>
        <v>49015</v>
      </c>
      <c r="AL290" s="14">
        <v>59</v>
      </c>
      <c r="AM290" s="14" t="str">
        <f ca="1">DATEDIF(AI290,TODAY(),"Y")&amp;" ano(s)"</f>
        <v>21 ano(s)</v>
      </c>
      <c r="AN290" s="14" t="str">
        <f ca="1">DATEDIF(AI290,TODAY(),"YM")&amp;"  mês(es)"</f>
        <v>5  mês(es)</v>
      </c>
      <c r="AO290" s="14" t="str">
        <f ca="1">DATEDIF(AI290,TODAY(),"MD")&amp;" dias"</f>
        <v>4 dias</v>
      </c>
      <c r="AP290" s="14">
        <f ca="1">TODAY()-AI290</f>
        <v>7827</v>
      </c>
      <c r="AQ290" s="21" t="s">
        <v>99</v>
      </c>
      <c r="AR290" s="14"/>
      <c r="AS290" s="14"/>
      <c r="AT290" s="14"/>
      <c r="AU290" s="14"/>
      <c r="AV290" s="14"/>
      <c r="AW290" s="14"/>
      <c r="AX290" s="14"/>
      <c r="AY290" s="14"/>
      <c r="AZ290" s="14" t="s">
        <v>99</v>
      </c>
      <c r="BA290" s="14"/>
      <c r="BB290" s="20" t="s">
        <v>611</v>
      </c>
      <c r="BC290" s="14"/>
      <c r="BD290" s="14"/>
      <c r="BE290" s="14"/>
      <c r="BF290" s="14"/>
      <c r="BG290" s="14"/>
      <c r="BH290" s="14"/>
      <c r="BI290" s="14"/>
      <c r="BJ290" s="14"/>
      <c r="BK290" s="14"/>
      <c r="BL290" s="14" t="s">
        <v>4545</v>
      </c>
      <c r="BM290" s="14">
        <v>0</v>
      </c>
      <c r="BN290" s="14"/>
      <c r="BO290" s="14" t="s">
        <v>106</v>
      </c>
      <c r="BP290" s="14">
        <v>69054645</v>
      </c>
      <c r="BQ290" s="14">
        <v>988035149</v>
      </c>
      <c r="BR290" s="22" t="s">
        <v>4546</v>
      </c>
      <c r="BS290" s="14" t="s">
        <v>108</v>
      </c>
      <c r="BT290" s="14" t="s">
        <v>109</v>
      </c>
      <c r="BU290" s="14" t="s">
        <v>1432</v>
      </c>
      <c r="BV290" s="14" t="s">
        <v>1433</v>
      </c>
      <c r="BW290" s="14" t="s">
        <v>1434</v>
      </c>
      <c r="BX290" s="14" t="s">
        <v>1435</v>
      </c>
      <c r="BY290" s="14" t="s">
        <v>110</v>
      </c>
      <c r="BZ290" s="14" t="s">
        <v>110</v>
      </c>
      <c r="CA290" s="14" t="s">
        <v>110</v>
      </c>
      <c r="CB290" s="14" t="s">
        <v>110</v>
      </c>
      <c r="CC290" s="14" t="s">
        <v>110</v>
      </c>
      <c r="CD290" s="14" t="s">
        <v>110</v>
      </c>
      <c r="CE290" s="14" t="s">
        <v>110</v>
      </c>
      <c r="CF290" s="14" t="s">
        <v>110</v>
      </c>
      <c r="CG290" s="14" t="s">
        <v>110</v>
      </c>
      <c r="CH290" s="14" t="s">
        <v>110</v>
      </c>
      <c r="CI290" s="14" t="s">
        <v>110</v>
      </c>
      <c r="CJ290" s="14" t="s">
        <v>110</v>
      </c>
      <c r="CK290" s="14" t="s">
        <v>110</v>
      </c>
      <c r="CL290" s="14" t="s">
        <v>110</v>
      </c>
      <c r="CM290" s="14" t="s">
        <v>110</v>
      </c>
      <c r="CN290" s="14"/>
      <c r="CO290" s="40"/>
    </row>
    <row r="291" spans="1:93" ht="13.5" customHeight="1">
      <c r="A291" s="65" t="s">
        <v>4547</v>
      </c>
      <c r="B291" s="25">
        <v>79</v>
      </c>
      <c r="C291" s="34" t="s">
        <v>82</v>
      </c>
      <c r="D291" s="600" t="s">
        <v>4065</v>
      </c>
      <c r="E291" s="599">
        <v>7</v>
      </c>
      <c r="F291" s="600"/>
      <c r="G291" s="600"/>
      <c r="H291" s="590" t="s">
        <v>84</v>
      </c>
      <c r="I291" s="25" t="s">
        <v>4548</v>
      </c>
      <c r="J291" s="27" t="s">
        <v>85</v>
      </c>
      <c r="K291" s="25"/>
      <c r="L291" s="25" t="s">
        <v>257</v>
      </c>
      <c r="M291" s="25" t="s">
        <v>196</v>
      </c>
      <c r="N291" s="28" t="s">
        <v>88</v>
      </c>
      <c r="O291" s="29" t="s">
        <v>4549</v>
      </c>
      <c r="P291" s="44" t="s">
        <v>4550</v>
      </c>
      <c r="Q291" s="28" t="s">
        <v>4551</v>
      </c>
      <c r="R291" s="44" t="s">
        <v>4552</v>
      </c>
      <c r="S291" s="44" t="s">
        <v>4553</v>
      </c>
      <c r="T291" s="65">
        <v>40330872275</v>
      </c>
      <c r="U291" s="25">
        <v>75</v>
      </c>
      <c r="V291" s="68" t="s">
        <v>989</v>
      </c>
      <c r="W291" s="68" t="s">
        <v>4554</v>
      </c>
      <c r="X291" s="69" t="s">
        <v>4555</v>
      </c>
      <c r="Y291" s="69" t="s">
        <v>4556</v>
      </c>
      <c r="Z291" s="25">
        <v>2</v>
      </c>
      <c r="AA291" s="25" t="s">
        <v>96</v>
      </c>
      <c r="AB291" s="25" t="s">
        <v>23</v>
      </c>
      <c r="AC291" s="25" t="s">
        <v>97</v>
      </c>
      <c r="AD291" s="30"/>
      <c r="AE291" s="24"/>
      <c r="AF291" s="45">
        <v>35511</v>
      </c>
      <c r="AG291" s="25" t="str">
        <f t="shared" ca="1" si="33"/>
        <v>28 anos</v>
      </c>
      <c r="AH291" s="45">
        <v>45261</v>
      </c>
      <c r="AI291" s="31"/>
      <c r="AJ291" s="31"/>
      <c r="AK291" s="31"/>
      <c r="AL291" s="25"/>
      <c r="AM291" s="25"/>
      <c r="AN291" s="25"/>
      <c r="AO291" s="25"/>
      <c r="AP291" s="25"/>
      <c r="AQ291" s="32"/>
      <c r="AR291" s="25"/>
      <c r="AS291" s="25"/>
      <c r="AT291" s="25"/>
      <c r="AU291" s="25"/>
      <c r="AV291" s="25"/>
      <c r="AW291" s="25" t="s">
        <v>100</v>
      </c>
      <c r="AX291" s="52" t="s">
        <v>4557</v>
      </c>
      <c r="AY291" s="52"/>
      <c r="AZ291" s="63" t="s">
        <v>99</v>
      </c>
      <c r="BA291" s="52" t="s">
        <v>99</v>
      </c>
      <c r="BB291" s="25" t="s">
        <v>271</v>
      </c>
      <c r="BC291" s="25"/>
      <c r="BD291" s="25"/>
      <c r="BE291" s="25"/>
      <c r="BF291" s="25"/>
      <c r="BG291" s="25"/>
      <c r="BH291" s="25"/>
      <c r="BI291" s="25"/>
      <c r="BJ291" s="25"/>
      <c r="BK291" s="25"/>
      <c r="BL291" s="70" t="s">
        <v>4558</v>
      </c>
      <c r="BM291" s="25">
        <v>1640</v>
      </c>
      <c r="BN291" s="25"/>
      <c r="BO291" s="25" t="s">
        <v>106</v>
      </c>
      <c r="BP291" s="71">
        <v>69080271</v>
      </c>
      <c r="BQ291" s="53" t="s">
        <v>4559</v>
      </c>
      <c r="BR291" s="54" t="s">
        <v>4560</v>
      </c>
      <c r="BS291" s="25"/>
      <c r="BT291" s="25"/>
      <c r="BU291" s="25"/>
      <c r="BV291" s="25" t="s">
        <v>276</v>
      </c>
      <c r="BW291" s="31"/>
      <c r="BX291" s="120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34"/>
    </row>
    <row r="292" spans="1:93" ht="13.5" customHeight="1">
      <c r="A292" s="39" t="s">
        <v>4561</v>
      </c>
      <c r="B292" s="14">
        <v>23</v>
      </c>
      <c r="C292" s="40" t="s">
        <v>82</v>
      </c>
      <c r="D292" s="599" t="s">
        <v>4065</v>
      </c>
      <c r="E292" s="599">
        <v>7</v>
      </c>
      <c r="F292" s="599"/>
      <c r="G292" s="599"/>
      <c r="H292" s="591" t="s">
        <v>84</v>
      </c>
      <c r="I292" s="14" t="s">
        <v>782</v>
      </c>
      <c r="J292" s="36" t="s">
        <v>85</v>
      </c>
      <c r="K292" s="14"/>
      <c r="L292" s="14" t="s">
        <v>257</v>
      </c>
      <c r="M292" s="17" t="s">
        <v>196</v>
      </c>
      <c r="N292" s="17" t="s">
        <v>88</v>
      </c>
      <c r="O292" s="18" t="s">
        <v>4562</v>
      </c>
      <c r="P292" s="59" t="s">
        <v>4563</v>
      </c>
      <c r="Q292" s="17" t="s">
        <v>4564</v>
      </c>
      <c r="R292" s="59" t="s">
        <v>4565</v>
      </c>
      <c r="S292" s="59" t="s">
        <v>4566</v>
      </c>
      <c r="T292" s="76">
        <v>40018592283</v>
      </c>
      <c r="U292" s="14">
        <v>83</v>
      </c>
      <c r="V292" s="75" t="s">
        <v>788</v>
      </c>
      <c r="W292" s="75" t="s">
        <v>3310</v>
      </c>
      <c r="X292" s="39" t="s">
        <v>4567</v>
      </c>
      <c r="Y292" s="39" t="s">
        <v>4568</v>
      </c>
      <c r="Z292" s="14"/>
      <c r="AA292" s="14" t="s">
        <v>96</v>
      </c>
      <c r="AB292" s="14" t="s">
        <v>23</v>
      </c>
      <c r="AC292" s="14" t="s">
        <v>97</v>
      </c>
      <c r="AD292" s="177"/>
      <c r="AE292" s="13"/>
      <c r="AF292" s="62">
        <v>35784</v>
      </c>
      <c r="AG292" s="14" t="str">
        <f t="shared" ca="1" si="33"/>
        <v>27 anos</v>
      </c>
      <c r="AH292" s="62">
        <v>45275</v>
      </c>
      <c r="AI292" s="20"/>
      <c r="AJ292" s="20"/>
      <c r="AK292" s="20"/>
      <c r="AL292" s="14"/>
      <c r="AM292" s="14"/>
      <c r="AN292" s="14"/>
      <c r="AO292" s="14"/>
      <c r="AP292" s="14"/>
      <c r="AQ292" s="21"/>
      <c r="AR292" s="14"/>
      <c r="AS292" s="14"/>
      <c r="AT292" s="14"/>
      <c r="AU292" s="14"/>
      <c r="AV292" s="14"/>
      <c r="AW292" s="14" t="s">
        <v>100</v>
      </c>
      <c r="AX292" s="63" t="s">
        <v>4569</v>
      </c>
      <c r="AY292" s="63" t="s">
        <v>306</v>
      </c>
      <c r="AZ292" s="63" t="s">
        <v>99</v>
      </c>
      <c r="BA292" s="52" t="s">
        <v>99</v>
      </c>
      <c r="BB292" s="14" t="s">
        <v>271</v>
      </c>
      <c r="BC292" s="14"/>
      <c r="BD292" s="14"/>
      <c r="BE292" s="14"/>
      <c r="BF292" s="14"/>
      <c r="BG292" s="14"/>
      <c r="BH292" s="14"/>
      <c r="BI292" s="14"/>
      <c r="BJ292" s="14"/>
      <c r="BK292" s="14"/>
      <c r="BL292" s="13" t="s">
        <v>4570</v>
      </c>
      <c r="BM292" s="14">
        <v>30</v>
      </c>
      <c r="BN292" s="14"/>
      <c r="BO292" s="14" t="s">
        <v>106</v>
      </c>
      <c r="BP292" s="76">
        <v>69090714</v>
      </c>
      <c r="BQ292" s="64">
        <v>92984293267</v>
      </c>
      <c r="BR292" s="51" t="s">
        <v>4571</v>
      </c>
      <c r="BS292" s="14"/>
      <c r="BT292" s="14"/>
      <c r="BU292" s="14"/>
      <c r="BV292" s="14" t="s">
        <v>276</v>
      </c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20"/>
      <c r="CK292" s="14"/>
      <c r="CL292" s="14"/>
      <c r="CM292" s="14"/>
      <c r="CN292" s="14"/>
      <c r="CO292" s="40"/>
    </row>
    <row r="293" spans="1:93" ht="13.5" customHeight="1">
      <c r="A293" s="24" t="s">
        <v>4572</v>
      </c>
      <c r="B293" s="25">
        <v>35</v>
      </c>
      <c r="C293" s="34" t="s">
        <v>82</v>
      </c>
      <c r="D293" s="600" t="s">
        <v>4065</v>
      </c>
      <c r="E293" s="599">
        <v>7</v>
      </c>
      <c r="F293" s="600"/>
      <c r="G293" s="600"/>
      <c r="H293" s="590" t="s">
        <v>84</v>
      </c>
      <c r="I293" s="25" t="s">
        <v>295</v>
      </c>
      <c r="J293" s="27" t="s">
        <v>85</v>
      </c>
      <c r="K293" s="25"/>
      <c r="L293" s="25" t="s">
        <v>257</v>
      </c>
      <c r="M293" s="28" t="s">
        <v>196</v>
      </c>
      <c r="N293" s="32" t="s">
        <v>88</v>
      </c>
      <c r="O293" s="29" t="s">
        <v>4573</v>
      </c>
      <c r="P293" s="44" t="s">
        <v>4574</v>
      </c>
      <c r="Q293" s="25">
        <v>1934</v>
      </c>
      <c r="R293" s="44" t="s">
        <v>4575</v>
      </c>
      <c r="S293" s="44" t="s">
        <v>4576</v>
      </c>
      <c r="T293" s="92" t="s">
        <v>4577</v>
      </c>
      <c r="U293" s="25" t="s">
        <v>1615</v>
      </c>
      <c r="V293" s="25" t="s">
        <v>264</v>
      </c>
      <c r="W293" s="25" t="s">
        <v>4578</v>
      </c>
      <c r="X293" s="24" t="s">
        <v>4579</v>
      </c>
      <c r="Y293" s="24" t="s">
        <v>4580</v>
      </c>
      <c r="Z293" s="25">
        <v>1</v>
      </c>
      <c r="AA293" s="25" t="s">
        <v>96</v>
      </c>
      <c r="AB293" s="25" t="s">
        <v>23</v>
      </c>
      <c r="AC293" s="25" t="s">
        <v>97</v>
      </c>
      <c r="AD293" s="30"/>
      <c r="AE293" s="24"/>
      <c r="AF293" s="45">
        <v>36797</v>
      </c>
      <c r="AG293" s="25" t="str">
        <f t="shared" ca="1" si="33"/>
        <v>24 anos</v>
      </c>
      <c r="AH293" s="45">
        <v>45261</v>
      </c>
      <c r="AI293" s="31"/>
      <c r="AJ293" s="31"/>
      <c r="AK293" s="31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52" t="s">
        <v>457</v>
      </c>
      <c r="AX293" s="52" t="s">
        <v>1983</v>
      </c>
      <c r="AY293" s="52" t="s">
        <v>4581</v>
      </c>
      <c r="AZ293" s="52" t="s">
        <v>2926</v>
      </c>
      <c r="BA293" s="52" t="s">
        <v>2926</v>
      </c>
      <c r="BB293" s="25" t="s">
        <v>271</v>
      </c>
      <c r="BC293" s="25"/>
      <c r="BD293" s="25"/>
      <c r="BE293" s="25"/>
      <c r="BF293" s="25"/>
      <c r="BG293" s="25"/>
      <c r="BH293" s="25"/>
      <c r="BI293" s="25"/>
      <c r="BJ293" s="25"/>
      <c r="BK293" s="25"/>
      <c r="BL293" s="24" t="s">
        <v>4582</v>
      </c>
      <c r="BM293" s="25">
        <v>29</v>
      </c>
      <c r="BN293" s="25"/>
      <c r="BO293" s="25" t="s">
        <v>106</v>
      </c>
      <c r="BP293" s="25" t="s">
        <v>4583</v>
      </c>
      <c r="BQ293" s="53">
        <v>92999817279</v>
      </c>
      <c r="BR293" s="54" t="s">
        <v>4584</v>
      </c>
      <c r="BS293" s="25"/>
      <c r="BT293" s="25"/>
      <c r="BU293" s="25"/>
      <c r="BV293" s="25" t="s">
        <v>276</v>
      </c>
      <c r="BW293" s="25"/>
      <c r="BX293" s="25"/>
      <c r="BY293" s="25"/>
      <c r="BZ293" s="25"/>
      <c r="CA293" s="25"/>
      <c r="CB293" s="31"/>
      <c r="CC293" s="25"/>
      <c r="CD293" s="31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34"/>
    </row>
    <row r="294" spans="1:93" ht="13.5" customHeight="1">
      <c r="A294" s="13" t="s">
        <v>4585</v>
      </c>
      <c r="B294" s="14">
        <v>95</v>
      </c>
      <c r="C294" s="40" t="s">
        <v>82</v>
      </c>
      <c r="D294" s="599" t="s">
        <v>4065</v>
      </c>
      <c r="E294" s="599">
        <v>7</v>
      </c>
      <c r="F294" s="599"/>
      <c r="G294" s="599"/>
      <c r="H294" s="591" t="s">
        <v>84</v>
      </c>
      <c r="I294" s="14" t="s">
        <v>295</v>
      </c>
      <c r="J294" s="36" t="s">
        <v>85</v>
      </c>
      <c r="K294" s="14"/>
      <c r="L294" s="14" t="s">
        <v>257</v>
      </c>
      <c r="M294" s="17" t="s">
        <v>196</v>
      </c>
      <c r="N294" s="21" t="s">
        <v>88</v>
      </c>
      <c r="O294" s="18" t="s">
        <v>4586</v>
      </c>
      <c r="P294" s="59" t="s">
        <v>4587</v>
      </c>
      <c r="Q294" s="14">
        <v>1995</v>
      </c>
      <c r="R294" s="59" t="s">
        <v>4588</v>
      </c>
      <c r="S294" s="59" t="s">
        <v>4589</v>
      </c>
      <c r="T294" s="61" t="s">
        <v>4590</v>
      </c>
      <c r="U294" s="14">
        <v>67</v>
      </c>
      <c r="V294" s="61" t="s">
        <v>264</v>
      </c>
      <c r="W294" s="14">
        <v>1039</v>
      </c>
      <c r="X294" s="13" t="s">
        <v>4591</v>
      </c>
      <c r="Y294" s="13" t="s">
        <v>4592</v>
      </c>
      <c r="Z294" s="14">
        <v>2</v>
      </c>
      <c r="AA294" s="14" t="s">
        <v>96</v>
      </c>
      <c r="AB294" s="14" t="s">
        <v>23</v>
      </c>
      <c r="AC294" s="14" t="s">
        <v>97</v>
      </c>
      <c r="AD294" s="19"/>
      <c r="AE294" s="13"/>
      <c r="AF294" s="62">
        <v>36706</v>
      </c>
      <c r="AG294" s="14" t="str">
        <f t="shared" ca="1" si="33"/>
        <v>25 anos</v>
      </c>
      <c r="AH294" s="62">
        <v>45261</v>
      </c>
      <c r="AI294" s="20"/>
      <c r="AJ294" s="20"/>
      <c r="AK294" s="20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63" t="s">
        <v>457</v>
      </c>
      <c r="AX294" s="63" t="s">
        <v>2370</v>
      </c>
      <c r="AY294" s="63" t="s">
        <v>460</v>
      </c>
      <c r="AZ294" s="63" t="s">
        <v>460</v>
      </c>
      <c r="BA294" s="63" t="s">
        <v>460</v>
      </c>
      <c r="BB294" s="14" t="s">
        <v>271</v>
      </c>
      <c r="BC294" s="14"/>
      <c r="BD294" s="14"/>
      <c r="BE294" s="14"/>
      <c r="BF294" s="14"/>
      <c r="BG294" s="14"/>
      <c r="BH294" s="14"/>
      <c r="BI294" s="14"/>
      <c r="BJ294" s="14"/>
      <c r="BK294" s="14"/>
      <c r="BL294" s="13" t="s">
        <v>4593</v>
      </c>
      <c r="BM294" s="14">
        <v>243</v>
      </c>
      <c r="BN294" s="14"/>
      <c r="BO294" s="14" t="s">
        <v>106</v>
      </c>
      <c r="BP294" s="14">
        <v>69095243</v>
      </c>
      <c r="BQ294" s="64" t="s">
        <v>4594</v>
      </c>
      <c r="BR294" s="51" t="s">
        <v>4595</v>
      </c>
      <c r="BS294" s="14"/>
      <c r="BT294" s="14"/>
      <c r="BU294" s="14"/>
      <c r="BV294" s="14" t="s">
        <v>276</v>
      </c>
      <c r="BW294" s="14"/>
      <c r="BX294" s="14"/>
      <c r="BY294" s="14"/>
      <c r="BZ294" s="14"/>
      <c r="CA294" s="14"/>
      <c r="CB294" s="20"/>
      <c r="CC294" s="14"/>
      <c r="CD294" s="20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40"/>
    </row>
    <row r="295" spans="1:93" ht="13.5" customHeight="1">
      <c r="A295" s="24" t="s">
        <v>4596</v>
      </c>
      <c r="B295" s="25">
        <v>54</v>
      </c>
      <c r="C295" s="34" t="s">
        <v>82</v>
      </c>
      <c r="D295" s="600" t="s">
        <v>4065</v>
      </c>
      <c r="E295" s="599">
        <v>7</v>
      </c>
      <c r="F295" s="600"/>
      <c r="G295" s="600"/>
      <c r="H295" s="27" t="s">
        <v>84</v>
      </c>
      <c r="I295" s="25" t="s">
        <v>1790</v>
      </c>
      <c r="J295" s="27" t="s">
        <v>85</v>
      </c>
      <c r="K295" s="25" t="s">
        <v>86</v>
      </c>
      <c r="L295" s="25" t="s">
        <v>73</v>
      </c>
      <c r="M295" s="28" t="s">
        <v>87</v>
      </c>
      <c r="N295" s="28" t="s">
        <v>88</v>
      </c>
      <c r="O295" s="29" t="s">
        <v>4597</v>
      </c>
      <c r="P295" s="25" t="s">
        <v>4598</v>
      </c>
      <c r="Q295" s="28" t="s">
        <v>4599</v>
      </c>
      <c r="R295" s="25" t="s">
        <v>4600</v>
      </c>
      <c r="S295" s="25" t="s">
        <v>4601</v>
      </c>
      <c r="T295" s="25">
        <v>168004122</v>
      </c>
      <c r="U295" s="25">
        <v>91</v>
      </c>
      <c r="V295" s="25">
        <v>65</v>
      </c>
      <c r="W295" s="25">
        <v>113</v>
      </c>
      <c r="X295" s="24" t="s">
        <v>4602</v>
      </c>
      <c r="Y295" s="24" t="s">
        <v>4603</v>
      </c>
      <c r="Z295" s="25">
        <v>1</v>
      </c>
      <c r="AA295" s="25" t="s">
        <v>96</v>
      </c>
      <c r="AB295" s="25" t="s">
        <v>23</v>
      </c>
      <c r="AC295" s="25" t="s">
        <v>97</v>
      </c>
      <c r="AD295" s="30"/>
      <c r="AE295" s="24" t="s">
        <v>4604</v>
      </c>
      <c r="AF295" s="31">
        <v>28430</v>
      </c>
      <c r="AG295" s="25" t="str">
        <f t="shared" ca="1" si="33"/>
        <v>47 anos</v>
      </c>
      <c r="AH295" s="31">
        <v>38058</v>
      </c>
      <c r="AI295" s="31">
        <v>38058</v>
      </c>
      <c r="AJ295" s="31">
        <f>EDATE(AI295,300)</f>
        <v>47189</v>
      </c>
      <c r="AK295" s="31">
        <f>EDATE(AI295,360)</f>
        <v>49015</v>
      </c>
      <c r="AL295" s="25">
        <v>59</v>
      </c>
      <c r="AM295" s="25" t="str">
        <f ca="1">DATEDIF(AI295,TODAY(),"Y")&amp;" ano(s)"</f>
        <v>21 ano(s)</v>
      </c>
      <c r="AN295" s="25" t="str">
        <f ca="1">DATEDIF(AI295,TODAY(),"YM")&amp;"  mês(es)"</f>
        <v>5  mês(es)</v>
      </c>
      <c r="AO295" s="25" t="str">
        <f ca="1">DATEDIF(AI295,TODAY(),"MD")&amp;" dias"</f>
        <v>4 dias</v>
      </c>
      <c r="AP295" s="25">
        <f ca="1">TODAY()-AI295</f>
        <v>7827</v>
      </c>
      <c r="AQ295" s="32" t="s">
        <v>99</v>
      </c>
      <c r="AR295" s="25"/>
      <c r="AS295" s="25"/>
      <c r="AT295" s="25"/>
      <c r="AU295" s="25"/>
      <c r="AV295" s="25"/>
      <c r="AW295" s="25"/>
      <c r="AX295" s="25"/>
      <c r="AY295" s="25" t="s">
        <v>99</v>
      </c>
      <c r="AZ295" s="25" t="s">
        <v>99</v>
      </c>
      <c r="BA295" s="25" t="s">
        <v>99</v>
      </c>
      <c r="BB295" s="31" t="s">
        <v>611</v>
      </c>
      <c r="BC295" s="25"/>
      <c r="BD295" s="25"/>
      <c r="BE295" s="25" t="s">
        <v>3030</v>
      </c>
      <c r="BF295" s="25"/>
      <c r="BG295" s="25"/>
      <c r="BH295" s="25"/>
      <c r="BI295" s="25"/>
      <c r="BJ295" s="25"/>
      <c r="BK295" s="25"/>
      <c r="BL295" s="25"/>
      <c r="BM295" s="25">
        <v>0</v>
      </c>
      <c r="BN295" s="25"/>
      <c r="BO295" s="25" t="s">
        <v>106</v>
      </c>
      <c r="BP295" s="25">
        <v>69035365</v>
      </c>
      <c r="BQ295" s="25">
        <v>0</v>
      </c>
      <c r="BR295" s="33" t="s">
        <v>4605</v>
      </c>
      <c r="BS295" s="25" t="s">
        <v>108</v>
      </c>
      <c r="BT295" s="25" t="s">
        <v>109</v>
      </c>
      <c r="BU295" s="25" t="s">
        <v>110</v>
      </c>
      <c r="BV295" s="25" t="s">
        <v>110</v>
      </c>
      <c r="BW295" s="25" t="s">
        <v>615</v>
      </c>
      <c r="BX295" s="25" t="s">
        <v>4606</v>
      </c>
      <c r="BY295" s="25" t="s">
        <v>1802</v>
      </c>
      <c r="BZ295" s="25" t="s">
        <v>110</v>
      </c>
      <c r="CA295" s="25" t="s">
        <v>110</v>
      </c>
      <c r="CB295" s="31">
        <v>44672</v>
      </c>
      <c r="CC295" s="25" t="s">
        <v>4607</v>
      </c>
      <c r="CD295" s="25" t="s">
        <v>110</v>
      </c>
      <c r="CE295" s="25" t="s">
        <v>110</v>
      </c>
      <c r="CF295" s="25" t="s">
        <v>110</v>
      </c>
      <c r="CG295" s="25" t="s">
        <v>110</v>
      </c>
      <c r="CH295" s="25" t="s">
        <v>110</v>
      </c>
      <c r="CI295" s="25" t="s">
        <v>110</v>
      </c>
      <c r="CJ295" s="25" t="s">
        <v>110</v>
      </c>
      <c r="CK295" s="25" t="s">
        <v>110</v>
      </c>
      <c r="CL295" s="25" t="s">
        <v>110</v>
      </c>
      <c r="CM295" s="25" t="s">
        <v>110</v>
      </c>
      <c r="CN295" s="25"/>
      <c r="CO295" s="34"/>
    </row>
    <row r="296" spans="1:93" ht="13.5" customHeight="1">
      <c r="A296" s="13" t="s">
        <v>4608</v>
      </c>
      <c r="B296" s="14"/>
      <c r="C296" s="40" t="s">
        <v>82</v>
      </c>
      <c r="D296" s="599" t="s">
        <v>4065</v>
      </c>
      <c r="E296" s="599">
        <v>7</v>
      </c>
      <c r="F296" s="599"/>
      <c r="G296" s="599"/>
      <c r="H296" s="36" t="s">
        <v>116</v>
      </c>
      <c r="I296" s="14" t="s">
        <v>4609</v>
      </c>
      <c r="J296" s="36" t="s">
        <v>85</v>
      </c>
      <c r="K296" s="14" t="s">
        <v>86</v>
      </c>
      <c r="L296" s="14" t="s">
        <v>77</v>
      </c>
      <c r="M296" s="17" t="s">
        <v>87</v>
      </c>
      <c r="N296" s="17" t="s">
        <v>88</v>
      </c>
      <c r="O296" s="18" t="s">
        <v>4610</v>
      </c>
      <c r="P296" s="14" t="s">
        <v>4611</v>
      </c>
      <c r="Q296" s="17" t="s">
        <v>4612</v>
      </c>
      <c r="R296" s="14" t="s">
        <v>4613</v>
      </c>
      <c r="S296" s="14" t="s">
        <v>4614</v>
      </c>
      <c r="T296" s="14">
        <v>244590913</v>
      </c>
      <c r="U296" s="14">
        <v>76</v>
      </c>
      <c r="V296" s="14">
        <v>38</v>
      </c>
      <c r="W296" s="14">
        <v>9</v>
      </c>
      <c r="X296" s="13" t="s">
        <v>1088</v>
      </c>
      <c r="Y296" s="13" t="s">
        <v>1089</v>
      </c>
      <c r="Z296" s="14">
        <v>2</v>
      </c>
      <c r="AA296" s="14" t="s">
        <v>96</v>
      </c>
      <c r="AB296" s="14" t="s">
        <v>23</v>
      </c>
      <c r="AC296" s="14" t="s">
        <v>97</v>
      </c>
      <c r="AD296" s="19" t="s">
        <v>4615</v>
      </c>
      <c r="AE296" s="13" t="s">
        <v>2056</v>
      </c>
      <c r="AF296" s="20">
        <v>26412</v>
      </c>
      <c r="AG296" s="14" t="str">
        <f t="shared" ca="1" si="33"/>
        <v>53 anos</v>
      </c>
      <c r="AH296" s="20">
        <v>34060</v>
      </c>
      <c r="AI296" s="20">
        <v>34060</v>
      </c>
      <c r="AJ296" s="20">
        <f>EDATE(AI296,300)</f>
        <v>43191</v>
      </c>
      <c r="AK296" s="20">
        <f>EDATE(AI296,360)</f>
        <v>45017</v>
      </c>
      <c r="AL296" s="14">
        <v>59</v>
      </c>
      <c r="AM296" s="14" t="str">
        <f ca="1">DATEDIF(AI296,TODAY(),"Y")&amp;" ano(s)"</f>
        <v>32 ano(s)</v>
      </c>
      <c r="AN296" s="14" t="str">
        <f ca="1">DATEDIF(AI296,TODAY(),"YM")&amp;"  mês(es)"</f>
        <v>4  mês(es)</v>
      </c>
      <c r="AO296" s="14" t="str">
        <f ca="1">DATEDIF(AI296,TODAY(),"MD")&amp;" dias"</f>
        <v>15 dias</v>
      </c>
      <c r="AP296" s="14">
        <f ca="1">TODAY()-AI296</f>
        <v>11825</v>
      </c>
      <c r="AQ296" s="21" t="s">
        <v>99</v>
      </c>
      <c r="AR296" s="14"/>
      <c r="AS296" s="14"/>
      <c r="AT296" s="14"/>
      <c r="AU296" s="14"/>
      <c r="AV296" s="14"/>
      <c r="AW296" s="14" t="s">
        <v>100</v>
      </c>
      <c r="AX296" s="14" t="s">
        <v>4616</v>
      </c>
      <c r="AY296" s="14" t="s">
        <v>127</v>
      </c>
      <c r="AZ296" s="14" t="s">
        <v>99</v>
      </c>
      <c r="BA296" s="14" t="s">
        <v>99</v>
      </c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 t="s">
        <v>4617</v>
      </c>
      <c r="BM296" s="14">
        <v>0</v>
      </c>
      <c r="BN296" s="14"/>
      <c r="BO296" s="14" t="s">
        <v>106</v>
      </c>
      <c r="BP296" s="14">
        <v>69078530</v>
      </c>
      <c r="BQ296" s="14">
        <v>92994560146</v>
      </c>
      <c r="BR296" s="22" t="s">
        <v>4618</v>
      </c>
      <c r="BS296" s="14" t="s">
        <v>4619</v>
      </c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20">
        <v>43702</v>
      </c>
      <c r="CE296" s="14" t="s">
        <v>573</v>
      </c>
      <c r="CF296" s="14"/>
      <c r="CG296" s="14"/>
      <c r="CH296" s="20">
        <v>44771</v>
      </c>
      <c r="CI296" s="14" t="s">
        <v>4077</v>
      </c>
      <c r="CJ296" s="14"/>
      <c r="CK296" s="14"/>
      <c r="CL296" s="14"/>
      <c r="CM296" s="14"/>
      <c r="CN296" s="14"/>
      <c r="CO296" s="40"/>
    </row>
    <row r="297" spans="1:93" ht="13.5" customHeight="1">
      <c r="A297" s="24" t="s">
        <v>4620</v>
      </c>
      <c r="B297" s="25">
        <v>107</v>
      </c>
      <c r="C297" s="34" t="s">
        <v>82</v>
      </c>
      <c r="D297" s="600" t="s">
        <v>4065</v>
      </c>
      <c r="E297" s="599">
        <v>7</v>
      </c>
      <c r="F297" s="600"/>
      <c r="G297" s="600"/>
      <c r="H297" s="590" t="s">
        <v>84</v>
      </c>
      <c r="I297" s="25" t="s">
        <v>295</v>
      </c>
      <c r="J297" s="27" t="s">
        <v>135</v>
      </c>
      <c r="K297" s="25"/>
      <c r="L297" s="25" t="s">
        <v>257</v>
      </c>
      <c r="M297" s="28" t="s">
        <v>196</v>
      </c>
      <c r="N297" s="28" t="s">
        <v>88</v>
      </c>
      <c r="O297" s="29" t="s">
        <v>4621</v>
      </c>
      <c r="P297" s="44" t="s">
        <v>4622</v>
      </c>
      <c r="Q297" s="28" t="s">
        <v>4623</v>
      </c>
      <c r="R297" s="44" t="s">
        <v>4624</v>
      </c>
      <c r="S297" s="44" t="s">
        <v>4625</v>
      </c>
      <c r="T297" s="92" t="s">
        <v>4626</v>
      </c>
      <c r="U297" s="25">
        <v>50</v>
      </c>
      <c r="V297" s="25">
        <v>70</v>
      </c>
      <c r="W297" s="25">
        <v>656</v>
      </c>
      <c r="X297" s="24" t="s">
        <v>4627</v>
      </c>
      <c r="Y297" s="24" t="s">
        <v>4628</v>
      </c>
      <c r="Z297" s="25">
        <v>1</v>
      </c>
      <c r="AA297" s="25" t="s">
        <v>96</v>
      </c>
      <c r="AB297" s="25" t="s">
        <v>23</v>
      </c>
      <c r="AC297" s="25" t="s">
        <v>97</v>
      </c>
      <c r="AD297" s="30"/>
      <c r="AE297" s="24"/>
      <c r="AF297" s="45">
        <v>31825</v>
      </c>
      <c r="AG297" s="25" t="str">
        <f t="shared" ca="1" si="33"/>
        <v>38 anos</v>
      </c>
      <c r="AH297" s="45">
        <v>45261</v>
      </c>
      <c r="AI297" s="31"/>
      <c r="AJ297" s="31"/>
      <c r="AK297" s="31"/>
      <c r="AL297" s="25"/>
      <c r="AM297" s="25"/>
      <c r="AN297" s="25"/>
      <c r="AO297" s="25"/>
      <c r="AP297" s="25"/>
      <c r="AQ297" s="32"/>
      <c r="AR297" s="25"/>
      <c r="AS297" s="25"/>
      <c r="AT297" s="25"/>
      <c r="AU297" s="25"/>
      <c r="AV297" s="25"/>
      <c r="AW297" s="25" t="s">
        <v>100</v>
      </c>
      <c r="AX297" s="52" t="s">
        <v>4629</v>
      </c>
      <c r="AY297" s="52" t="s">
        <v>306</v>
      </c>
      <c r="AZ297" s="63" t="s">
        <v>99</v>
      </c>
      <c r="BA297" s="52" t="s">
        <v>99</v>
      </c>
      <c r="BB297" s="25" t="s">
        <v>271</v>
      </c>
      <c r="BC297" s="25"/>
      <c r="BD297" s="25"/>
      <c r="BE297" s="25"/>
      <c r="BF297" s="25"/>
      <c r="BG297" s="25"/>
      <c r="BH297" s="25"/>
      <c r="BI297" s="25"/>
      <c r="BJ297" s="25"/>
      <c r="BK297" s="25"/>
      <c r="BL297" s="24" t="s">
        <v>4630</v>
      </c>
      <c r="BM297" s="71">
        <v>1033</v>
      </c>
      <c r="BN297" s="25"/>
      <c r="BO297" s="25" t="s">
        <v>106</v>
      </c>
      <c r="BP297" s="25">
        <v>69400622</v>
      </c>
      <c r="BQ297" s="53" t="s">
        <v>4631</v>
      </c>
      <c r="BR297" s="54" t="s">
        <v>4632</v>
      </c>
      <c r="BS297" s="25"/>
      <c r="BT297" s="25"/>
      <c r="BU297" s="25"/>
      <c r="BV297" s="25" t="s">
        <v>276</v>
      </c>
      <c r="BW297" s="25"/>
      <c r="BX297" s="25"/>
      <c r="BY297" s="25"/>
      <c r="BZ297" s="25"/>
      <c r="CA297" s="31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34"/>
    </row>
    <row r="298" spans="1:93" ht="15" customHeight="1">
      <c r="A298" s="13" t="s">
        <v>4633</v>
      </c>
      <c r="B298" s="14">
        <v>452</v>
      </c>
      <c r="C298" s="40" t="s">
        <v>82</v>
      </c>
      <c r="D298" s="599" t="s">
        <v>4065</v>
      </c>
      <c r="E298" s="599">
        <v>7</v>
      </c>
      <c r="F298" s="599"/>
      <c r="G298" s="599"/>
      <c r="H298" s="36" t="s">
        <v>84</v>
      </c>
      <c r="I298" s="14" t="s">
        <v>4634</v>
      </c>
      <c r="J298" s="36" t="s">
        <v>85</v>
      </c>
      <c r="K298" s="14" t="s">
        <v>279</v>
      </c>
      <c r="L298" s="14" t="s">
        <v>69</v>
      </c>
      <c r="M298" s="14" t="s">
        <v>196</v>
      </c>
      <c r="N298" s="17" t="s">
        <v>88</v>
      </c>
      <c r="O298" s="18" t="s">
        <v>4635</v>
      </c>
      <c r="P298" s="14" t="s">
        <v>4636</v>
      </c>
      <c r="Q298" s="14">
        <v>1056</v>
      </c>
      <c r="R298" s="14" t="s">
        <v>4637</v>
      </c>
      <c r="S298" s="14" t="s">
        <v>4638</v>
      </c>
      <c r="T298" s="14">
        <v>322741722</v>
      </c>
      <c r="U298" s="14">
        <v>32</v>
      </c>
      <c r="V298" s="14">
        <v>31</v>
      </c>
      <c r="W298" s="14">
        <v>424</v>
      </c>
      <c r="X298" s="13" t="s">
        <v>4639</v>
      </c>
      <c r="Y298" s="13" t="s">
        <v>4640</v>
      </c>
      <c r="Z298" s="14">
        <v>1</v>
      </c>
      <c r="AA298" s="14" t="s">
        <v>96</v>
      </c>
      <c r="AB298" s="14" t="s">
        <v>23</v>
      </c>
      <c r="AC298" s="14" t="s">
        <v>97</v>
      </c>
      <c r="AD298" s="19"/>
      <c r="AE298" s="13" t="s">
        <v>4641</v>
      </c>
      <c r="AF298" s="20">
        <v>32819</v>
      </c>
      <c r="AG298" s="14" t="str">
        <f t="shared" ca="1" si="33"/>
        <v>35 anos</v>
      </c>
      <c r="AH298" s="20">
        <v>41561</v>
      </c>
      <c r="AI298" s="20">
        <v>41561</v>
      </c>
      <c r="AJ298" s="20">
        <f>EDATE(AI298,300)</f>
        <v>50692</v>
      </c>
      <c r="AK298" s="20">
        <f>EDATE(AI298,360)</f>
        <v>52518</v>
      </c>
      <c r="AL298" s="14">
        <v>59</v>
      </c>
      <c r="AM298" s="14" t="str">
        <f ca="1">DATEDIF(AI298,TODAY(),"Y")&amp;" ano(s)"</f>
        <v>11 ano(s)</v>
      </c>
      <c r="AN298" s="14" t="str">
        <f ca="1">DATEDIF(AI298,TODAY(),"YM")&amp;"  mês(es)"</f>
        <v>10  mês(es)</v>
      </c>
      <c r="AO298" s="14" t="str">
        <f ca="1">DATEDIF(AI298,TODAY(),"MD")&amp;" dias"</f>
        <v>2 dias</v>
      </c>
      <c r="AP298" s="14">
        <f ca="1">TODAY()-AI298</f>
        <v>4324</v>
      </c>
      <c r="AQ298" s="21" t="s">
        <v>99</v>
      </c>
      <c r="AR298" s="14"/>
      <c r="AS298" s="14"/>
      <c r="AT298" s="14"/>
      <c r="AU298" s="14"/>
      <c r="AV298" s="14"/>
      <c r="AW298" s="14" t="s">
        <v>100</v>
      </c>
      <c r="AX298" s="14" t="s">
        <v>186</v>
      </c>
      <c r="AY298" s="14"/>
      <c r="AZ298" s="14" t="s">
        <v>99</v>
      </c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 t="s">
        <v>4642</v>
      </c>
      <c r="BM298" s="14">
        <v>0</v>
      </c>
      <c r="BN298" s="14" t="s">
        <v>4643</v>
      </c>
      <c r="BO298" s="14" t="s">
        <v>106</v>
      </c>
      <c r="BP298" s="14">
        <v>69073090</v>
      </c>
      <c r="BQ298" s="14">
        <v>9291912587</v>
      </c>
      <c r="BR298" s="22" t="s">
        <v>4644</v>
      </c>
      <c r="BS298" s="14" t="s">
        <v>290</v>
      </c>
      <c r="BT298" s="14" t="s">
        <v>110</v>
      </c>
      <c r="BU298" s="14" t="s">
        <v>291</v>
      </c>
      <c r="BV298" s="14" t="s">
        <v>110</v>
      </c>
      <c r="BW298" s="20" t="s">
        <v>292</v>
      </c>
      <c r="BX298" s="14" t="s">
        <v>4645</v>
      </c>
      <c r="BY298" s="14" t="s">
        <v>110</v>
      </c>
      <c r="BZ298" s="14" t="s">
        <v>110</v>
      </c>
      <c r="CA298" s="14" t="s">
        <v>110</v>
      </c>
      <c r="CB298" s="14" t="s">
        <v>110</v>
      </c>
      <c r="CC298" s="14" t="s">
        <v>110</v>
      </c>
      <c r="CD298" s="14" t="s">
        <v>110</v>
      </c>
      <c r="CE298" s="14" t="s">
        <v>110</v>
      </c>
      <c r="CF298" s="14" t="s">
        <v>110</v>
      </c>
      <c r="CG298" s="14" t="s">
        <v>110</v>
      </c>
      <c r="CH298" s="14" t="s">
        <v>110</v>
      </c>
      <c r="CI298" s="14" t="s">
        <v>110</v>
      </c>
      <c r="CJ298" s="14" t="s">
        <v>110</v>
      </c>
      <c r="CK298" s="14" t="s">
        <v>110</v>
      </c>
      <c r="CL298" s="14" t="s">
        <v>110</v>
      </c>
      <c r="CM298" s="14" t="s">
        <v>110</v>
      </c>
      <c r="CN298" s="14"/>
      <c r="CO298" s="40"/>
    </row>
    <row r="299" spans="1:93" ht="15" customHeight="1">
      <c r="A299" s="24" t="s">
        <v>4646</v>
      </c>
      <c r="B299" s="25">
        <v>462</v>
      </c>
      <c r="C299" s="34" t="s">
        <v>82</v>
      </c>
      <c r="D299" s="600" t="s">
        <v>4065</v>
      </c>
      <c r="E299" s="599">
        <v>7</v>
      </c>
      <c r="F299" s="600"/>
      <c r="G299" s="600"/>
      <c r="H299" s="27" t="s">
        <v>84</v>
      </c>
      <c r="I299" s="25"/>
      <c r="J299" s="27" t="s">
        <v>85</v>
      </c>
      <c r="K299" s="25" t="s">
        <v>86</v>
      </c>
      <c r="L299" s="25" t="s">
        <v>69</v>
      </c>
      <c r="M299" s="25" t="s">
        <v>196</v>
      </c>
      <c r="N299" s="28" t="s">
        <v>88</v>
      </c>
      <c r="O299" s="29" t="s">
        <v>4647</v>
      </c>
      <c r="P299" s="25" t="s">
        <v>4648</v>
      </c>
      <c r="Q299" s="25">
        <v>1070</v>
      </c>
      <c r="R299" s="25" t="s">
        <v>4649</v>
      </c>
      <c r="S299" s="25" t="s">
        <v>4650</v>
      </c>
      <c r="T299" s="25">
        <v>218594022</v>
      </c>
      <c r="U299" s="25">
        <v>8</v>
      </c>
      <c r="V299" s="25">
        <v>23</v>
      </c>
      <c r="W299" s="25">
        <v>78</v>
      </c>
      <c r="X299" s="24" t="s">
        <v>4651</v>
      </c>
      <c r="Y299" s="24" t="s">
        <v>4652</v>
      </c>
      <c r="Z299" s="25">
        <v>1</v>
      </c>
      <c r="AA299" s="25" t="s">
        <v>96</v>
      </c>
      <c r="AB299" s="25" t="s">
        <v>23</v>
      </c>
      <c r="AC299" s="25" t="s">
        <v>97</v>
      </c>
      <c r="AD299" s="30"/>
      <c r="AE299" s="24" t="s">
        <v>4653</v>
      </c>
      <c r="AF299" s="31">
        <v>30654</v>
      </c>
      <c r="AG299" s="25" t="str">
        <f t="shared" ca="1" si="33"/>
        <v>41 anos</v>
      </c>
      <c r="AH299" s="31">
        <v>41561</v>
      </c>
      <c r="AI299" s="31">
        <v>41561</v>
      </c>
      <c r="AJ299" s="31">
        <f>EDATE(AI299,300)</f>
        <v>50692</v>
      </c>
      <c r="AK299" s="31">
        <f>EDATE(AI299,360)</f>
        <v>52518</v>
      </c>
      <c r="AL299" s="25">
        <v>59</v>
      </c>
      <c r="AM299" s="25" t="str">
        <f ca="1">DATEDIF(AI299,TODAY(),"Y")&amp;" ano(s)"</f>
        <v>11 ano(s)</v>
      </c>
      <c r="AN299" s="25" t="str">
        <f ca="1">DATEDIF(AI299,TODAY(),"YM")&amp;"  mês(es)"</f>
        <v>10  mês(es)</v>
      </c>
      <c r="AO299" s="25" t="str">
        <f ca="1">DATEDIF(AI299,TODAY(),"MD")&amp;" dias"</f>
        <v>2 dias</v>
      </c>
      <c r="AP299" s="25">
        <f ca="1">TODAY()-AI299</f>
        <v>4324</v>
      </c>
      <c r="AQ299" s="32" t="s">
        <v>99</v>
      </c>
      <c r="AR299" s="25"/>
      <c r="AS299" s="25"/>
      <c r="AT299" s="25"/>
      <c r="AU299" s="25"/>
      <c r="AV299" s="25"/>
      <c r="AW299" s="25" t="s">
        <v>336</v>
      </c>
      <c r="AX299" s="25"/>
      <c r="AY299" s="25" t="s">
        <v>99</v>
      </c>
      <c r="AZ299" s="25" t="s">
        <v>99</v>
      </c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 t="s">
        <v>4654</v>
      </c>
      <c r="BM299" s="25">
        <v>0</v>
      </c>
      <c r="BN299" s="25"/>
      <c r="BO299" s="25" t="s">
        <v>106</v>
      </c>
      <c r="BP299" s="25">
        <v>69098255</v>
      </c>
      <c r="BQ299" s="25">
        <v>9281102974</v>
      </c>
      <c r="BR299" s="33" t="s">
        <v>4655</v>
      </c>
      <c r="BS299" s="25" t="s">
        <v>290</v>
      </c>
      <c r="BT299" s="25" t="s">
        <v>110</v>
      </c>
      <c r="BU299" s="25" t="s">
        <v>291</v>
      </c>
      <c r="BV299" s="25" t="s">
        <v>110</v>
      </c>
      <c r="BW299" s="31" t="s">
        <v>292</v>
      </c>
      <c r="BX299" s="25" t="s">
        <v>4656</v>
      </c>
      <c r="BY299" s="25" t="s">
        <v>110</v>
      </c>
      <c r="BZ299" s="25" t="s">
        <v>110</v>
      </c>
      <c r="CA299" s="25" t="s">
        <v>110</v>
      </c>
      <c r="CB299" s="25" t="s">
        <v>110</v>
      </c>
      <c r="CC299" s="25" t="s">
        <v>110</v>
      </c>
      <c r="CD299" s="25" t="s">
        <v>110</v>
      </c>
      <c r="CE299" s="25" t="s">
        <v>110</v>
      </c>
      <c r="CF299" s="25" t="s">
        <v>110</v>
      </c>
      <c r="CG299" s="25" t="s">
        <v>110</v>
      </c>
      <c r="CH299" s="25" t="s">
        <v>110</v>
      </c>
      <c r="CI299" s="25" t="s">
        <v>110</v>
      </c>
      <c r="CJ299" s="25" t="s">
        <v>110</v>
      </c>
      <c r="CK299" s="25" t="s">
        <v>110</v>
      </c>
      <c r="CL299" s="25" t="s">
        <v>110</v>
      </c>
      <c r="CM299" s="25" t="s">
        <v>110</v>
      </c>
      <c r="CN299" s="25"/>
      <c r="CO299" s="34"/>
    </row>
    <row r="300" spans="1:93" ht="15" customHeight="1">
      <c r="A300" s="39" t="s">
        <v>4657</v>
      </c>
      <c r="B300" s="14">
        <v>170</v>
      </c>
      <c r="C300" s="40" t="s">
        <v>82</v>
      </c>
      <c r="D300" s="599" t="s">
        <v>4065</v>
      </c>
      <c r="E300" s="599">
        <v>7</v>
      </c>
      <c r="F300" s="599"/>
      <c r="G300" s="599"/>
      <c r="H300" s="591" t="s">
        <v>84</v>
      </c>
      <c r="I300" s="14" t="s">
        <v>295</v>
      </c>
      <c r="J300" s="36" t="s">
        <v>85</v>
      </c>
      <c r="K300" s="14"/>
      <c r="L300" s="14" t="s">
        <v>257</v>
      </c>
      <c r="M300" s="14" t="s">
        <v>196</v>
      </c>
      <c r="N300" s="17" t="s">
        <v>88</v>
      </c>
      <c r="O300" s="18" t="s">
        <v>4658</v>
      </c>
      <c r="P300" s="59" t="s">
        <v>4659</v>
      </c>
      <c r="Q300" s="14">
        <v>2070</v>
      </c>
      <c r="R300" s="59" t="s">
        <v>4660</v>
      </c>
      <c r="S300" s="59" t="s">
        <v>4661</v>
      </c>
      <c r="T300" s="14">
        <v>23164472267</v>
      </c>
      <c r="U300" s="14">
        <v>67</v>
      </c>
      <c r="V300" s="14">
        <v>63</v>
      </c>
      <c r="W300" s="14">
        <v>669</v>
      </c>
      <c r="X300" s="39" t="s">
        <v>4662</v>
      </c>
      <c r="Y300" s="39" t="s">
        <v>4663</v>
      </c>
      <c r="Z300" s="14">
        <v>2</v>
      </c>
      <c r="AA300" s="14" t="s">
        <v>96</v>
      </c>
      <c r="AB300" s="14" t="s">
        <v>23</v>
      </c>
      <c r="AC300" s="14" t="s">
        <v>97</v>
      </c>
      <c r="AD300" s="19"/>
      <c r="AE300" s="13" t="s">
        <v>271</v>
      </c>
      <c r="AF300" s="62">
        <v>31613</v>
      </c>
      <c r="AG300" s="14" t="str">
        <f t="shared" ca="1" si="33"/>
        <v>39 anos</v>
      </c>
      <c r="AH300" s="62">
        <v>45267</v>
      </c>
      <c r="AI300" s="20"/>
      <c r="AJ300" s="20"/>
      <c r="AK300" s="20"/>
      <c r="AL300" s="14"/>
      <c r="AM300" s="14"/>
      <c r="AN300" s="14"/>
      <c r="AO300" s="14"/>
      <c r="AP300" s="14"/>
      <c r="AQ300" s="21"/>
      <c r="AR300" s="14"/>
      <c r="AS300" s="14"/>
      <c r="AT300" s="14"/>
      <c r="AU300" s="14"/>
      <c r="AV300" s="14"/>
      <c r="AW300" s="63" t="s">
        <v>457</v>
      </c>
      <c r="AX300" s="63" t="s">
        <v>4664</v>
      </c>
      <c r="AY300" s="63"/>
      <c r="AZ300" s="63" t="s">
        <v>4665</v>
      </c>
      <c r="BA300" s="63" t="s">
        <v>4665</v>
      </c>
      <c r="BB300" s="14" t="s">
        <v>271</v>
      </c>
      <c r="BC300" s="14"/>
      <c r="BD300" s="14"/>
      <c r="BE300" s="14"/>
      <c r="BF300" s="14"/>
      <c r="BG300" s="14"/>
      <c r="BH300" s="14"/>
      <c r="BI300" s="14"/>
      <c r="BJ300" s="14"/>
      <c r="BK300" s="14"/>
      <c r="BL300" s="13" t="s">
        <v>4666</v>
      </c>
      <c r="BM300" s="14">
        <v>30</v>
      </c>
      <c r="BN300" s="14"/>
      <c r="BO300" s="14" t="s">
        <v>106</v>
      </c>
      <c r="BP300" s="14" t="s">
        <v>4667</v>
      </c>
      <c r="BQ300" s="64" t="s">
        <v>4668</v>
      </c>
      <c r="BR300" s="51" t="s">
        <v>4669</v>
      </c>
      <c r="BS300" s="14"/>
      <c r="BT300" s="14"/>
      <c r="BU300" s="14"/>
      <c r="BV300" s="14" t="s">
        <v>276</v>
      </c>
      <c r="BW300" s="20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40"/>
    </row>
    <row r="301" spans="1:93" ht="15" customHeight="1">
      <c r="A301" s="24" t="s">
        <v>4670</v>
      </c>
      <c r="B301" s="25">
        <v>517</v>
      </c>
      <c r="C301" s="34" t="s">
        <v>82</v>
      </c>
      <c r="D301" s="600" t="s">
        <v>4065</v>
      </c>
      <c r="E301" s="599">
        <v>7</v>
      </c>
      <c r="F301" s="600"/>
      <c r="G301" s="600"/>
      <c r="H301" s="27" t="s">
        <v>84</v>
      </c>
      <c r="I301" s="25" t="s">
        <v>4671</v>
      </c>
      <c r="J301" s="27" t="s">
        <v>135</v>
      </c>
      <c r="K301" s="25" t="s">
        <v>86</v>
      </c>
      <c r="L301" s="25" t="s">
        <v>69</v>
      </c>
      <c r="M301" s="25" t="s">
        <v>196</v>
      </c>
      <c r="N301" s="28" t="s">
        <v>88</v>
      </c>
      <c r="O301" s="29" t="s">
        <v>4672</v>
      </c>
      <c r="P301" s="25" t="s">
        <v>4673</v>
      </c>
      <c r="Q301" s="25">
        <v>1126</v>
      </c>
      <c r="R301" s="25" t="s">
        <v>4674</v>
      </c>
      <c r="S301" s="25" t="s">
        <v>4675</v>
      </c>
      <c r="T301" s="25">
        <v>342556922</v>
      </c>
      <c r="U301" s="25">
        <v>91</v>
      </c>
      <c r="V301" s="25">
        <v>37</v>
      </c>
      <c r="W301" s="25">
        <v>326</v>
      </c>
      <c r="X301" s="24" t="s">
        <v>4676</v>
      </c>
      <c r="Y301" s="24" t="s">
        <v>4677</v>
      </c>
      <c r="Z301" s="25"/>
      <c r="AA301" s="25" t="s">
        <v>96</v>
      </c>
      <c r="AB301" s="25" t="s">
        <v>23</v>
      </c>
      <c r="AC301" s="25" t="s">
        <v>97</v>
      </c>
      <c r="AD301" s="30" t="s">
        <v>4678</v>
      </c>
      <c r="AE301" s="24" t="s">
        <v>4679</v>
      </c>
      <c r="AF301" s="31">
        <v>33526</v>
      </c>
      <c r="AG301" s="25" t="str">
        <f t="shared" ca="1" si="33"/>
        <v>33 anos</v>
      </c>
      <c r="AH301" s="31">
        <v>41561</v>
      </c>
      <c r="AI301" s="31">
        <v>41561</v>
      </c>
      <c r="AJ301" s="31">
        <f>EDATE(AI301,300)</f>
        <v>50692</v>
      </c>
      <c r="AK301" s="31">
        <f>EDATE(AI301,360)</f>
        <v>52518</v>
      </c>
      <c r="AL301" s="25">
        <v>59</v>
      </c>
      <c r="AM301" s="25" t="str">
        <f ca="1">DATEDIF(AI301,TODAY(),"Y")&amp;" ano(s)"</f>
        <v>11 ano(s)</v>
      </c>
      <c r="AN301" s="25" t="str">
        <f ca="1">DATEDIF(AI301,TODAY(),"YM")&amp;"  mês(es)"</f>
        <v>10  mês(es)</v>
      </c>
      <c r="AO301" s="25" t="str">
        <f ca="1">DATEDIF(AI301,TODAY(),"MD")&amp;" dias"</f>
        <v>2 dias</v>
      </c>
      <c r="AP301" s="25">
        <f ca="1">TODAY()-AI301</f>
        <v>4324</v>
      </c>
      <c r="AQ301" s="32" t="s">
        <v>99</v>
      </c>
      <c r="AR301" s="25"/>
      <c r="AS301" s="25"/>
      <c r="AT301" s="25"/>
      <c r="AU301" s="25"/>
      <c r="AV301" s="25"/>
      <c r="AW301" s="25" t="s">
        <v>336</v>
      </c>
      <c r="AX301" s="25"/>
      <c r="AY301" s="25" t="s">
        <v>99</v>
      </c>
      <c r="AZ301" s="25" t="s">
        <v>99</v>
      </c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 t="s">
        <v>4680</v>
      </c>
      <c r="BM301" s="25" t="s">
        <v>105</v>
      </c>
      <c r="BN301" s="25" t="s">
        <v>4681</v>
      </c>
      <c r="BO301" s="25" t="s">
        <v>106</v>
      </c>
      <c r="BP301" s="25">
        <v>69068320</v>
      </c>
      <c r="BQ301" s="25">
        <v>92000916724</v>
      </c>
      <c r="BR301" s="33" t="s">
        <v>4682</v>
      </c>
      <c r="BS301" s="25" t="s">
        <v>290</v>
      </c>
      <c r="BT301" s="25" t="s">
        <v>110</v>
      </c>
      <c r="BU301" s="25" t="s">
        <v>291</v>
      </c>
      <c r="BV301" s="25" t="s">
        <v>110</v>
      </c>
      <c r="BW301" s="31" t="s">
        <v>292</v>
      </c>
      <c r="BX301" s="25" t="s">
        <v>824</v>
      </c>
      <c r="BY301" s="25" t="s">
        <v>110</v>
      </c>
      <c r="BZ301" s="25" t="s">
        <v>110</v>
      </c>
      <c r="CA301" s="25" t="s">
        <v>110</v>
      </c>
      <c r="CB301" s="25" t="s">
        <v>110</v>
      </c>
      <c r="CC301" s="25" t="s">
        <v>110</v>
      </c>
      <c r="CD301" s="25" t="s">
        <v>110</v>
      </c>
      <c r="CE301" s="25" t="s">
        <v>110</v>
      </c>
      <c r="CF301" s="25" t="s">
        <v>110</v>
      </c>
      <c r="CG301" s="25" t="s">
        <v>110</v>
      </c>
      <c r="CH301" s="25" t="s">
        <v>110</v>
      </c>
      <c r="CI301" s="25" t="s">
        <v>110</v>
      </c>
      <c r="CJ301" s="25" t="s">
        <v>110</v>
      </c>
      <c r="CK301" s="25" t="s">
        <v>110</v>
      </c>
      <c r="CL301" s="25" t="s">
        <v>110</v>
      </c>
      <c r="CM301" s="25" t="s">
        <v>110</v>
      </c>
      <c r="CN301" s="25"/>
      <c r="CO301" s="34"/>
    </row>
    <row r="302" spans="1:93" ht="12.75" customHeight="1">
      <c r="A302" s="13" t="s">
        <v>4683</v>
      </c>
      <c r="B302" s="14">
        <v>568</v>
      </c>
      <c r="C302" s="40" t="s">
        <v>82</v>
      </c>
      <c r="D302" s="599" t="s">
        <v>4065</v>
      </c>
      <c r="E302" s="599">
        <v>7</v>
      </c>
      <c r="F302" s="599"/>
      <c r="G302" s="599"/>
      <c r="H302" s="36" t="s">
        <v>84</v>
      </c>
      <c r="I302" s="14"/>
      <c r="J302" s="36" t="s">
        <v>85</v>
      </c>
      <c r="K302" s="14" t="s">
        <v>86</v>
      </c>
      <c r="L302" s="14" t="s">
        <v>69</v>
      </c>
      <c r="M302" s="14" t="s">
        <v>196</v>
      </c>
      <c r="N302" s="17" t="s">
        <v>88</v>
      </c>
      <c r="O302" s="18" t="s">
        <v>4684</v>
      </c>
      <c r="P302" s="14" t="s">
        <v>4685</v>
      </c>
      <c r="Q302" s="17" t="s">
        <v>4686</v>
      </c>
      <c r="R302" s="14" t="s">
        <v>4687</v>
      </c>
      <c r="S302" s="14" t="s">
        <v>4688</v>
      </c>
      <c r="T302" s="627">
        <v>160219722</v>
      </c>
      <c r="U302" s="14">
        <v>59</v>
      </c>
      <c r="V302" s="627">
        <v>58</v>
      </c>
      <c r="W302" s="627">
        <v>309</v>
      </c>
      <c r="X302" s="13" t="s">
        <v>4689</v>
      </c>
      <c r="Y302" s="620" t="s">
        <v>4690</v>
      </c>
      <c r="Z302" s="14">
        <v>5</v>
      </c>
      <c r="AA302" s="14" t="s">
        <v>96</v>
      </c>
      <c r="AB302" s="14" t="s">
        <v>23</v>
      </c>
      <c r="AC302" s="14" t="s">
        <v>97</v>
      </c>
      <c r="AD302" s="19"/>
      <c r="AE302" s="13"/>
      <c r="AF302" s="20">
        <v>27618</v>
      </c>
      <c r="AG302" s="14" t="str">
        <f t="shared" ca="1" si="33"/>
        <v>50 anos</v>
      </c>
      <c r="AH302" s="20">
        <v>41561</v>
      </c>
      <c r="AI302" s="20">
        <v>41561</v>
      </c>
      <c r="AJ302" s="20">
        <f>EDATE(AI302,300)</f>
        <v>50692</v>
      </c>
      <c r="AK302" s="20">
        <f>EDATE(AI302,360)</f>
        <v>52518</v>
      </c>
      <c r="AL302" s="14">
        <v>59</v>
      </c>
      <c r="AM302" s="14" t="str">
        <f ca="1">DATEDIF(AI302,TODAY(),"Y")&amp;" ano(s)"</f>
        <v>11 ano(s)</v>
      </c>
      <c r="AN302" s="14" t="str">
        <f ca="1">DATEDIF(AI302,TODAY(),"YM")&amp;"  mês(es)"</f>
        <v>10  mês(es)</v>
      </c>
      <c r="AO302" s="14" t="str">
        <f ca="1">DATEDIF(AI302,TODAY(),"MD")&amp;" dias"</f>
        <v>2 dias</v>
      </c>
      <c r="AP302" s="14">
        <f ca="1">TODAY()-AI302</f>
        <v>4324</v>
      </c>
      <c r="AQ302" s="21" t="s">
        <v>99</v>
      </c>
      <c r="AR302" s="14"/>
      <c r="AS302" s="14"/>
      <c r="AT302" s="14"/>
      <c r="AU302" s="14"/>
      <c r="AV302" s="14"/>
      <c r="AW302" s="14" t="s">
        <v>336</v>
      </c>
      <c r="AX302" s="14"/>
      <c r="AY302" s="14" t="s">
        <v>99</v>
      </c>
      <c r="AZ302" s="14" t="s">
        <v>99</v>
      </c>
      <c r="BA302" s="14"/>
      <c r="BB302" s="14"/>
      <c r="BC302" s="14" t="s">
        <v>351</v>
      </c>
      <c r="BD302" s="14"/>
      <c r="BE302" s="14"/>
      <c r="BF302" s="14"/>
      <c r="BG302" s="14"/>
      <c r="BH302" s="14"/>
      <c r="BI302" s="14"/>
      <c r="BJ302" s="14"/>
      <c r="BK302" s="14"/>
      <c r="BL302" s="627" t="s">
        <v>4691</v>
      </c>
      <c r="BM302" s="14">
        <v>0</v>
      </c>
      <c r="BN302" s="627" t="s">
        <v>4692</v>
      </c>
      <c r="BO302" s="14" t="s">
        <v>106</v>
      </c>
      <c r="BP302" s="627">
        <v>69094240</v>
      </c>
      <c r="BQ302" s="15">
        <v>9292221726</v>
      </c>
      <c r="BR302" s="22" t="s">
        <v>4693</v>
      </c>
      <c r="BS302" s="14" t="s">
        <v>290</v>
      </c>
      <c r="BT302" s="14" t="s">
        <v>110</v>
      </c>
      <c r="BU302" s="14" t="s">
        <v>291</v>
      </c>
      <c r="BV302" s="14" t="s">
        <v>110</v>
      </c>
      <c r="BW302" s="20" t="s">
        <v>292</v>
      </c>
      <c r="BX302" s="14" t="s">
        <v>4694</v>
      </c>
      <c r="BY302" s="14" t="s">
        <v>110</v>
      </c>
      <c r="BZ302" s="14" t="s">
        <v>110</v>
      </c>
      <c r="CA302" s="14" t="s">
        <v>110</v>
      </c>
      <c r="CB302" s="14" t="s">
        <v>110</v>
      </c>
      <c r="CC302" s="14" t="s">
        <v>110</v>
      </c>
      <c r="CD302" s="14" t="s">
        <v>110</v>
      </c>
      <c r="CE302" s="14" t="s">
        <v>110</v>
      </c>
      <c r="CF302" s="14" t="s">
        <v>110</v>
      </c>
      <c r="CG302" s="14" t="s">
        <v>110</v>
      </c>
      <c r="CH302" s="14" t="s">
        <v>110</v>
      </c>
      <c r="CI302" s="14" t="s">
        <v>110</v>
      </c>
      <c r="CJ302" s="14" t="s">
        <v>110</v>
      </c>
      <c r="CK302" s="14" t="s">
        <v>110</v>
      </c>
      <c r="CL302" s="14" t="s">
        <v>110</v>
      </c>
      <c r="CM302" s="14" t="s">
        <v>110</v>
      </c>
      <c r="CN302" s="14"/>
      <c r="CO302" s="40"/>
    </row>
    <row r="303" spans="1:93" ht="12.75" customHeight="1">
      <c r="A303" s="24" t="s">
        <v>4695</v>
      </c>
      <c r="B303" s="25">
        <v>541</v>
      </c>
      <c r="C303" s="34" t="s">
        <v>82</v>
      </c>
      <c r="D303" s="600" t="s">
        <v>4065</v>
      </c>
      <c r="E303" s="599">
        <v>7</v>
      </c>
      <c r="F303" s="600"/>
      <c r="G303" s="600"/>
      <c r="H303" s="27" t="s">
        <v>84</v>
      </c>
      <c r="I303" s="25" t="s">
        <v>4093</v>
      </c>
      <c r="J303" s="27" t="s">
        <v>85</v>
      </c>
      <c r="K303" s="25" t="s">
        <v>86</v>
      </c>
      <c r="L303" s="25" t="s">
        <v>69</v>
      </c>
      <c r="M303" s="25" t="s">
        <v>196</v>
      </c>
      <c r="N303" s="28" t="s">
        <v>88</v>
      </c>
      <c r="O303" s="29" t="s">
        <v>4696</v>
      </c>
      <c r="P303" s="25" t="s">
        <v>4697</v>
      </c>
      <c r="Q303" s="28" t="s">
        <v>4698</v>
      </c>
      <c r="R303" s="25" t="s">
        <v>4699</v>
      </c>
      <c r="S303" s="25" t="s">
        <v>4700</v>
      </c>
      <c r="T303" s="25">
        <v>219257822</v>
      </c>
      <c r="U303" s="25">
        <v>8</v>
      </c>
      <c r="V303" s="25">
        <v>58</v>
      </c>
      <c r="W303" s="25">
        <v>165</v>
      </c>
      <c r="X303" s="24" t="s">
        <v>4701</v>
      </c>
      <c r="Y303" s="24" t="s">
        <v>4702</v>
      </c>
      <c r="Z303" s="25">
        <v>1</v>
      </c>
      <c r="AA303" s="25" t="s">
        <v>96</v>
      </c>
      <c r="AB303" s="25" t="s">
        <v>23</v>
      </c>
      <c r="AC303" s="25" t="s">
        <v>97</v>
      </c>
      <c r="AD303" s="30"/>
      <c r="AE303" s="24" t="s">
        <v>4703</v>
      </c>
      <c r="AF303" s="31">
        <v>30388</v>
      </c>
      <c r="AG303" s="25" t="str">
        <f t="shared" ref="AG303:AG334" ca="1" si="34">DATEDIF(AF303,TODAY(),"Y")&amp;" anos"</f>
        <v>42 anos</v>
      </c>
      <c r="AH303" s="31">
        <v>41561</v>
      </c>
      <c r="AI303" s="31">
        <v>41561</v>
      </c>
      <c r="AJ303" s="31">
        <f>EDATE(AI303,300)</f>
        <v>50692</v>
      </c>
      <c r="AK303" s="31">
        <f>EDATE(AI303,360)</f>
        <v>52518</v>
      </c>
      <c r="AL303" s="25">
        <v>59</v>
      </c>
      <c r="AM303" s="25" t="str">
        <f ca="1">DATEDIF(AI303,TODAY(),"Y")&amp;" ano(s)"</f>
        <v>11 ano(s)</v>
      </c>
      <c r="AN303" s="25" t="str">
        <f ca="1">DATEDIF(AI303,TODAY(),"YM")&amp;"  mês(es)"</f>
        <v>10  mês(es)</v>
      </c>
      <c r="AO303" s="25" t="str">
        <f ca="1">DATEDIF(AI303,TODAY(),"MD")&amp;" dias"</f>
        <v>2 dias</v>
      </c>
      <c r="AP303" s="25">
        <f ca="1">TODAY()-AI303</f>
        <v>4324</v>
      </c>
      <c r="AQ303" s="32" t="s">
        <v>99</v>
      </c>
      <c r="AR303" s="25"/>
      <c r="AS303" s="25"/>
      <c r="AT303" s="25"/>
      <c r="AU303" s="25"/>
      <c r="AV303" s="25"/>
      <c r="AW303" s="25" t="s">
        <v>336</v>
      </c>
      <c r="AX303" s="25"/>
      <c r="AY303" s="25" t="s">
        <v>99</v>
      </c>
      <c r="AZ303" s="25" t="s">
        <v>99</v>
      </c>
      <c r="BA303" s="73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 t="s">
        <v>4704</v>
      </c>
      <c r="BM303" s="25">
        <v>0</v>
      </c>
      <c r="BN303" s="25" t="s">
        <v>4705</v>
      </c>
      <c r="BO303" s="25" t="s">
        <v>106</v>
      </c>
      <c r="BP303" s="25">
        <v>69095470</v>
      </c>
      <c r="BQ303" s="122">
        <v>9291303541</v>
      </c>
      <c r="BR303" s="33" t="s">
        <v>4706</v>
      </c>
      <c r="BS303" s="25" t="s">
        <v>290</v>
      </c>
      <c r="BT303" s="25" t="s">
        <v>110</v>
      </c>
      <c r="BU303" s="25" t="s">
        <v>291</v>
      </c>
      <c r="BV303" s="25" t="s">
        <v>110</v>
      </c>
      <c r="BW303" s="31" t="s">
        <v>292</v>
      </c>
      <c r="BX303" s="25" t="s">
        <v>4707</v>
      </c>
      <c r="BY303" s="25" t="s">
        <v>110</v>
      </c>
      <c r="BZ303" s="25" t="s">
        <v>110</v>
      </c>
      <c r="CA303" s="25" t="s">
        <v>110</v>
      </c>
      <c r="CB303" s="25" t="s">
        <v>110</v>
      </c>
      <c r="CC303" s="25" t="s">
        <v>110</v>
      </c>
      <c r="CD303" s="25" t="s">
        <v>110</v>
      </c>
      <c r="CE303" s="25" t="s">
        <v>110</v>
      </c>
      <c r="CF303" s="25" t="s">
        <v>110</v>
      </c>
      <c r="CG303" s="25" t="s">
        <v>110</v>
      </c>
      <c r="CH303" s="25" t="s">
        <v>110</v>
      </c>
      <c r="CI303" s="25" t="s">
        <v>110</v>
      </c>
      <c r="CJ303" s="25" t="s">
        <v>110</v>
      </c>
      <c r="CK303" s="25" t="s">
        <v>110</v>
      </c>
      <c r="CL303" s="25" t="s">
        <v>110</v>
      </c>
      <c r="CM303" s="25" t="s">
        <v>110</v>
      </c>
      <c r="CN303" s="25"/>
      <c r="CO303" s="34"/>
    </row>
    <row r="304" spans="1:93" ht="12.75" customHeight="1">
      <c r="A304" s="13" t="s">
        <v>4708</v>
      </c>
      <c r="B304" s="14">
        <v>162</v>
      </c>
      <c r="C304" s="40" t="s">
        <v>82</v>
      </c>
      <c r="D304" s="599" t="s">
        <v>4065</v>
      </c>
      <c r="E304" s="599">
        <v>7</v>
      </c>
      <c r="F304" s="599"/>
      <c r="G304" s="599"/>
      <c r="H304" s="591" t="s">
        <v>84</v>
      </c>
      <c r="I304" s="14" t="s">
        <v>295</v>
      </c>
      <c r="J304" s="36" t="s">
        <v>85</v>
      </c>
      <c r="K304" s="14"/>
      <c r="L304" s="21" t="s">
        <v>257</v>
      </c>
      <c r="M304" s="17" t="s">
        <v>196</v>
      </c>
      <c r="N304" s="17" t="s">
        <v>88</v>
      </c>
      <c r="O304" s="18" t="s">
        <v>4709</v>
      </c>
      <c r="P304" s="59" t="s">
        <v>4710</v>
      </c>
      <c r="Q304" s="60">
        <v>2062</v>
      </c>
      <c r="R304" s="59" t="s">
        <v>4711</v>
      </c>
      <c r="S304" s="59" t="s">
        <v>4712</v>
      </c>
      <c r="T304" s="85" t="s">
        <v>4713</v>
      </c>
      <c r="U304" s="14">
        <v>24</v>
      </c>
      <c r="V304" s="14">
        <v>59</v>
      </c>
      <c r="W304" s="14">
        <v>540</v>
      </c>
      <c r="X304" s="91" t="s">
        <v>4714</v>
      </c>
      <c r="Y304" s="91" t="s">
        <v>4715</v>
      </c>
      <c r="Z304" s="14">
        <v>2</v>
      </c>
      <c r="AA304" s="14" t="s">
        <v>96</v>
      </c>
      <c r="AB304" s="14" t="s">
        <v>23</v>
      </c>
      <c r="AC304" s="14" t="s">
        <v>97</v>
      </c>
      <c r="AD304" s="19"/>
      <c r="AE304" s="13"/>
      <c r="AF304" s="62">
        <v>32116</v>
      </c>
      <c r="AG304" s="14" t="str">
        <f t="shared" ca="1" si="34"/>
        <v>37 anos</v>
      </c>
      <c r="AH304" s="62">
        <v>45261</v>
      </c>
      <c r="AI304" s="20"/>
      <c r="AJ304" s="20"/>
      <c r="AK304" s="20"/>
      <c r="AL304" s="14"/>
      <c r="AM304" s="14"/>
      <c r="AN304" s="14"/>
      <c r="AO304" s="14"/>
      <c r="AP304" s="14"/>
      <c r="AQ304" s="21"/>
      <c r="AR304" s="14"/>
      <c r="AS304" s="14"/>
      <c r="AT304" s="14"/>
      <c r="AU304" s="14"/>
      <c r="AV304" s="14"/>
      <c r="AW304" s="14" t="s">
        <v>100</v>
      </c>
      <c r="AX304" s="63" t="s">
        <v>236</v>
      </c>
      <c r="AY304" s="52" t="s">
        <v>306</v>
      </c>
      <c r="AZ304" s="63" t="s">
        <v>99</v>
      </c>
      <c r="BA304" s="52" t="s">
        <v>99</v>
      </c>
      <c r="BB304" s="14" t="s">
        <v>271</v>
      </c>
      <c r="BC304" s="14"/>
      <c r="BD304" s="14"/>
      <c r="BE304" s="14"/>
      <c r="BF304" s="14"/>
      <c r="BG304" s="14"/>
      <c r="BH304" s="14"/>
      <c r="BI304" s="14"/>
      <c r="BJ304" s="14"/>
      <c r="BK304" s="14"/>
      <c r="BL304" s="178" t="s">
        <v>4716</v>
      </c>
      <c r="BM304" s="14">
        <v>235</v>
      </c>
      <c r="BN304" s="14"/>
      <c r="BO304" s="14" t="s">
        <v>106</v>
      </c>
      <c r="BP304" s="14" t="s">
        <v>4717</v>
      </c>
      <c r="BQ304" s="64" t="s">
        <v>4718</v>
      </c>
      <c r="BR304" s="51" t="s">
        <v>4719</v>
      </c>
      <c r="BS304" s="14"/>
      <c r="BT304" s="14"/>
      <c r="BU304" s="14"/>
      <c r="BV304" s="14" t="s">
        <v>276</v>
      </c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40"/>
    </row>
    <row r="305" spans="1:93" ht="15" customHeight="1">
      <c r="A305" s="24" t="s">
        <v>4720</v>
      </c>
      <c r="B305" s="25">
        <v>254</v>
      </c>
      <c r="C305" s="34" t="s">
        <v>82</v>
      </c>
      <c r="D305" s="600" t="s">
        <v>4065</v>
      </c>
      <c r="E305" s="599">
        <v>7</v>
      </c>
      <c r="F305" s="600"/>
      <c r="G305" s="600"/>
      <c r="H305" s="27" t="s">
        <v>84</v>
      </c>
      <c r="I305" s="25" t="s">
        <v>4093</v>
      </c>
      <c r="J305" s="27" t="s">
        <v>85</v>
      </c>
      <c r="K305" s="25" t="s">
        <v>86</v>
      </c>
      <c r="L305" s="25" t="s">
        <v>195</v>
      </c>
      <c r="M305" s="25" t="s">
        <v>196</v>
      </c>
      <c r="N305" s="28" t="s">
        <v>88</v>
      </c>
      <c r="O305" s="29" t="s">
        <v>4721</v>
      </c>
      <c r="P305" s="25" t="s">
        <v>4722</v>
      </c>
      <c r="Q305" s="28" t="s">
        <v>4723</v>
      </c>
      <c r="R305" s="25" t="s">
        <v>4724</v>
      </c>
      <c r="S305" s="25" t="s">
        <v>4725</v>
      </c>
      <c r="T305" s="25">
        <v>178007622</v>
      </c>
      <c r="U305" s="25">
        <v>59</v>
      </c>
      <c r="V305" s="25">
        <v>32</v>
      </c>
      <c r="W305" s="25">
        <v>331</v>
      </c>
      <c r="X305" s="24" t="s">
        <v>4726</v>
      </c>
      <c r="Y305" s="24" t="s">
        <v>4727</v>
      </c>
      <c r="Z305" s="25">
        <v>3</v>
      </c>
      <c r="AA305" s="25" t="s">
        <v>96</v>
      </c>
      <c r="AB305" s="25" t="s">
        <v>23</v>
      </c>
      <c r="AC305" s="25" t="s">
        <v>97</v>
      </c>
      <c r="AD305" s="30"/>
      <c r="AE305" s="24" t="s">
        <v>4728</v>
      </c>
      <c r="AF305" s="31">
        <v>28825</v>
      </c>
      <c r="AG305" s="25" t="str">
        <f t="shared" ca="1" si="34"/>
        <v>46 anos</v>
      </c>
      <c r="AH305" s="31">
        <v>38058</v>
      </c>
      <c r="AI305" s="31">
        <v>38058</v>
      </c>
      <c r="AJ305" s="31">
        <f>EDATE(AI305,300)</f>
        <v>47189</v>
      </c>
      <c r="AK305" s="31">
        <f>EDATE(AI305,360)</f>
        <v>49015</v>
      </c>
      <c r="AL305" s="25">
        <v>59</v>
      </c>
      <c r="AM305" s="25" t="str">
        <f ca="1">DATEDIF(AI305,TODAY(),"Y")&amp;" ano(s)"</f>
        <v>21 ano(s)</v>
      </c>
      <c r="AN305" s="25" t="str">
        <f ca="1">DATEDIF(AI305,TODAY(),"YM")&amp;"  mês(es)"</f>
        <v>5  mês(es)</v>
      </c>
      <c r="AO305" s="25" t="str">
        <f ca="1">DATEDIF(AI305,TODAY(),"MD")&amp;" dias"</f>
        <v>4 dias</v>
      </c>
      <c r="AP305" s="25">
        <f ca="1">TODAY()-AI305</f>
        <v>7827</v>
      </c>
      <c r="AQ305" s="32" t="s">
        <v>99</v>
      </c>
      <c r="AR305" s="25"/>
      <c r="AS305" s="25"/>
      <c r="AT305" s="25"/>
      <c r="AU305" s="25"/>
      <c r="AV305" s="25"/>
      <c r="AW305" s="25" t="s">
        <v>100</v>
      </c>
      <c r="AX305" s="25"/>
      <c r="AY305" s="25" t="s">
        <v>127</v>
      </c>
      <c r="AZ305" s="25" t="s">
        <v>99</v>
      </c>
      <c r="BA305" s="25" t="s">
        <v>99</v>
      </c>
      <c r="BB305" s="31" t="s">
        <v>101</v>
      </c>
      <c r="BC305" s="25"/>
      <c r="BD305" s="25" t="s">
        <v>1430</v>
      </c>
      <c r="BE305" s="25" t="s">
        <v>223</v>
      </c>
      <c r="BF305" s="25"/>
      <c r="BG305" s="25"/>
      <c r="BH305" s="25"/>
      <c r="BI305" s="25"/>
      <c r="BJ305" s="25"/>
      <c r="BK305" s="25"/>
      <c r="BL305" s="25" t="s">
        <v>4729</v>
      </c>
      <c r="BM305" s="25">
        <v>0</v>
      </c>
      <c r="BN305" s="25">
        <v>0</v>
      </c>
      <c r="BO305" s="25" t="s">
        <v>106</v>
      </c>
      <c r="BP305" s="25">
        <v>69000000</v>
      </c>
      <c r="BQ305" s="25">
        <v>92999000000</v>
      </c>
      <c r="BR305" s="33" t="s">
        <v>4730</v>
      </c>
      <c r="BS305" s="25" t="s">
        <v>108</v>
      </c>
      <c r="BT305" s="25" t="s">
        <v>109</v>
      </c>
      <c r="BU305" s="25" t="s">
        <v>1432</v>
      </c>
      <c r="BV305" s="25" t="s">
        <v>1433</v>
      </c>
      <c r="BW305" s="25" t="s">
        <v>1434</v>
      </c>
      <c r="BX305" s="25" t="s">
        <v>1435</v>
      </c>
      <c r="BY305" s="25" t="s">
        <v>208</v>
      </c>
      <c r="BZ305" s="25" t="s">
        <v>413</v>
      </c>
      <c r="CA305" s="25" t="s">
        <v>110</v>
      </c>
      <c r="CB305" s="25" t="s">
        <v>110</v>
      </c>
      <c r="CC305" s="25" t="s">
        <v>110</v>
      </c>
      <c r="CD305" s="25" t="s">
        <v>110</v>
      </c>
      <c r="CE305" s="25" t="s">
        <v>110</v>
      </c>
      <c r="CF305" s="25" t="s">
        <v>110</v>
      </c>
      <c r="CG305" s="25" t="s">
        <v>110</v>
      </c>
      <c r="CH305" s="25" t="s">
        <v>110</v>
      </c>
      <c r="CI305" s="25" t="s">
        <v>110</v>
      </c>
      <c r="CJ305" s="25" t="s">
        <v>110</v>
      </c>
      <c r="CK305" s="25" t="s">
        <v>110</v>
      </c>
      <c r="CL305" s="25" t="s">
        <v>110</v>
      </c>
      <c r="CM305" s="25" t="s">
        <v>110</v>
      </c>
      <c r="CN305" s="25"/>
      <c r="CO305" s="34"/>
    </row>
    <row r="306" spans="1:93" ht="15" customHeight="1">
      <c r="A306" s="39" t="s">
        <v>4731</v>
      </c>
      <c r="B306" s="21">
        <v>166</v>
      </c>
      <c r="C306" s="40" t="s">
        <v>82</v>
      </c>
      <c r="D306" s="599" t="s">
        <v>4065</v>
      </c>
      <c r="E306" s="599">
        <v>7</v>
      </c>
      <c r="F306" s="599"/>
      <c r="G306" s="599"/>
      <c r="H306" s="591" t="s">
        <v>84</v>
      </c>
      <c r="I306" s="14" t="s">
        <v>295</v>
      </c>
      <c r="J306" s="156" t="s">
        <v>85</v>
      </c>
      <c r="K306" s="14"/>
      <c r="L306" s="14" t="s">
        <v>257</v>
      </c>
      <c r="M306" s="21" t="s">
        <v>196</v>
      </c>
      <c r="N306" s="21" t="s">
        <v>88</v>
      </c>
      <c r="O306" s="18" t="s">
        <v>4732</v>
      </c>
      <c r="P306" s="59" t="s">
        <v>4733</v>
      </c>
      <c r="Q306" s="14">
        <v>2066</v>
      </c>
      <c r="R306" s="59" t="s">
        <v>4734</v>
      </c>
      <c r="S306" s="59" t="s">
        <v>4735</v>
      </c>
      <c r="T306" s="85" t="s">
        <v>4736</v>
      </c>
      <c r="U306" s="21">
        <v>24</v>
      </c>
      <c r="V306" s="75" t="s">
        <v>301</v>
      </c>
      <c r="W306" s="75" t="s">
        <v>4737</v>
      </c>
      <c r="X306" s="39" t="s">
        <v>4738</v>
      </c>
      <c r="Y306" s="39" t="s">
        <v>4739</v>
      </c>
      <c r="Z306" s="14"/>
      <c r="AA306" s="14" t="s">
        <v>96</v>
      </c>
      <c r="AB306" s="14" t="s">
        <v>23</v>
      </c>
      <c r="AC306" s="21" t="s">
        <v>97</v>
      </c>
      <c r="AD306" s="157"/>
      <c r="AE306" s="155"/>
      <c r="AF306" s="62">
        <v>32162</v>
      </c>
      <c r="AG306" s="14" t="str">
        <f t="shared" ca="1" si="34"/>
        <v>37 anos</v>
      </c>
      <c r="AH306" s="99">
        <v>45261</v>
      </c>
      <c r="AI306" s="133"/>
      <c r="AJ306" s="20"/>
      <c r="AK306" s="20"/>
      <c r="AL306" s="14"/>
      <c r="AM306" s="14"/>
      <c r="AN306" s="14"/>
      <c r="AO306" s="14"/>
      <c r="AP306" s="14"/>
      <c r="AQ306" s="21"/>
      <c r="AR306" s="21"/>
      <c r="AS306" s="21"/>
      <c r="AT306" s="21"/>
      <c r="AU306" s="21"/>
      <c r="AV306" s="21"/>
      <c r="AW306" s="52" t="s">
        <v>457</v>
      </c>
      <c r="AX306" s="52" t="s">
        <v>2370</v>
      </c>
      <c r="AY306" s="52"/>
      <c r="AZ306" s="52" t="s">
        <v>836</v>
      </c>
      <c r="BA306" s="52" t="s">
        <v>836</v>
      </c>
      <c r="BB306" s="14" t="s">
        <v>271</v>
      </c>
      <c r="BC306" s="21"/>
      <c r="BD306" s="21"/>
      <c r="BE306" s="21"/>
      <c r="BF306" s="21"/>
      <c r="BG306" s="21"/>
      <c r="BH306" s="21"/>
      <c r="BI306" s="21"/>
      <c r="BJ306" s="21"/>
      <c r="BK306" s="21"/>
      <c r="BL306" s="155" t="s">
        <v>4740</v>
      </c>
      <c r="BM306" s="21" t="s">
        <v>4741</v>
      </c>
      <c r="BN306" s="21"/>
      <c r="BO306" s="14" t="s">
        <v>106</v>
      </c>
      <c r="BP306" s="76">
        <v>69043770</v>
      </c>
      <c r="BQ306" s="53">
        <v>92992437978</v>
      </c>
      <c r="BR306" s="54" t="s">
        <v>4742</v>
      </c>
      <c r="BS306" s="155"/>
      <c r="BT306" s="21"/>
      <c r="BU306" s="21"/>
      <c r="BV306" s="14" t="s">
        <v>276</v>
      </c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155"/>
      <c r="CN306" s="21"/>
      <c r="CO306" s="159"/>
    </row>
    <row r="307" spans="1:93" ht="15" customHeight="1">
      <c r="A307" s="264" t="s">
        <v>15720</v>
      </c>
      <c r="B307" s="265">
        <v>45</v>
      </c>
      <c r="C307" s="585" t="s">
        <v>82</v>
      </c>
      <c r="D307" s="609" t="s">
        <v>15721</v>
      </c>
      <c r="E307" s="609">
        <v>8</v>
      </c>
      <c r="F307" s="609"/>
      <c r="G307" s="609"/>
      <c r="H307" s="588" t="s">
        <v>84</v>
      </c>
      <c r="I307" s="265"/>
      <c r="J307" s="588" t="s">
        <v>85</v>
      </c>
      <c r="K307" s="265" t="s">
        <v>86</v>
      </c>
      <c r="L307" s="265" t="s">
        <v>73</v>
      </c>
      <c r="M307" s="266" t="s">
        <v>87</v>
      </c>
      <c r="N307" s="266" t="s">
        <v>88</v>
      </c>
      <c r="O307" s="267" t="s">
        <v>15722</v>
      </c>
      <c r="P307" s="265" t="s">
        <v>15723</v>
      </c>
      <c r="Q307" s="266" t="s">
        <v>15724</v>
      </c>
      <c r="R307" s="265" t="s">
        <v>15725</v>
      </c>
      <c r="S307" s="265" t="s">
        <v>15726</v>
      </c>
      <c r="T307" s="265">
        <v>172441322</v>
      </c>
      <c r="U307" s="265">
        <v>75</v>
      </c>
      <c r="V307" s="265">
        <v>40</v>
      </c>
      <c r="W307" s="265">
        <v>109</v>
      </c>
      <c r="X307" s="264" t="s">
        <v>15727</v>
      </c>
      <c r="Y307" s="264" t="s">
        <v>15728</v>
      </c>
      <c r="Z307" s="265">
        <v>1</v>
      </c>
      <c r="AA307" s="265" t="s">
        <v>96</v>
      </c>
      <c r="AB307" s="265" t="s">
        <v>23</v>
      </c>
      <c r="AC307" s="265" t="s">
        <v>97</v>
      </c>
      <c r="AD307" s="268"/>
      <c r="AE307" s="264" t="s">
        <v>966</v>
      </c>
      <c r="AF307" s="269">
        <v>27449</v>
      </c>
      <c r="AG307" s="265" t="str">
        <f t="shared" ca="1" si="34"/>
        <v>50 anos</v>
      </c>
      <c r="AH307" s="269">
        <v>38058</v>
      </c>
      <c r="AI307" s="269">
        <v>38058</v>
      </c>
      <c r="AJ307" s="269">
        <f t="shared" ref="AJ307:AJ320" si="35">EDATE(AI307,300)</f>
        <v>47189</v>
      </c>
      <c r="AK307" s="269">
        <f t="shared" ref="AK307:AK320" si="36">EDATE(AI307,360)</f>
        <v>49015</v>
      </c>
      <c r="AL307" s="265">
        <v>59</v>
      </c>
      <c r="AM307" s="265" t="str">
        <f t="shared" ref="AM307:AM320" ca="1" si="37">DATEDIF(AI307,TODAY(),"Y")&amp;" ano(s)"</f>
        <v>21 ano(s)</v>
      </c>
      <c r="AN307" s="265" t="str">
        <f t="shared" ref="AN307:AN320" ca="1" si="38">DATEDIF(AI307,TODAY(),"YM")&amp;"  mês(es)"</f>
        <v>5  mês(es)</v>
      </c>
      <c r="AO307" s="265" t="str">
        <f t="shared" ref="AO307:AO320" ca="1" si="39">DATEDIF(AI307,TODAY(),"MD")&amp;" dias"</f>
        <v>4 dias</v>
      </c>
      <c r="AP307" s="265">
        <f t="shared" ref="AP307:AP320" ca="1" si="40">TODAY()-AI307</f>
        <v>7827</v>
      </c>
      <c r="AQ307" s="270" t="s">
        <v>99</v>
      </c>
      <c r="AR307" s="265"/>
      <c r="AS307" s="265"/>
      <c r="AT307" s="265"/>
      <c r="AU307" s="265"/>
      <c r="AV307" s="265"/>
      <c r="AW307" s="265"/>
      <c r="AX307" s="265"/>
      <c r="AY307" s="265" t="s">
        <v>99</v>
      </c>
      <c r="AZ307" s="265" t="s">
        <v>99</v>
      </c>
      <c r="BA307" s="275" t="s">
        <v>99</v>
      </c>
      <c r="BB307" s="269" t="s">
        <v>611</v>
      </c>
      <c r="BC307" s="265"/>
      <c r="BD307" s="265" t="s">
        <v>3259</v>
      </c>
      <c r="BE307" s="265" t="s">
        <v>3030</v>
      </c>
      <c r="BF307" s="265"/>
      <c r="BG307" s="265"/>
      <c r="BH307" s="265"/>
      <c r="BI307" s="265"/>
      <c r="BJ307" s="265"/>
      <c r="BK307" s="265"/>
      <c r="BL307" s="265"/>
      <c r="BM307" s="265">
        <v>0</v>
      </c>
      <c r="BN307" s="265"/>
      <c r="BO307" s="265" t="s">
        <v>106</v>
      </c>
      <c r="BP307" s="265">
        <v>69001320</v>
      </c>
      <c r="BQ307" s="121">
        <v>91583481</v>
      </c>
      <c r="BR307" s="22" t="s">
        <v>15729</v>
      </c>
      <c r="BS307" s="265" t="s">
        <v>108</v>
      </c>
      <c r="BT307" s="265" t="s">
        <v>109</v>
      </c>
      <c r="BU307" s="265" t="s">
        <v>110</v>
      </c>
      <c r="BV307" s="265" t="s">
        <v>110</v>
      </c>
      <c r="BW307" s="269" t="s">
        <v>111</v>
      </c>
      <c r="BX307" s="265" t="s">
        <v>1827</v>
      </c>
      <c r="BY307" s="265" t="s">
        <v>3034</v>
      </c>
      <c r="BZ307" s="265" t="s">
        <v>110</v>
      </c>
      <c r="CA307" s="265" t="s">
        <v>110</v>
      </c>
      <c r="CB307" s="269">
        <v>44672</v>
      </c>
      <c r="CC307" s="265" t="s">
        <v>617</v>
      </c>
      <c r="CD307" s="265" t="s">
        <v>110</v>
      </c>
      <c r="CE307" s="265" t="s">
        <v>110</v>
      </c>
      <c r="CF307" s="265" t="s">
        <v>110</v>
      </c>
      <c r="CG307" s="265" t="s">
        <v>110</v>
      </c>
      <c r="CH307" s="265" t="s">
        <v>110</v>
      </c>
      <c r="CI307" s="265" t="s">
        <v>110</v>
      </c>
      <c r="CJ307" s="265" t="s">
        <v>110</v>
      </c>
      <c r="CK307" s="265" t="s">
        <v>110</v>
      </c>
      <c r="CL307" s="265" t="s">
        <v>110</v>
      </c>
      <c r="CM307" s="265" t="s">
        <v>110</v>
      </c>
      <c r="CN307" s="265"/>
      <c r="CO307" s="585"/>
    </row>
    <row r="308" spans="1:93" ht="12.75" customHeight="1">
      <c r="A308" s="264" t="s">
        <v>15730</v>
      </c>
      <c r="B308" s="265"/>
      <c r="C308" s="225" t="s">
        <v>82</v>
      </c>
      <c r="D308" s="609" t="s">
        <v>15721</v>
      </c>
      <c r="E308" s="609">
        <v>8</v>
      </c>
      <c r="F308" s="609"/>
      <c r="G308" s="609"/>
      <c r="H308" s="593" t="s">
        <v>84</v>
      </c>
      <c r="I308" s="265" t="s">
        <v>9076</v>
      </c>
      <c r="J308" s="588" t="s">
        <v>135</v>
      </c>
      <c r="K308" s="265" t="s">
        <v>86</v>
      </c>
      <c r="L308" s="265" t="s">
        <v>68</v>
      </c>
      <c r="M308" s="266" t="s">
        <v>1392</v>
      </c>
      <c r="N308" s="266" t="s">
        <v>2706</v>
      </c>
      <c r="O308" s="267" t="s">
        <v>15731</v>
      </c>
      <c r="P308" s="265" t="s">
        <v>15732</v>
      </c>
      <c r="Q308" s="315" t="s">
        <v>15733</v>
      </c>
      <c r="R308" s="265" t="s">
        <v>15734</v>
      </c>
      <c r="S308" s="265" t="s">
        <v>15735</v>
      </c>
      <c r="T308" s="265">
        <v>887621103</v>
      </c>
      <c r="U308" s="265">
        <v>45</v>
      </c>
      <c r="V308" s="265">
        <v>118</v>
      </c>
      <c r="W308" s="265">
        <v>445</v>
      </c>
      <c r="X308" s="264" t="s">
        <v>15736</v>
      </c>
      <c r="Y308" s="264" t="s">
        <v>15737</v>
      </c>
      <c r="Z308" s="265">
        <v>2</v>
      </c>
      <c r="AA308" s="265" t="s">
        <v>96</v>
      </c>
      <c r="AB308" s="265" t="s">
        <v>23</v>
      </c>
      <c r="AC308" s="265" t="s">
        <v>97</v>
      </c>
      <c r="AD308" s="268"/>
      <c r="AE308" s="264" t="s">
        <v>15738</v>
      </c>
      <c r="AF308" s="269">
        <v>27566</v>
      </c>
      <c r="AG308" s="265" t="str">
        <f t="shared" ca="1" si="34"/>
        <v>50 anos</v>
      </c>
      <c r="AH308" s="269">
        <v>43937</v>
      </c>
      <c r="AI308" s="269">
        <v>43937</v>
      </c>
      <c r="AJ308" s="269">
        <f t="shared" si="35"/>
        <v>53068</v>
      </c>
      <c r="AK308" s="269">
        <f t="shared" si="36"/>
        <v>54894</v>
      </c>
      <c r="AL308" s="265">
        <v>59</v>
      </c>
      <c r="AM308" s="265" t="str">
        <f t="shared" ca="1" si="37"/>
        <v>5 ano(s)</v>
      </c>
      <c r="AN308" s="265" t="str">
        <f t="shared" ca="1" si="38"/>
        <v>4  mês(es)</v>
      </c>
      <c r="AO308" s="265" t="str">
        <f t="shared" ca="1" si="39"/>
        <v>0 dias</v>
      </c>
      <c r="AP308" s="265">
        <f t="shared" ca="1" si="40"/>
        <v>1948</v>
      </c>
      <c r="AQ308" s="270" t="s">
        <v>99</v>
      </c>
      <c r="AR308" s="265"/>
      <c r="AS308" s="265"/>
      <c r="AT308" s="265"/>
      <c r="AU308" s="265"/>
      <c r="AV308" s="265"/>
      <c r="AW308" s="265" t="s">
        <v>336</v>
      </c>
      <c r="AX308" s="265" t="s">
        <v>110</v>
      </c>
      <c r="AY308" s="265" t="s">
        <v>99</v>
      </c>
      <c r="AZ308" s="265" t="s">
        <v>110</v>
      </c>
      <c r="BA308" s="265" t="s">
        <v>110</v>
      </c>
      <c r="BB308" s="265"/>
      <c r="BC308" s="265" t="s">
        <v>1401</v>
      </c>
      <c r="BD308" s="265"/>
      <c r="BE308" s="265"/>
      <c r="BF308" s="265"/>
      <c r="BG308" s="265"/>
      <c r="BH308" s="265"/>
      <c r="BI308" s="265"/>
      <c r="BJ308" s="265"/>
      <c r="BK308" s="265"/>
      <c r="BL308" s="265" t="s">
        <v>15739</v>
      </c>
      <c r="BM308" s="265">
        <v>725</v>
      </c>
      <c r="BN308" s="265" t="s">
        <v>4835</v>
      </c>
      <c r="BO308" s="265" t="s">
        <v>106</v>
      </c>
      <c r="BP308" s="265">
        <v>69040000</v>
      </c>
      <c r="BQ308" s="305">
        <v>21967228515</v>
      </c>
      <c r="BR308" s="316" t="s">
        <v>15740</v>
      </c>
      <c r="BS308" s="265"/>
      <c r="BT308" s="265"/>
      <c r="BU308" s="265"/>
      <c r="BV308" s="265"/>
      <c r="BW308" s="265"/>
      <c r="BX308" s="265"/>
      <c r="BY308" s="265"/>
      <c r="BZ308" s="265"/>
      <c r="CA308" s="265"/>
      <c r="CB308" s="265"/>
      <c r="CC308" s="265"/>
      <c r="CD308" s="265"/>
      <c r="CE308" s="265"/>
      <c r="CF308" s="265"/>
      <c r="CG308" s="265"/>
      <c r="CH308" s="265"/>
      <c r="CI308" s="265"/>
      <c r="CJ308" s="265"/>
      <c r="CK308" s="265"/>
      <c r="CL308" s="265"/>
      <c r="CM308" s="265"/>
      <c r="CN308" s="265"/>
      <c r="CO308" s="585"/>
    </row>
    <row r="309" spans="1:93" ht="15" customHeight="1">
      <c r="A309" s="217" t="s">
        <v>15741</v>
      </c>
      <c r="B309" s="265"/>
      <c r="C309" s="225" t="s">
        <v>82</v>
      </c>
      <c r="D309" s="609" t="s">
        <v>15721</v>
      </c>
      <c r="E309" s="609">
        <v>8</v>
      </c>
      <c r="F309" s="609"/>
      <c r="G309" s="609"/>
      <c r="H309" s="588" t="s">
        <v>84</v>
      </c>
      <c r="I309" s="265" t="s">
        <v>9580</v>
      </c>
      <c r="J309" s="588" t="s">
        <v>135</v>
      </c>
      <c r="K309" s="265" t="s">
        <v>86</v>
      </c>
      <c r="L309" s="270" t="s">
        <v>70</v>
      </c>
      <c r="M309" s="266" t="s">
        <v>1392</v>
      </c>
      <c r="N309" s="266" t="s">
        <v>1450</v>
      </c>
      <c r="O309" s="267" t="s">
        <v>15742</v>
      </c>
      <c r="P309" s="265" t="s">
        <v>15743</v>
      </c>
      <c r="Q309" s="272" t="s">
        <v>15744</v>
      </c>
      <c r="R309" s="265" t="s">
        <v>15745</v>
      </c>
      <c r="S309" s="265" t="s">
        <v>15746</v>
      </c>
      <c r="T309" s="265">
        <v>210574922</v>
      </c>
      <c r="U309" s="265">
        <v>40</v>
      </c>
      <c r="V309" s="265">
        <v>59</v>
      </c>
      <c r="W309" s="265">
        <v>235</v>
      </c>
      <c r="X309" s="264" t="s">
        <v>15747</v>
      </c>
      <c r="Y309" s="264" t="s">
        <v>15748</v>
      </c>
      <c r="Z309" s="265">
        <v>1</v>
      </c>
      <c r="AA309" s="265" t="s">
        <v>96</v>
      </c>
      <c r="AB309" s="265" t="s">
        <v>23</v>
      </c>
      <c r="AC309" s="265" t="s">
        <v>97</v>
      </c>
      <c r="AD309" s="268" t="s">
        <v>15749</v>
      </c>
      <c r="AE309" s="264" t="s">
        <v>8628</v>
      </c>
      <c r="AF309" s="269">
        <v>29694</v>
      </c>
      <c r="AG309" s="265" t="str">
        <f t="shared" ca="1" si="34"/>
        <v>44 anos</v>
      </c>
      <c r="AH309" s="269">
        <v>43937</v>
      </c>
      <c r="AI309" s="269">
        <v>43937</v>
      </c>
      <c r="AJ309" s="269">
        <f t="shared" si="35"/>
        <v>53068</v>
      </c>
      <c r="AK309" s="269">
        <f t="shared" si="36"/>
        <v>54894</v>
      </c>
      <c r="AL309" s="265">
        <v>59</v>
      </c>
      <c r="AM309" s="265" t="str">
        <f t="shared" ca="1" si="37"/>
        <v>5 ano(s)</v>
      </c>
      <c r="AN309" s="265" t="str">
        <f t="shared" ca="1" si="38"/>
        <v>4  mês(es)</v>
      </c>
      <c r="AO309" s="265" t="str">
        <f t="shared" ca="1" si="39"/>
        <v>0 dias</v>
      </c>
      <c r="AP309" s="265">
        <f t="shared" ca="1" si="40"/>
        <v>1948</v>
      </c>
      <c r="AQ309" s="270" t="s">
        <v>99</v>
      </c>
      <c r="AR309" s="265"/>
      <c r="AS309" s="265"/>
      <c r="AT309" s="265"/>
      <c r="AU309" s="265"/>
      <c r="AV309" s="265"/>
      <c r="AW309" s="265" t="s">
        <v>336</v>
      </c>
      <c r="AX309" s="265" t="s">
        <v>110</v>
      </c>
      <c r="AY309" s="265" t="s">
        <v>99</v>
      </c>
      <c r="AZ309" s="265" t="s">
        <v>99</v>
      </c>
      <c r="BA309" s="265" t="s">
        <v>99</v>
      </c>
      <c r="BB309" s="265"/>
      <c r="BC309" s="265"/>
      <c r="BD309" s="265"/>
      <c r="BE309" s="265"/>
      <c r="BF309" s="265"/>
      <c r="BG309" s="265"/>
      <c r="BH309" s="265"/>
      <c r="BI309" s="265"/>
      <c r="BJ309" s="265"/>
      <c r="BK309" s="265"/>
      <c r="BL309" s="265" t="s">
        <v>15750</v>
      </c>
      <c r="BM309" s="265">
        <v>182</v>
      </c>
      <c r="BN309" s="265" t="s">
        <v>15751</v>
      </c>
      <c r="BO309" s="265" t="s">
        <v>106</v>
      </c>
      <c r="BP309" s="265">
        <v>69030512</v>
      </c>
      <c r="BQ309" s="14">
        <v>92002492581</v>
      </c>
      <c r="BR309" s="14" t="s">
        <v>15752</v>
      </c>
      <c r="BS309" s="265"/>
      <c r="BT309" s="265"/>
      <c r="BU309" s="265"/>
      <c r="BV309" s="265"/>
      <c r="BW309" s="265"/>
      <c r="BX309" s="265"/>
      <c r="BY309" s="265" t="s">
        <v>15753</v>
      </c>
      <c r="BZ309" s="265"/>
      <c r="CA309" s="265"/>
      <c r="CB309" s="265"/>
      <c r="CC309" s="265"/>
      <c r="CD309" s="265"/>
      <c r="CE309" s="265"/>
      <c r="CF309" s="265"/>
      <c r="CG309" s="265"/>
      <c r="CH309" s="265"/>
      <c r="CI309" s="265"/>
      <c r="CJ309" s="265"/>
      <c r="CK309" s="265"/>
      <c r="CL309" s="265"/>
      <c r="CM309" s="265"/>
      <c r="CN309" s="265"/>
      <c r="CO309" s="585"/>
    </row>
    <row r="310" spans="1:93" ht="15" customHeight="1">
      <c r="A310" s="264" t="s">
        <v>15754</v>
      </c>
      <c r="B310" s="265">
        <v>36</v>
      </c>
      <c r="C310" s="585" t="s">
        <v>82</v>
      </c>
      <c r="D310" s="610" t="s">
        <v>15721</v>
      </c>
      <c r="E310" s="609">
        <v>8</v>
      </c>
      <c r="F310" s="610"/>
      <c r="G310" s="610"/>
      <c r="H310" s="588" t="s">
        <v>84</v>
      </c>
      <c r="I310" s="266" t="s">
        <v>15755</v>
      </c>
      <c r="J310" s="588" t="s">
        <v>135</v>
      </c>
      <c r="K310" s="265" t="s">
        <v>86</v>
      </c>
      <c r="L310" s="265" t="s">
        <v>73</v>
      </c>
      <c r="M310" s="266" t="s">
        <v>87</v>
      </c>
      <c r="N310" s="266" t="s">
        <v>88</v>
      </c>
      <c r="O310" s="267" t="s">
        <v>15756</v>
      </c>
      <c r="P310" s="265" t="s">
        <v>15757</v>
      </c>
      <c r="Q310" s="266" t="s">
        <v>15758</v>
      </c>
      <c r="R310" s="265" t="s">
        <v>15759</v>
      </c>
      <c r="S310" s="265" t="s">
        <v>15760</v>
      </c>
      <c r="T310" s="265">
        <v>177104522</v>
      </c>
      <c r="U310" s="265">
        <v>67</v>
      </c>
      <c r="V310" s="265">
        <v>59</v>
      </c>
      <c r="W310" s="265">
        <v>270</v>
      </c>
      <c r="X310" s="264" t="s">
        <v>12973</v>
      </c>
      <c r="Y310" s="264" t="s">
        <v>15761</v>
      </c>
      <c r="Z310" s="265">
        <v>2</v>
      </c>
      <c r="AA310" s="265" t="s">
        <v>96</v>
      </c>
      <c r="AB310" s="265" t="s">
        <v>23</v>
      </c>
      <c r="AC310" s="265" t="s">
        <v>97</v>
      </c>
      <c r="AD310" s="268"/>
      <c r="AE310" s="264" t="s">
        <v>15762</v>
      </c>
      <c r="AF310" s="269">
        <v>28641</v>
      </c>
      <c r="AG310" s="265" t="str">
        <f t="shared" ca="1" si="34"/>
        <v>47 anos</v>
      </c>
      <c r="AH310" s="269">
        <v>38058</v>
      </c>
      <c r="AI310" s="269">
        <v>38058</v>
      </c>
      <c r="AJ310" s="269">
        <f t="shared" si="35"/>
        <v>47189</v>
      </c>
      <c r="AK310" s="269">
        <f t="shared" si="36"/>
        <v>49015</v>
      </c>
      <c r="AL310" s="265">
        <v>59</v>
      </c>
      <c r="AM310" s="265" t="str">
        <f t="shared" ca="1" si="37"/>
        <v>21 ano(s)</v>
      </c>
      <c r="AN310" s="265" t="str">
        <f t="shared" ca="1" si="38"/>
        <v>5  mês(es)</v>
      </c>
      <c r="AO310" s="265" t="str">
        <f t="shared" ca="1" si="39"/>
        <v>4 dias</v>
      </c>
      <c r="AP310" s="265">
        <f t="shared" ca="1" si="40"/>
        <v>7827</v>
      </c>
      <c r="AQ310" s="270" t="s">
        <v>99</v>
      </c>
      <c r="AR310" s="265"/>
      <c r="AS310" s="265"/>
      <c r="AT310" s="265"/>
      <c r="AU310" s="265"/>
      <c r="AV310" s="265" t="s">
        <v>15763</v>
      </c>
      <c r="AW310" s="265" t="s">
        <v>100</v>
      </c>
      <c r="AX310" s="265"/>
      <c r="AY310" s="265" t="s">
        <v>15764</v>
      </c>
      <c r="AZ310" s="265" t="s">
        <v>99</v>
      </c>
      <c r="BA310" s="275" t="s">
        <v>99</v>
      </c>
      <c r="BB310" s="269" t="s">
        <v>101</v>
      </c>
      <c r="BC310" s="265"/>
      <c r="BD310" s="265" t="s">
        <v>102</v>
      </c>
      <c r="BE310" s="265" t="s">
        <v>103</v>
      </c>
      <c r="BF310" s="265"/>
      <c r="BG310" s="265"/>
      <c r="BH310" s="265"/>
      <c r="BI310" s="265"/>
      <c r="BJ310" s="265"/>
      <c r="BK310" s="265"/>
      <c r="BL310" s="265" t="s">
        <v>15765</v>
      </c>
      <c r="BM310" s="265">
        <v>0</v>
      </c>
      <c r="BN310" s="265"/>
      <c r="BO310" s="265" t="s">
        <v>106</v>
      </c>
      <c r="BP310" s="265">
        <v>69043360</v>
      </c>
      <c r="BQ310" s="311">
        <v>81448375</v>
      </c>
      <c r="BR310" s="306" t="s">
        <v>15766</v>
      </c>
      <c r="BS310" s="265" t="s">
        <v>108</v>
      </c>
      <c r="BT310" s="265" t="s">
        <v>109</v>
      </c>
      <c r="BU310" s="265" t="s">
        <v>110</v>
      </c>
      <c r="BV310" s="265" t="s">
        <v>110</v>
      </c>
      <c r="BW310" s="265" t="s">
        <v>110</v>
      </c>
      <c r="BX310" s="269" t="s">
        <v>111</v>
      </c>
      <c r="BY310" s="265" t="s">
        <v>7034</v>
      </c>
      <c r="BZ310" s="269" t="s">
        <v>113</v>
      </c>
      <c r="CA310" s="265" t="s">
        <v>110</v>
      </c>
      <c r="CB310" s="265" t="s">
        <v>110</v>
      </c>
      <c r="CC310" s="265" t="s">
        <v>110</v>
      </c>
      <c r="CD310" s="265" t="s">
        <v>110</v>
      </c>
      <c r="CE310" s="265" t="s">
        <v>110</v>
      </c>
      <c r="CF310" s="265" t="s">
        <v>110</v>
      </c>
      <c r="CG310" s="265" t="s">
        <v>110</v>
      </c>
      <c r="CH310" s="265" t="s">
        <v>110</v>
      </c>
      <c r="CI310" s="265" t="s">
        <v>110</v>
      </c>
      <c r="CJ310" s="265" t="s">
        <v>110</v>
      </c>
      <c r="CK310" s="265" t="s">
        <v>110</v>
      </c>
      <c r="CL310" s="265" t="s">
        <v>110</v>
      </c>
      <c r="CM310" s="265" t="s">
        <v>110</v>
      </c>
      <c r="CN310" s="265"/>
      <c r="CO310" s="585"/>
    </row>
    <row r="311" spans="1:93" ht="15" customHeight="1">
      <c r="A311" s="264" t="s">
        <v>15767</v>
      </c>
      <c r="B311" s="265">
        <v>7</v>
      </c>
      <c r="C311" s="225" t="s">
        <v>82</v>
      </c>
      <c r="D311" s="609" t="s">
        <v>15721</v>
      </c>
      <c r="E311" s="609">
        <v>8</v>
      </c>
      <c r="F311" s="609"/>
      <c r="G311" s="609"/>
      <c r="H311" s="588" t="s">
        <v>4771</v>
      </c>
      <c r="I311" s="265" t="s">
        <v>7458</v>
      </c>
      <c r="J311" s="588" t="s">
        <v>135</v>
      </c>
      <c r="K311" s="265" t="s">
        <v>279</v>
      </c>
      <c r="L311" s="265" t="s">
        <v>79</v>
      </c>
      <c r="M311" s="266" t="s">
        <v>118</v>
      </c>
      <c r="N311" s="266" t="s">
        <v>88</v>
      </c>
      <c r="O311" s="267" t="s">
        <v>15768</v>
      </c>
      <c r="P311" s="265" t="s">
        <v>15769</v>
      </c>
      <c r="Q311" s="266" t="s">
        <v>15770</v>
      </c>
      <c r="R311" s="265" t="s">
        <v>15771</v>
      </c>
      <c r="S311" s="265" t="s">
        <v>15772</v>
      </c>
      <c r="T311" s="265">
        <v>28976026</v>
      </c>
      <c r="U311" s="265">
        <v>15</v>
      </c>
      <c r="V311" s="265">
        <v>1</v>
      </c>
      <c r="W311" s="265">
        <v>201</v>
      </c>
      <c r="X311" s="264" t="s">
        <v>15773</v>
      </c>
      <c r="Y311" s="264" t="s">
        <v>15774</v>
      </c>
      <c r="Z311" s="265">
        <v>5</v>
      </c>
      <c r="AA311" s="265" t="s">
        <v>96</v>
      </c>
      <c r="AB311" s="265" t="s">
        <v>23</v>
      </c>
      <c r="AC311" s="265" t="s">
        <v>97</v>
      </c>
      <c r="AD311" s="268"/>
      <c r="AE311" s="264" t="s">
        <v>1716</v>
      </c>
      <c r="AF311" s="269">
        <v>30557</v>
      </c>
      <c r="AG311" s="265" t="str">
        <f t="shared" ca="1" si="34"/>
        <v>41 anos</v>
      </c>
      <c r="AH311" s="269">
        <v>38058</v>
      </c>
      <c r="AI311" s="269">
        <v>38058</v>
      </c>
      <c r="AJ311" s="269">
        <f t="shared" si="35"/>
        <v>47189</v>
      </c>
      <c r="AK311" s="269">
        <f t="shared" si="36"/>
        <v>49015</v>
      </c>
      <c r="AL311" s="265">
        <v>59</v>
      </c>
      <c r="AM311" s="265" t="str">
        <f t="shared" ca="1" si="37"/>
        <v>21 ano(s)</v>
      </c>
      <c r="AN311" s="265" t="str">
        <f t="shared" ca="1" si="38"/>
        <v>5  mês(es)</v>
      </c>
      <c r="AO311" s="265" t="str">
        <f t="shared" ca="1" si="39"/>
        <v>4 dias</v>
      </c>
      <c r="AP311" s="265">
        <f t="shared" ca="1" si="40"/>
        <v>7827</v>
      </c>
      <c r="AQ311" s="270" t="s">
        <v>99</v>
      </c>
      <c r="AR311" s="265" t="s">
        <v>110</v>
      </c>
      <c r="AS311" s="265" t="s">
        <v>110</v>
      </c>
      <c r="AT311" s="265" t="s">
        <v>110</v>
      </c>
      <c r="AU311" s="265" t="s">
        <v>110</v>
      </c>
      <c r="AV311" s="265"/>
      <c r="AW311" s="265" t="s">
        <v>100</v>
      </c>
      <c r="AX311" s="265" t="s">
        <v>110</v>
      </c>
      <c r="AY311" s="265" t="s">
        <v>96</v>
      </c>
      <c r="AZ311" s="265" t="s">
        <v>99</v>
      </c>
      <c r="BA311" s="265" t="s">
        <v>99</v>
      </c>
      <c r="BB311" s="265" t="s">
        <v>110</v>
      </c>
      <c r="BC311" s="265" t="s">
        <v>110</v>
      </c>
      <c r="BD311" s="265" t="s">
        <v>110</v>
      </c>
      <c r="BE311" s="265" t="s">
        <v>110</v>
      </c>
      <c r="BF311" s="265" t="s">
        <v>110</v>
      </c>
      <c r="BG311" s="265" t="s">
        <v>96</v>
      </c>
      <c r="BH311" s="265" t="s">
        <v>99</v>
      </c>
      <c r="BI311" s="265"/>
      <c r="BJ311" s="265"/>
      <c r="BK311" s="265"/>
      <c r="BL311" s="265" t="s">
        <v>15775</v>
      </c>
      <c r="BM311" s="265">
        <v>0</v>
      </c>
      <c r="BN311" s="265"/>
      <c r="BO311" s="265" t="s">
        <v>106</v>
      </c>
      <c r="BP311" s="265">
        <v>69065290</v>
      </c>
      <c r="BQ311" s="14">
        <v>81764818</v>
      </c>
      <c r="BR311" s="22" t="s">
        <v>15776</v>
      </c>
      <c r="BS311" s="265" t="s">
        <v>129</v>
      </c>
      <c r="BT311" s="265" t="s">
        <v>110</v>
      </c>
      <c r="BU311" s="265" t="s">
        <v>110</v>
      </c>
      <c r="BV311" s="265" t="s">
        <v>110</v>
      </c>
      <c r="BW311" s="265" t="s">
        <v>110</v>
      </c>
      <c r="BX311" s="265" t="s">
        <v>110</v>
      </c>
      <c r="BY311" s="265" t="s">
        <v>110</v>
      </c>
      <c r="BZ311" s="265" t="s">
        <v>110</v>
      </c>
      <c r="CA311" s="265" t="s">
        <v>110</v>
      </c>
      <c r="CB311" s="265"/>
      <c r="CC311" s="265"/>
      <c r="CD311" s="265"/>
      <c r="CE311" s="265"/>
      <c r="CF311" s="265"/>
      <c r="CG311" s="265"/>
      <c r="CH311" s="265"/>
      <c r="CI311" s="265"/>
      <c r="CJ311" s="269">
        <v>43702</v>
      </c>
      <c r="CK311" s="265" t="s">
        <v>130</v>
      </c>
      <c r="CL311" s="265" t="s">
        <v>15777</v>
      </c>
      <c r="CM311" s="265"/>
      <c r="CN311" s="265"/>
      <c r="CO311" s="585"/>
    </row>
    <row r="312" spans="1:93" ht="15" customHeight="1">
      <c r="A312" s="619" t="s">
        <v>4743</v>
      </c>
      <c r="B312" s="25">
        <v>550</v>
      </c>
      <c r="C312" s="34" t="s">
        <v>82</v>
      </c>
      <c r="D312" s="600" t="s">
        <v>4744</v>
      </c>
      <c r="E312" s="600">
        <v>9</v>
      </c>
      <c r="F312" s="600"/>
      <c r="G312" s="600"/>
      <c r="H312" s="27" t="s">
        <v>84</v>
      </c>
      <c r="I312" s="25"/>
      <c r="J312" s="27" t="s">
        <v>85</v>
      </c>
      <c r="K312" s="25" t="s">
        <v>86</v>
      </c>
      <c r="L312" s="25" t="s">
        <v>69</v>
      </c>
      <c r="M312" s="25" t="s">
        <v>196</v>
      </c>
      <c r="N312" s="28" t="s">
        <v>88</v>
      </c>
      <c r="O312" s="29" t="s">
        <v>4745</v>
      </c>
      <c r="P312" s="25" t="s">
        <v>4746</v>
      </c>
      <c r="Q312" s="28" t="s">
        <v>4747</v>
      </c>
      <c r="R312" s="25" t="s">
        <v>4748</v>
      </c>
      <c r="S312" s="25" t="s">
        <v>4749</v>
      </c>
      <c r="T312" s="630">
        <v>333484322</v>
      </c>
      <c r="U312" s="25">
        <v>8</v>
      </c>
      <c r="V312" s="630">
        <v>40</v>
      </c>
      <c r="W312" s="630">
        <v>40</v>
      </c>
      <c r="X312" s="24" t="s">
        <v>4750</v>
      </c>
      <c r="Y312" s="24" t="s">
        <v>4751</v>
      </c>
      <c r="Z312" s="25">
        <v>1</v>
      </c>
      <c r="AA312" s="25" t="s">
        <v>96</v>
      </c>
      <c r="AB312" s="25" t="s">
        <v>23</v>
      </c>
      <c r="AC312" s="25" t="s">
        <v>97</v>
      </c>
      <c r="AD312" s="30"/>
      <c r="AE312" s="24" t="s">
        <v>4752</v>
      </c>
      <c r="AF312" s="31">
        <v>32487</v>
      </c>
      <c r="AG312" s="25" t="str">
        <f t="shared" ca="1" si="34"/>
        <v>36 anos</v>
      </c>
      <c r="AH312" s="31">
        <v>41561</v>
      </c>
      <c r="AI312" s="31">
        <v>41561</v>
      </c>
      <c r="AJ312" s="31">
        <f t="shared" si="35"/>
        <v>50692</v>
      </c>
      <c r="AK312" s="31">
        <f t="shared" si="36"/>
        <v>52518</v>
      </c>
      <c r="AL312" s="25">
        <v>59</v>
      </c>
      <c r="AM312" s="25" t="str">
        <f t="shared" ca="1" si="37"/>
        <v>11 ano(s)</v>
      </c>
      <c r="AN312" s="25" t="str">
        <f t="shared" ca="1" si="38"/>
        <v>10  mês(es)</v>
      </c>
      <c r="AO312" s="25" t="str">
        <f t="shared" ca="1" si="39"/>
        <v>2 dias</v>
      </c>
      <c r="AP312" s="25">
        <f t="shared" ca="1" si="40"/>
        <v>4324</v>
      </c>
      <c r="AQ312" s="32" t="s">
        <v>99</v>
      </c>
      <c r="AR312" s="25"/>
      <c r="AS312" s="25"/>
      <c r="AT312" s="25"/>
      <c r="AU312" s="25"/>
      <c r="AV312" s="25"/>
      <c r="AW312" s="25" t="s">
        <v>100</v>
      </c>
      <c r="AX312" s="25" t="s">
        <v>99</v>
      </c>
      <c r="AY312" s="25" t="s">
        <v>4753</v>
      </c>
      <c r="AZ312" s="25" t="s">
        <v>99</v>
      </c>
      <c r="BA312" s="73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 t="s">
        <v>4754</v>
      </c>
      <c r="BM312" s="25">
        <v>0</v>
      </c>
      <c r="BN312" s="25" t="s">
        <v>4755</v>
      </c>
      <c r="BO312" s="25" t="s">
        <v>106</v>
      </c>
      <c r="BP312" s="25">
        <v>69042070</v>
      </c>
      <c r="BQ312" s="80">
        <v>9292660504</v>
      </c>
      <c r="BR312" s="33" t="s">
        <v>4756</v>
      </c>
      <c r="BS312" s="25" t="s">
        <v>290</v>
      </c>
      <c r="BT312" s="25" t="s">
        <v>110</v>
      </c>
      <c r="BU312" s="25" t="s">
        <v>291</v>
      </c>
      <c r="BV312" s="25" t="s">
        <v>110</v>
      </c>
      <c r="BW312" s="31" t="s">
        <v>292</v>
      </c>
      <c r="BX312" s="25" t="s">
        <v>110</v>
      </c>
      <c r="BY312" s="25" t="s">
        <v>110</v>
      </c>
      <c r="BZ312" s="25" t="s">
        <v>110</v>
      </c>
      <c r="CA312" s="25" t="s">
        <v>110</v>
      </c>
      <c r="CB312" s="25" t="s">
        <v>110</v>
      </c>
      <c r="CC312" s="25" t="s">
        <v>110</v>
      </c>
      <c r="CD312" s="25" t="s">
        <v>110</v>
      </c>
      <c r="CE312" s="25" t="s">
        <v>110</v>
      </c>
      <c r="CF312" s="25" t="s">
        <v>110</v>
      </c>
      <c r="CG312" s="25" t="s">
        <v>110</v>
      </c>
      <c r="CH312" s="25" t="s">
        <v>110</v>
      </c>
      <c r="CI312" s="25" t="s">
        <v>110</v>
      </c>
      <c r="CJ312" s="25" t="s">
        <v>110</v>
      </c>
      <c r="CK312" s="25" t="s">
        <v>110</v>
      </c>
      <c r="CL312" s="25" t="s">
        <v>110</v>
      </c>
      <c r="CM312" s="25" t="s">
        <v>110</v>
      </c>
      <c r="CN312" s="25"/>
      <c r="CO312" s="34"/>
    </row>
    <row r="313" spans="1:93" ht="15" customHeight="1">
      <c r="A313" s="13" t="s">
        <v>4757</v>
      </c>
      <c r="B313" s="14">
        <v>429</v>
      </c>
      <c r="C313" s="40" t="s">
        <v>82</v>
      </c>
      <c r="D313" s="599" t="s">
        <v>4744</v>
      </c>
      <c r="E313" s="599">
        <v>9</v>
      </c>
      <c r="F313" s="599"/>
      <c r="G313" s="599"/>
      <c r="H313" s="36" t="s">
        <v>84</v>
      </c>
      <c r="I313" s="14"/>
      <c r="J313" s="36" t="s">
        <v>85</v>
      </c>
      <c r="K313" s="14" t="s">
        <v>86</v>
      </c>
      <c r="L313" s="14" t="s">
        <v>69</v>
      </c>
      <c r="M313" s="14" t="s">
        <v>196</v>
      </c>
      <c r="N313" s="17" t="s">
        <v>88</v>
      </c>
      <c r="O313" s="18" t="s">
        <v>4758</v>
      </c>
      <c r="P313" s="14" t="s">
        <v>4759</v>
      </c>
      <c r="Q313" s="17" t="s">
        <v>4760</v>
      </c>
      <c r="R313" s="14" t="s">
        <v>4761</v>
      </c>
      <c r="S313" s="14" t="s">
        <v>4762</v>
      </c>
      <c r="T313" s="14">
        <v>131220222</v>
      </c>
      <c r="U313" s="14">
        <v>91</v>
      </c>
      <c r="V313" s="14">
        <v>32</v>
      </c>
      <c r="W313" s="14">
        <v>391</v>
      </c>
      <c r="X313" s="13" t="s">
        <v>4763</v>
      </c>
      <c r="Y313" s="13" t="s">
        <v>4764</v>
      </c>
      <c r="Z313" s="14">
        <v>2</v>
      </c>
      <c r="AA313" s="14" t="s">
        <v>96</v>
      </c>
      <c r="AB313" s="14" t="s">
        <v>23</v>
      </c>
      <c r="AC313" s="14" t="s">
        <v>97</v>
      </c>
      <c r="AD313" s="19"/>
      <c r="AE313" s="13" t="s">
        <v>4765</v>
      </c>
      <c r="AF313" s="20">
        <v>26977</v>
      </c>
      <c r="AG313" s="14" t="str">
        <f t="shared" ca="1" si="34"/>
        <v>51 anos</v>
      </c>
      <c r="AH313" s="20">
        <v>41561</v>
      </c>
      <c r="AI313" s="20">
        <v>41561</v>
      </c>
      <c r="AJ313" s="20">
        <f t="shared" si="35"/>
        <v>50692</v>
      </c>
      <c r="AK313" s="20">
        <f t="shared" si="36"/>
        <v>52518</v>
      </c>
      <c r="AL313" s="14">
        <v>59</v>
      </c>
      <c r="AM313" s="14" t="str">
        <f t="shared" ca="1" si="37"/>
        <v>11 ano(s)</v>
      </c>
      <c r="AN313" s="14" t="str">
        <f t="shared" ca="1" si="38"/>
        <v>10  mês(es)</v>
      </c>
      <c r="AO313" s="14" t="str">
        <f t="shared" ca="1" si="39"/>
        <v>2 dias</v>
      </c>
      <c r="AP313" s="14">
        <f t="shared" ca="1" si="40"/>
        <v>4324</v>
      </c>
      <c r="AQ313" s="21" t="s">
        <v>99</v>
      </c>
      <c r="AR313" s="14"/>
      <c r="AS313" s="14"/>
      <c r="AT313" s="14"/>
      <c r="AU313" s="14"/>
      <c r="AV313" s="14"/>
      <c r="AW313" s="14" t="s">
        <v>336</v>
      </c>
      <c r="AX313" s="14"/>
      <c r="AY313" s="14" t="s">
        <v>99</v>
      </c>
      <c r="AZ313" s="14" t="s">
        <v>99</v>
      </c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 t="s">
        <v>4504</v>
      </c>
      <c r="BM313" s="14">
        <v>0</v>
      </c>
      <c r="BN313" s="14" t="s">
        <v>4766</v>
      </c>
      <c r="BO313" s="14" t="s">
        <v>106</v>
      </c>
      <c r="BP313" s="14">
        <v>69027030</v>
      </c>
      <c r="BQ313" s="14">
        <v>9291744655</v>
      </c>
      <c r="BR313" s="22" t="s">
        <v>4767</v>
      </c>
      <c r="BS313" s="14" t="s">
        <v>290</v>
      </c>
      <c r="BT313" s="14" t="s">
        <v>110</v>
      </c>
      <c r="BU313" s="14" t="s">
        <v>291</v>
      </c>
      <c r="BV313" s="14" t="s">
        <v>110</v>
      </c>
      <c r="BW313" s="20" t="s">
        <v>292</v>
      </c>
      <c r="BX313" s="14" t="s">
        <v>4768</v>
      </c>
      <c r="BY313" s="14" t="s">
        <v>110</v>
      </c>
      <c r="BZ313" s="14" t="s">
        <v>110</v>
      </c>
      <c r="CA313" s="14" t="s">
        <v>110</v>
      </c>
      <c r="CB313" s="14" t="s">
        <v>110</v>
      </c>
      <c r="CC313" s="14" t="s">
        <v>110</v>
      </c>
      <c r="CD313" s="14" t="s">
        <v>110</v>
      </c>
      <c r="CE313" s="14" t="s">
        <v>110</v>
      </c>
      <c r="CF313" s="14" t="s">
        <v>110</v>
      </c>
      <c r="CG313" s="14" t="s">
        <v>110</v>
      </c>
      <c r="CH313" s="14" t="s">
        <v>110</v>
      </c>
      <c r="CI313" s="14" t="s">
        <v>110</v>
      </c>
      <c r="CJ313" s="14" t="s">
        <v>110</v>
      </c>
      <c r="CK313" s="14" t="s">
        <v>110</v>
      </c>
      <c r="CL313" s="14" t="s">
        <v>110</v>
      </c>
      <c r="CM313" s="14" t="s">
        <v>110</v>
      </c>
      <c r="CN313" s="14"/>
      <c r="CO313" s="40"/>
    </row>
    <row r="314" spans="1:93" ht="15" customHeight="1">
      <c r="A314" s="24" t="s">
        <v>4769</v>
      </c>
      <c r="B314" s="25">
        <v>2</v>
      </c>
      <c r="C314" s="34" t="s">
        <v>82</v>
      </c>
      <c r="D314" s="600" t="s">
        <v>4770</v>
      </c>
      <c r="E314" s="600">
        <v>10</v>
      </c>
      <c r="F314" s="600" t="s">
        <v>4744</v>
      </c>
      <c r="G314" s="600">
        <v>9</v>
      </c>
      <c r="H314" s="27" t="s">
        <v>4771</v>
      </c>
      <c r="I314" s="25" t="s">
        <v>2173</v>
      </c>
      <c r="J314" s="27" t="s">
        <v>85</v>
      </c>
      <c r="K314" s="25" t="s">
        <v>86</v>
      </c>
      <c r="L314" s="25" t="s">
        <v>78</v>
      </c>
      <c r="M314" s="28" t="s">
        <v>118</v>
      </c>
      <c r="N314" s="28" t="s">
        <v>88</v>
      </c>
      <c r="O314" s="29" t="s">
        <v>4772</v>
      </c>
      <c r="P314" s="25" t="s">
        <v>4773</v>
      </c>
      <c r="Q314" s="28" t="s">
        <v>4774</v>
      </c>
      <c r="R314" s="25" t="s">
        <v>4775</v>
      </c>
      <c r="S314" s="25" t="s">
        <v>4776</v>
      </c>
      <c r="T314" s="25">
        <v>185446122</v>
      </c>
      <c r="U314" s="25">
        <v>40</v>
      </c>
      <c r="V314" s="25">
        <v>1</v>
      </c>
      <c r="W314" s="25">
        <v>332</v>
      </c>
      <c r="X314" s="24" t="s">
        <v>4777</v>
      </c>
      <c r="Y314" s="24" t="s">
        <v>4778</v>
      </c>
      <c r="Z314" s="25">
        <v>5</v>
      </c>
      <c r="AA314" s="25" t="s">
        <v>96</v>
      </c>
      <c r="AB314" s="25" t="s">
        <v>23</v>
      </c>
      <c r="AC314" s="25" t="s">
        <v>97</v>
      </c>
      <c r="AD314" s="88"/>
      <c r="AE314" s="24" t="s">
        <v>4779</v>
      </c>
      <c r="AF314" s="31">
        <v>28154</v>
      </c>
      <c r="AG314" s="25" t="str">
        <f t="shared" ca="1" si="34"/>
        <v>48 anos</v>
      </c>
      <c r="AH314" s="31">
        <v>38058</v>
      </c>
      <c r="AI314" s="31">
        <v>38058</v>
      </c>
      <c r="AJ314" s="31">
        <f t="shared" si="35"/>
        <v>47189</v>
      </c>
      <c r="AK314" s="31">
        <f t="shared" si="36"/>
        <v>49015</v>
      </c>
      <c r="AL314" s="25">
        <v>59</v>
      </c>
      <c r="AM314" s="25" t="str">
        <f t="shared" ca="1" si="37"/>
        <v>21 ano(s)</v>
      </c>
      <c r="AN314" s="25" t="str">
        <f t="shared" ca="1" si="38"/>
        <v>5  mês(es)</v>
      </c>
      <c r="AO314" s="25" t="str">
        <f t="shared" ca="1" si="39"/>
        <v>4 dias</v>
      </c>
      <c r="AP314" s="25">
        <f t="shared" ca="1" si="40"/>
        <v>7827</v>
      </c>
      <c r="AQ314" s="32" t="s">
        <v>99</v>
      </c>
      <c r="AR314" s="25" t="s">
        <v>4780</v>
      </c>
      <c r="AS314" s="25">
        <v>64</v>
      </c>
      <c r="AT314" s="31">
        <v>47253</v>
      </c>
      <c r="AU314" s="31">
        <v>49079</v>
      </c>
      <c r="AV314" s="31"/>
      <c r="AW314" s="25" t="s">
        <v>100</v>
      </c>
      <c r="AX314" s="25" t="s">
        <v>110</v>
      </c>
      <c r="AY314" s="25" t="s">
        <v>96</v>
      </c>
      <c r="AZ314" s="25" t="s">
        <v>99</v>
      </c>
      <c r="BA314" s="25" t="s">
        <v>99</v>
      </c>
      <c r="BB314" s="25" t="s">
        <v>110</v>
      </c>
      <c r="BC314" s="25" t="s">
        <v>110</v>
      </c>
      <c r="BD314" s="25" t="s">
        <v>110</v>
      </c>
      <c r="BE314" s="25" t="s">
        <v>110</v>
      </c>
      <c r="BF314" s="25" t="s">
        <v>110</v>
      </c>
      <c r="BG314" s="25" t="s">
        <v>96</v>
      </c>
      <c r="BH314" s="25" t="s">
        <v>99</v>
      </c>
      <c r="BI314" s="25"/>
      <c r="BJ314" s="25"/>
      <c r="BK314" s="25"/>
      <c r="BL314" s="25" t="s">
        <v>4781</v>
      </c>
      <c r="BM314" s="25">
        <v>0</v>
      </c>
      <c r="BN314" s="25"/>
      <c r="BO314" s="25" t="s">
        <v>106</v>
      </c>
      <c r="BP314" s="25">
        <v>69000000</v>
      </c>
      <c r="BQ314" s="25">
        <v>0</v>
      </c>
      <c r="BR314" s="33" t="s">
        <v>4782</v>
      </c>
      <c r="BS314" s="25" t="s">
        <v>129</v>
      </c>
      <c r="BT314" s="25" t="s">
        <v>110</v>
      </c>
      <c r="BU314" s="25" t="s">
        <v>110</v>
      </c>
      <c r="BV314" s="25" t="s">
        <v>110</v>
      </c>
      <c r="BW314" s="25" t="s">
        <v>110</v>
      </c>
      <c r="BX314" s="25" t="s">
        <v>110</v>
      </c>
      <c r="BY314" s="25" t="s">
        <v>110</v>
      </c>
      <c r="BZ314" s="25" t="s">
        <v>110</v>
      </c>
      <c r="CA314" s="25" t="s">
        <v>110</v>
      </c>
      <c r="CB314" s="25"/>
      <c r="CC314" s="25"/>
      <c r="CD314" s="25"/>
      <c r="CE314" s="25"/>
      <c r="CF314" s="25"/>
      <c r="CG314" s="25"/>
      <c r="CH314" s="25"/>
      <c r="CI314" s="25"/>
      <c r="CJ314" s="31">
        <v>43702</v>
      </c>
      <c r="CK314" s="25" t="s">
        <v>130</v>
      </c>
      <c r="CL314" s="25"/>
      <c r="CM314" s="25"/>
      <c r="CN314" s="25"/>
      <c r="CO314" s="34"/>
    </row>
    <row r="315" spans="1:93" ht="15" customHeight="1">
      <c r="A315" s="13" t="s">
        <v>4783</v>
      </c>
      <c r="B315" s="14">
        <v>5</v>
      </c>
      <c r="C315" s="40" t="s">
        <v>82</v>
      </c>
      <c r="D315" s="599" t="s">
        <v>4770</v>
      </c>
      <c r="E315" s="600">
        <v>10</v>
      </c>
      <c r="F315" s="599"/>
      <c r="G315" s="599"/>
      <c r="H315" s="36" t="s">
        <v>159</v>
      </c>
      <c r="I315" s="14" t="s">
        <v>4784</v>
      </c>
      <c r="J315" s="36" t="s">
        <v>85</v>
      </c>
      <c r="K315" s="14" t="s">
        <v>86</v>
      </c>
      <c r="L315" s="14" t="s">
        <v>76</v>
      </c>
      <c r="M315" s="17" t="s">
        <v>87</v>
      </c>
      <c r="N315" s="17" t="s">
        <v>88</v>
      </c>
      <c r="O315" s="18" t="s">
        <v>4785</v>
      </c>
      <c r="P315" s="14" t="s">
        <v>4786</v>
      </c>
      <c r="Q315" s="17" t="s">
        <v>4787</v>
      </c>
      <c r="R315" s="14" t="s">
        <v>4788</v>
      </c>
      <c r="S315" s="14" t="s">
        <v>4789</v>
      </c>
      <c r="T315" s="14">
        <v>106619622</v>
      </c>
      <c r="U315" s="14">
        <v>40</v>
      </c>
      <c r="V315" s="14">
        <v>32</v>
      </c>
      <c r="W315" s="14">
        <v>269</v>
      </c>
      <c r="X315" s="13" t="s">
        <v>4790</v>
      </c>
      <c r="Y315" s="13" t="s">
        <v>4791</v>
      </c>
      <c r="Z315" s="14">
        <v>2</v>
      </c>
      <c r="AA315" s="14" t="s">
        <v>99</v>
      </c>
      <c r="AB315" s="14" t="s">
        <v>219</v>
      </c>
      <c r="AC315" s="14" t="s">
        <v>4792</v>
      </c>
      <c r="AD315" s="19" t="s">
        <v>4793</v>
      </c>
      <c r="AE315" s="13" t="s">
        <v>4794</v>
      </c>
      <c r="AF315" s="20">
        <v>24623</v>
      </c>
      <c r="AG315" s="14" t="str">
        <f t="shared" ca="1" si="34"/>
        <v>58 anos</v>
      </c>
      <c r="AH315" s="20">
        <v>34425</v>
      </c>
      <c r="AI315" s="20">
        <v>34425</v>
      </c>
      <c r="AJ315" s="20">
        <f t="shared" si="35"/>
        <v>43556</v>
      </c>
      <c r="AK315" s="20">
        <f t="shared" si="36"/>
        <v>45383</v>
      </c>
      <c r="AL315" s="14">
        <v>59</v>
      </c>
      <c r="AM315" s="14" t="str">
        <f t="shared" ca="1" si="37"/>
        <v>31 ano(s)</v>
      </c>
      <c r="AN315" s="14" t="str">
        <f t="shared" ca="1" si="38"/>
        <v>4  mês(es)</v>
      </c>
      <c r="AO315" s="14" t="str">
        <f t="shared" ca="1" si="39"/>
        <v>15 dias</v>
      </c>
      <c r="AP315" s="14">
        <f t="shared" ca="1" si="40"/>
        <v>11460</v>
      </c>
      <c r="AQ315" s="21" t="s">
        <v>99</v>
      </c>
      <c r="AR315" s="14"/>
      <c r="AS315" s="14"/>
      <c r="AT315" s="14"/>
      <c r="AU315" s="14"/>
      <c r="AV315" s="14"/>
      <c r="AW315" s="14" t="s">
        <v>100</v>
      </c>
      <c r="AX315" s="14"/>
      <c r="AY315" s="14" t="s">
        <v>4795</v>
      </c>
      <c r="AZ315" s="14" t="s">
        <v>99</v>
      </c>
      <c r="BA315" s="14" t="s">
        <v>99</v>
      </c>
      <c r="BB315" s="14"/>
      <c r="BC315" s="14"/>
      <c r="BD315" s="14"/>
      <c r="BE315" s="14" t="s">
        <v>1823</v>
      </c>
      <c r="BF315" s="14"/>
      <c r="BG315" s="14"/>
      <c r="BH315" s="14"/>
      <c r="BI315" s="14"/>
      <c r="BJ315" s="14"/>
      <c r="BK315" s="14"/>
      <c r="BL315" s="14"/>
      <c r="BM315" s="14" t="s">
        <v>4796</v>
      </c>
      <c r="BN315" s="14"/>
      <c r="BO315" s="14" t="s">
        <v>106</v>
      </c>
      <c r="BP315" s="14">
        <v>69035040</v>
      </c>
      <c r="BQ315" s="14">
        <v>0</v>
      </c>
      <c r="BR315" s="22" t="s">
        <v>4797</v>
      </c>
      <c r="BS315" s="14" t="s">
        <v>1826</v>
      </c>
      <c r="BT315" s="14"/>
      <c r="BU315" s="14"/>
      <c r="BV315" s="14"/>
      <c r="BW315" s="14"/>
      <c r="BX315" s="14"/>
      <c r="BY315" s="14"/>
      <c r="BZ315" s="14" t="s">
        <v>1827</v>
      </c>
      <c r="CA315" s="14"/>
      <c r="CB315" s="14" t="s">
        <v>1828</v>
      </c>
      <c r="CC315" s="14" t="s">
        <v>110</v>
      </c>
      <c r="CD315" s="20">
        <v>44672</v>
      </c>
      <c r="CE315" s="14" t="s">
        <v>617</v>
      </c>
      <c r="CF315" s="20">
        <v>45017</v>
      </c>
      <c r="CG315" s="14" t="s">
        <v>4798</v>
      </c>
      <c r="CH315" s="14" t="s">
        <v>110</v>
      </c>
      <c r="CI315" s="14" t="s">
        <v>110</v>
      </c>
      <c r="CJ315" s="14" t="s">
        <v>110</v>
      </c>
      <c r="CK315" s="14" t="s">
        <v>110</v>
      </c>
      <c r="CL315" s="14" t="s">
        <v>110</v>
      </c>
      <c r="CM315" s="14" t="s">
        <v>110</v>
      </c>
      <c r="CN315" s="14"/>
      <c r="CO315" s="40"/>
    </row>
    <row r="316" spans="1:93" ht="12.75" customHeight="1">
      <c r="A316" s="24" t="s">
        <v>4799</v>
      </c>
      <c r="B316" s="25">
        <v>230</v>
      </c>
      <c r="C316" s="34" t="s">
        <v>82</v>
      </c>
      <c r="D316" s="600" t="s">
        <v>4770</v>
      </c>
      <c r="E316" s="600">
        <v>10</v>
      </c>
      <c r="F316" s="600"/>
      <c r="G316" s="600"/>
      <c r="H316" s="27" t="s">
        <v>159</v>
      </c>
      <c r="I316" s="165" t="s">
        <v>4784</v>
      </c>
      <c r="J316" s="27" t="s">
        <v>85</v>
      </c>
      <c r="K316" s="25" t="s">
        <v>86</v>
      </c>
      <c r="L316" s="25" t="s">
        <v>73</v>
      </c>
      <c r="M316" s="28" t="s">
        <v>87</v>
      </c>
      <c r="N316" s="28" t="s">
        <v>88</v>
      </c>
      <c r="O316" s="29" t="s">
        <v>4800</v>
      </c>
      <c r="P316" s="25" t="s">
        <v>4801</v>
      </c>
      <c r="Q316" s="28" t="s">
        <v>4802</v>
      </c>
      <c r="R316" s="25" t="s">
        <v>4803</v>
      </c>
      <c r="S316" s="25" t="s">
        <v>4804</v>
      </c>
      <c r="T316" s="25">
        <v>179890222</v>
      </c>
      <c r="U316" s="25">
        <v>75</v>
      </c>
      <c r="V316" s="25">
        <v>9</v>
      </c>
      <c r="W316" s="25">
        <v>91</v>
      </c>
      <c r="X316" s="24" t="s">
        <v>4805</v>
      </c>
      <c r="Y316" s="24" t="s">
        <v>4806</v>
      </c>
      <c r="Z316" s="25">
        <v>5</v>
      </c>
      <c r="AA316" s="25" t="s">
        <v>99</v>
      </c>
      <c r="AB316" s="25" t="s">
        <v>219</v>
      </c>
      <c r="AC316" s="25" t="s">
        <v>4807</v>
      </c>
      <c r="AD316" s="30" t="s">
        <v>4793</v>
      </c>
      <c r="AE316" s="24" t="s">
        <v>4784</v>
      </c>
      <c r="AF316" s="31">
        <v>29451</v>
      </c>
      <c r="AG316" s="25" t="str">
        <f t="shared" ca="1" si="34"/>
        <v>44 anos</v>
      </c>
      <c r="AH316" s="31">
        <v>38058</v>
      </c>
      <c r="AI316" s="31">
        <v>38058</v>
      </c>
      <c r="AJ316" s="31">
        <f t="shared" si="35"/>
        <v>47189</v>
      </c>
      <c r="AK316" s="31">
        <f t="shared" si="36"/>
        <v>49015</v>
      </c>
      <c r="AL316" s="25">
        <v>59</v>
      </c>
      <c r="AM316" s="25" t="str">
        <f t="shared" ca="1" si="37"/>
        <v>21 ano(s)</v>
      </c>
      <c r="AN316" s="25" t="str">
        <f t="shared" ca="1" si="38"/>
        <v>5  mês(es)</v>
      </c>
      <c r="AO316" s="25" t="str">
        <f t="shared" ca="1" si="39"/>
        <v>4 dias</v>
      </c>
      <c r="AP316" s="25">
        <f t="shared" ca="1" si="40"/>
        <v>7827</v>
      </c>
      <c r="AQ316" s="32" t="s">
        <v>99</v>
      </c>
      <c r="AR316" s="25"/>
      <c r="AS316" s="25"/>
      <c r="AT316" s="25"/>
      <c r="AU316" s="25"/>
      <c r="AV316" s="25"/>
      <c r="AW316" s="25" t="s">
        <v>100</v>
      </c>
      <c r="AX316" s="25"/>
      <c r="AY316" s="25" t="s">
        <v>127</v>
      </c>
      <c r="AZ316" s="25" t="s">
        <v>99</v>
      </c>
      <c r="BA316" s="25" t="s">
        <v>99</v>
      </c>
      <c r="BB316" s="31" t="s">
        <v>101</v>
      </c>
      <c r="BC316" s="25"/>
      <c r="BD316" s="25" t="s">
        <v>1430</v>
      </c>
      <c r="BE316" s="25" t="s">
        <v>223</v>
      </c>
      <c r="BF316" s="25"/>
      <c r="BG316" s="25"/>
      <c r="BH316" s="25"/>
      <c r="BI316" s="25"/>
      <c r="BJ316" s="25"/>
      <c r="BK316" s="25"/>
      <c r="BL316" s="25"/>
      <c r="BM316" s="25">
        <v>0</v>
      </c>
      <c r="BN316" s="25"/>
      <c r="BO316" s="25" t="s">
        <v>106</v>
      </c>
      <c r="BP316" s="25">
        <v>69028001</v>
      </c>
      <c r="BQ316" s="25">
        <v>81332788</v>
      </c>
      <c r="BR316" s="33" t="s">
        <v>4808</v>
      </c>
      <c r="BS316" s="25" t="s">
        <v>108</v>
      </c>
      <c r="BT316" s="25" t="s">
        <v>109</v>
      </c>
      <c r="BU316" s="25" t="s">
        <v>1432</v>
      </c>
      <c r="BV316" s="25" t="s">
        <v>1433</v>
      </c>
      <c r="BW316" s="25" t="s">
        <v>1434</v>
      </c>
      <c r="BX316" s="25" t="s">
        <v>1435</v>
      </c>
      <c r="BY316" s="25" t="s">
        <v>4809</v>
      </c>
      <c r="BZ316" s="25" t="s">
        <v>4810</v>
      </c>
      <c r="CA316" s="25" t="s">
        <v>110</v>
      </c>
      <c r="CB316" s="31">
        <v>44926</v>
      </c>
      <c r="CC316" s="25" t="s">
        <v>4811</v>
      </c>
      <c r="CD316" s="25" t="s">
        <v>110</v>
      </c>
      <c r="CE316" s="25" t="s">
        <v>110</v>
      </c>
      <c r="CF316" s="25" t="s">
        <v>110</v>
      </c>
      <c r="CG316" s="25" t="s">
        <v>110</v>
      </c>
      <c r="CH316" s="25" t="s">
        <v>110</v>
      </c>
      <c r="CI316" s="25" t="s">
        <v>110</v>
      </c>
      <c r="CJ316" s="25" t="s">
        <v>110</v>
      </c>
      <c r="CK316" s="25" t="s">
        <v>110</v>
      </c>
      <c r="CL316" s="25" t="s">
        <v>110</v>
      </c>
      <c r="CM316" s="25" t="s">
        <v>110</v>
      </c>
      <c r="CN316" s="25"/>
      <c r="CO316" s="34"/>
    </row>
    <row r="317" spans="1:93" ht="12.75" customHeight="1">
      <c r="A317" s="13" t="s">
        <v>4812</v>
      </c>
      <c r="B317" s="14"/>
      <c r="C317" s="40" t="s">
        <v>82</v>
      </c>
      <c r="D317" s="599" t="s">
        <v>4770</v>
      </c>
      <c r="E317" s="600">
        <v>10</v>
      </c>
      <c r="F317" s="599"/>
      <c r="G317" s="599"/>
      <c r="H317" s="36" t="s">
        <v>84</v>
      </c>
      <c r="I317" s="14" t="s">
        <v>4813</v>
      </c>
      <c r="J317" s="36" t="s">
        <v>85</v>
      </c>
      <c r="K317" s="14" t="s">
        <v>86</v>
      </c>
      <c r="L317" s="14" t="s">
        <v>77</v>
      </c>
      <c r="M317" s="17" t="s">
        <v>87</v>
      </c>
      <c r="N317" s="17" t="s">
        <v>88</v>
      </c>
      <c r="O317" s="18" t="s">
        <v>4814</v>
      </c>
      <c r="P317" s="14" t="s">
        <v>4815</v>
      </c>
      <c r="Q317" s="17" t="s">
        <v>4816</v>
      </c>
      <c r="R317" s="14" t="s">
        <v>4817</v>
      </c>
      <c r="S317" s="14" t="s">
        <v>4818</v>
      </c>
      <c r="T317" s="14">
        <v>128683222</v>
      </c>
      <c r="U317" s="14">
        <v>91</v>
      </c>
      <c r="V317" s="14">
        <v>2</v>
      </c>
      <c r="W317" s="14">
        <v>11</v>
      </c>
      <c r="X317" s="13" t="s">
        <v>4819</v>
      </c>
      <c r="Y317" s="13" t="s">
        <v>4820</v>
      </c>
      <c r="Z317" s="14">
        <v>2</v>
      </c>
      <c r="AA317" s="14" t="s">
        <v>96</v>
      </c>
      <c r="AB317" s="14" t="s">
        <v>23</v>
      </c>
      <c r="AC317" s="14" t="s">
        <v>97</v>
      </c>
      <c r="AD317" s="90"/>
      <c r="AE317" s="13" t="s">
        <v>2056</v>
      </c>
      <c r="AF317" s="20">
        <v>25500</v>
      </c>
      <c r="AG317" s="14" t="str">
        <f t="shared" ca="1" si="34"/>
        <v>55 anos</v>
      </c>
      <c r="AH317" s="20">
        <v>34060</v>
      </c>
      <c r="AI317" s="20">
        <v>34060</v>
      </c>
      <c r="AJ317" s="20">
        <f t="shared" si="35"/>
        <v>43191</v>
      </c>
      <c r="AK317" s="20">
        <f t="shared" si="36"/>
        <v>45017</v>
      </c>
      <c r="AL317" s="14">
        <v>59</v>
      </c>
      <c r="AM317" s="14" t="str">
        <f t="shared" ca="1" si="37"/>
        <v>32 ano(s)</v>
      </c>
      <c r="AN317" s="14" t="str">
        <f t="shared" ca="1" si="38"/>
        <v>4  mês(es)</v>
      </c>
      <c r="AO317" s="14" t="str">
        <f t="shared" ca="1" si="39"/>
        <v>15 dias</v>
      </c>
      <c r="AP317" s="14">
        <f t="shared" ca="1" si="40"/>
        <v>11825</v>
      </c>
      <c r="AQ317" s="21" t="s">
        <v>99</v>
      </c>
      <c r="AR317" s="14"/>
      <c r="AS317" s="14"/>
      <c r="AT317" s="14"/>
      <c r="AU317" s="14"/>
      <c r="AV317" s="14"/>
      <c r="AW317" s="14" t="s">
        <v>100</v>
      </c>
      <c r="AX317" s="14"/>
      <c r="AY317" s="14" t="s">
        <v>4821</v>
      </c>
      <c r="AZ317" s="14" t="s">
        <v>99</v>
      </c>
      <c r="BA317" s="14" t="s">
        <v>99</v>
      </c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 t="s">
        <v>4822</v>
      </c>
      <c r="BM317" s="14">
        <v>0</v>
      </c>
      <c r="BN317" s="14" t="s">
        <v>4823</v>
      </c>
      <c r="BO317" s="14" t="s">
        <v>106</v>
      </c>
      <c r="BP317" s="14">
        <v>69010160</v>
      </c>
      <c r="BQ317" s="14">
        <v>0</v>
      </c>
      <c r="BR317" s="22" t="s">
        <v>4824</v>
      </c>
      <c r="BS317" s="14" t="s">
        <v>2046</v>
      </c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20">
        <v>43702</v>
      </c>
      <c r="CE317" s="14" t="s">
        <v>573</v>
      </c>
      <c r="CF317" s="14"/>
      <c r="CG317" s="14"/>
      <c r="CH317" s="20">
        <v>45198</v>
      </c>
      <c r="CI317" s="14" t="s">
        <v>4825</v>
      </c>
      <c r="CJ317" s="14"/>
      <c r="CK317" s="14"/>
      <c r="CL317" s="14"/>
      <c r="CM317" s="14"/>
      <c r="CN317" s="14"/>
      <c r="CO317" s="40"/>
    </row>
    <row r="318" spans="1:93" ht="12.75" customHeight="1">
      <c r="A318" s="24" t="s">
        <v>4826</v>
      </c>
      <c r="B318" s="25"/>
      <c r="C318" s="34" t="s">
        <v>82</v>
      </c>
      <c r="D318" s="600" t="s">
        <v>4770</v>
      </c>
      <c r="E318" s="600">
        <v>10</v>
      </c>
      <c r="F318" s="600"/>
      <c r="G318" s="600"/>
      <c r="H318" s="27" t="s">
        <v>84</v>
      </c>
      <c r="I318" s="25" t="s">
        <v>4827</v>
      </c>
      <c r="J318" s="27" t="s">
        <v>85</v>
      </c>
      <c r="K318" s="25" t="s">
        <v>86</v>
      </c>
      <c r="L318" s="25" t="s">
        <v>73</v>
      </c>
      <c r="M318" s="28" t="s">
        <v>136</v>
      </c>
      <c r="N318" s="28" t="s">
        <v>137</v>
      </c>
      <c r="O318" s="29" t="s">
        <v>4828</v>
      </c>
      <c r="P318" s="25" t="s">
        <v>4829</v>
      </c>
      <c r="Q318" s="25">
        <v>1884</v>
      </c>
      <c r="R318" s="25" t="s">
        <v>4830</v>
      </c>
      <c r="S318" s="25" t="s">
        <v>4831</v>
      </c>
      <c r="T318" s="25">
        <v>214894122</v>
      </c>
      <c r="U318" s="120">
        <v>67</v>
      </c>
      <c r="V318" s="25">
        <v>3</v>
      </c>
      <c r="W318" s="25">
        <v>104</v>
      </c>
      <c r="X318" s="24" t="s">
        <v>4832</v>
      </c>
      <c r="Y318" s="24" t="s">
        <v>4833</v>
      </c>
      <c r="Z318" s="25">
        <v>2</v>
      </c>
      <c r="AA318" s="25" t="s">
        <v>96</v>
      </c>
      <c r="AB318" s="25" t="s">
        <v>23</v>
      </c>
      <c r="AC318" s="25" t="s">
        <v>97</v>
      </c>
      <c r="AD318" s="30"/>
      <c r="AE318" s="24"/>
      <c r="AF318" s="31">
        <v>30475</v>
      </c>
      <c r="AG318" s="25" t="str">
        <f t="shared" ca="1" si="34"/>
        <v>42 anos</v>
      </c>
      <c r="AH318" s="31">
        <v>45302</v>
      </c>
      <c r="AI318" s="31">
        <v>45302</v>
      </c>
      <c r="AJ318" s="31">
        <f t="shared" si="35"/>
        <v>54434</v>
      </c>
      <c r="AK318" s="31">
        <f t="shared" si="36"/>
        <v>56260</v>
      </c>
      <c r="AL318" s="32">
        <v>59</v>
      </c>
      <c r="AM318" s="25" t="str">
        <f t="shared" ca="1" si="37"/>
        <v>1 ano(s)</v>
      </c>
      <c r="AN318" s="25" t="str">
        <f t="shared" ca="1" si="38"/>
        <v>7  mês(es)</v>
      </c>
      <c r="AO318" s="25" t="str">
        <f t="shared" ca="1" si="39"/>
        <v>5 dias</v>
      </c>
      <c r="AP318" s="25">
        <f t="shared" ca="1" si="40"/>
        <v>583</v>
      </c>
      <c r="AQ318" s="32" t="s">
        <v>99</v>
      </c>
      <c r="AR318" s="25"/>
      <c r="AS318" s="25"/>
      <c r="AT318" s="25"/>
      <c r="AU318" s="25"/>
      <c r="AV318" s="25"/>
      <c r="AW318" s="25" t="s">
        <v>100</v>
      </c>
      <c r="AX318" s="25" t="s">
        <v>149</v>
      </c>
      <c r="AY318" s="25"/>
      <c r="AZ318" s="25" t="s">
        <v>110</v>
      </c>
      <c r="BA318" s="25" t="s">
        <v>110</v>
      </c>
      <c r="BB318" s="25"/>
      <c r="BC318" s="25"/>
      <c r="BD318" s="25"/>
      <c r="BE318" s="25"/>
      <c r="BF318" s="25"/>
      <c r="BG318" s="31">
        <v>45419</v>
      </c>
      <c r="BH318" s="25"/>
      <c r="BI318" s="25"/>
      <c r="BJ318" s="25"/>
      <c r="BK318" s="25"/>
      <c r="BL318" s="25" t="s">
        <v>4834</v>
      </c>
      <c r="BM318" s="25">
        <v>172</v>
      </c>
      <c r="BN318" s="25" t="s">
        <v>4835</v>
      </c>
      <c r="BO318" s="25" t="s">
        <v>106</v>
      </c>
      <c r="BP318" s="25" t="s">
        <v>4836</v>
      </c>
      <c r="BQ318" s="25" t="s">
        <v>4837</v>
      </c>
      <c r="BR318" s="33" t="s">
        <v>4838</v>
      </c>
      <c r="BS318" s="25"/>
      <c r="BT318" s="25"/>
      <c r="BU318" s="25"/>
      <c r="BV318" s="25"/>
      <c r="BW318" s="25"/>
      <c r="BX318" s="25"/>
      <c r="BY318" s="25"/>
      <c r="BZ318" s="25"/>
      <c r="CA318" s="25"/>
      <c r="CB318" s="31">
        <v>45419</v>
      </c>
      <c r="CC318" s="25" t="s">
        <v>4839</v>
      </c>
      <c r="CD318" s="31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34"/>
    </row>
    <row r="319" spans="1:93" ht="12.75" customHeight="1">
      <c r="A319" s="13" t="s">
        <v>4840</v>
      </c>
      <c r="B319" s="14"/>
      <c r="C319" s="40" t="s">
        <v>82</v>
      </c>
      <c r="D319" s="599" t="s">
        <v>4770</v>
      </c>
      <c r="E319" s="600">
        <v>10</v>
      </c>
      <c r="F319" s="599"/>
      <c r="G319" s="599"/>
      <c r="H319" s="36" t="s">
        <v>159</v>
      </c>
      <c r="I319" s="14" t="s">
        <v>4841</v>
      </c>
      <c r="J319" s="36" t="s">
        <v>135</v>
      </c>
      <c r="K319" s="14" t="s">
        <v>86</v>
      </c>
      <c r="L319" s="21" t="s">
        <v>69</v>
      </c>
      <c r="M319" s="17" t="s">
        <v>1392</v>
      </c>
      <c r="N319" s="17" t="s">
        <v>1450</v>
      </c>
      <c r="O319" s="18" t="s">
        <v>4842</v>
      </c>
      <c r="P319" s="14" t="s">
        <v>4843</v>
      </c>
      <c r="Q319" s="60" t="s">
        <v>4844</v>
      </c>
      <c r="R319" s="14" t="s">
        <v>4845</v>
      </c>
      <c r="S319" s="14" t="s">
        <v>4846</v>
      </c>
      <c r="T319" s="14">
        <v>370834408</v>
      </c>
      <c r="U319" s="14">
        <v>92</v>
      </c>
      <c r="V319" s="14">
        <v>32</v>
      </c>
      <c r="W319" s="14">
        <v>759</v>
      </c>
      <c r="X319" s="13" t="s">
        <v>4847</v>
      </c>
      <c r="Y319" s="13" t="s">
        <v>4848</v>
      </c>
      <c r="Z319" s="14">
        <v>2</v>
      </c>
      <c r="AA319" s="14" t="s">
        <v>99</v>
      </c>
      <c r="AB319" s="14" t="s">
        <v>219</v>
      </c>
      <c r="AC319" s="14" t="s">
        <v>4849</v>
      </c>
      <c r="AD319" s="19" t="s">
        <v>4850</v>
      </c>
      <c r="AE319" s="13" t="s">
        <v>4851</v>
      </c>
      <c r="AF319" s="20">
        <v>26339</v>
      </c>
      <c r="AG319" s="14" t="str">
        <f t="shared" ca="1" si="34"/>
        <v>53 anos</v>
      </c>
      <c r="AH319" s="20">
        <v>43937</v>
      </c>
      <c r="AI319" s="20">
        <v>43937</v>
      </c>
      <c r="AJ319" s="20">
        <f t="shared" si="35"/>
        <v>53068</v>
      </c>
      <c r="AK319" s="20">
        <f t="shared" si="36"/>
        <v>54894</v>
      </c>
      <c r="AL319" s="14">
        <v>59</v>
      </c>
      <c r="AM319" s="14" t="str">
        <f t="shared" ca="1" si="37"/>
        <v>5 ano(s)</v>
      </c>
      <c r="AN319" s="14" t="str">
        <f t="shared" ca="1" si="38"/>
        <v>4  mês(es)</v>
      </c>
      <c r="AO319" s="14" t="str">
        <f t="shared" ca="1" si="39"/>
        <v>0 dias</v>
      </c>
      <c r="AP319" s="14">
        <f t="shared" ca="1" si="40"/>
        <v>1948</v>
      </c>
      <c r="AQ319" s="21" t="s">
        <v>99</v>
      </c>
      <c r="AR319" s="14"/>
      <c r="AS319" s="14"/>
      <c r="AT319" s="14"/>
      <c r="AU319" s="14"/>
      <c r="AV319" s="14"/>
      <c r="AW319" s="14" t="s">
        <v>336</v>
      </c>
      <c r="AX319" s="14" t="s">
        <v>110</v>
      </c>
      <c r="AY319" s="14" t="s">
        <v>99</v>
      </c>
      <c r="AZ319" s="14" t="s">
        <v>99</v>
      </c>
      <c r="BA319" s="14" t="s">
        <v>99</v>
      </c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 t="s">
        <v>4852</v>
      </c>
      <c r="BM319" s="14">
        <v>59</v>
      </c>
      <c r="BN319" s="14" t="s">
        <v>4853</v>
      </c>
      <c r="BO319" s="14" t="s">
        <v>106</v>
      </c>
      <c r="BP319" s="14" t="s">
        <v>4854</v>
      </c>
      <c r="BQ319" s="14" t="s">
        <v>4855</v>
      </c>
      <c r="BR319" s="179" t="s">
        <v>4856</v>
      </c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40"/>
    </row>
    <row r="320" spans="1:93" ht="12.75" customHeight="1">
      <c r="A320" s="24" t="s">
        <v>4857</v>
      </c>
      <c r="B320" s="25"/>
      <c r="C320" s="34" t="s">
        <v>82</v>
      </c>
      <c r="D320" s="600" t="s">
        <v>4770</v>
      </c>
      <c r="E320" s="600">
        <v>10</v>
      </c>
      <c r="F320" s="600"/>
      <c r="G320" s="600"/>
      <c r="H320" s="27" t="s">
        <v>159</v>
      </c>
      <c r="I320" s="25"/>
      <c r="J320" s="27" t="s">
        <v>135</v>
      </c>
      <c r="K320" s="25" t="s">
        <v>86</v>
      </c>
      <c r="L320" s="32" t="s">
        <v>70</v>
      </c>
      <c r="M320" s="28" t="s">
        <v>1392</v>
      </c>
      <c r="N320" s="28" t="s">
        <v>1450</v>
      </c>
      <c r="O320" s="29" t="s">
        <v>4858</v>
      </c>
      <c r="P320" s="25" t="s">
        <v>4859</v>
      </c>
      <c r="Q320" s="41" t="s">
        <v>4860</v>
      </c>
      <c r="R320" s="25" t="s">
        <v>4861</v>
      </c>
      <c r="S320" s="25" t="s">
        <v>4862</v>
      </c>
      <c r="T320" s="25">
        <v>188767122</v>
      </c>
      <c r="U320" s="25">
        <v>40</v>
      </c>
      <c r="V320" s="25">
        <v>2</v>
      </c>
      <c r="W320" s="25">
        <v>580</v>
      </c>
      <c r="X320" s="24" t="s">
        <v>4863</v>
      </c>
      <c r="Y320" s="24" t="s">
        <v>4864</v>
      </c>
      <c r="Z320" s="25">
        <v>2</v>
      </c>
      <c r="AA320" s="25" t="s">
        <v>99</v>
      </c>
      <c r="AB320" s="25" t="s">
        <v>219</v>
      </c>
      <c r="AC320" s="25" t="s">
        <v>4865</v>
      </c>
      <c r="AD320" s="30" t="s">
        <v>4866</v>
      </c>
      <c r="AE320" s="24" t="s">
        <v>4867</v>
      </c>
      <c r="AF320" s="31">
        <v>29129</v>
      </c>
      <c r="AG320" s="25" t="str">
        <f t="shared" ca="1" si="34"/>
        <v>45 anos</v>
      </c>
      <c r="AH320" s="31">
        <v>43937</v>
      </c>
      <c r="AI320" s="31">
        <v>43937</v>
      </c>
      <c r="AJ320" s="31">
        <f t="shared" si="35"/>
        <v>53068</v>
      </c>
      <c r="AK320" s="31">
        <f t="shared" si="36"/>
        <v>54894</v>
      </c>
      <c r="AL320" s="25">
        <v>59</v>
      </c>
      <c r="AM320" s="25" t="str">
        <f t="shared" ca="1" si="37"/>
        <v>5 ano(s)</v>
      </c>
      <c r="AN320" s="25" t="str">
        <f t="shared" ca="1" si="38"/>
        <v>4  mês(es)</v>
      </c>
      <c r="AO320" s="25" t="str">
        <f t="shared" ca="1" si="39"/>
        <v>0 dias</v>
      </c>
      <c r="AP320" s="25">
        <f t="shared" ca="1" si="40"/>
        <v>1948</v>
      </c>
      <c r="AQ320" s="32" t="s">
        <v>99</v>
      </c>
      <c r="AR320" s="25"/>
      <c r="AS320" s="25"/>
      <c r="AT320" s="25"/>
      <c r="AU320" s="25"/>
      <c r="AV320" s="25"/>
      <c r="AW320" s="25" t="s">
        <v>100</v>
      </c>
      <c r="AX320" s="25" t="s">
        <v>110</v>
      </c>
      <c r="AY320" s="25" t="s">
        <v>306</v>
      </c>
      <c r="AZ320" s="25" t="s">
        <v>99</v>
      </c>
      <c r="BA320" s="25" t="s">
        <v>99</v>
      </c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 t="s">
        <v>4868</v>
      </c>
      <c r="BM320" s="25">
        <v>84</v>
      </c>
      <c r="BN320" s="25" t="s">
        <v>4869</v>
      </c>
      <c r="BO320" s="25" t="s">
        <v>106</v>
      </c>
      <c r="BP320" s="25" t="s">
        <v>4870</v>
      </c>
      <c r="BQ320" s="25" t="s">
        <v>4871</v>
      </c>
      <c r="BR320" s="150" t="s">
        <v>4872</v>
      </c>
      <c r="BS320" s="25"/>
      <c r="BT320" s="25"/>
      <c r="BU320" s="25"/>
      <c r="BV320" s="25"/>
      <c r="BW320" s="25"/>
      <c r="BX320" s="25"/>
      <c r="BY320" s="25" t="s">
        <v>4873</v>
      </c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34"/>
    </row>
    <row r="321" spans="1:93" ht="12.75" customHeight="1">
      <c r="A321" s="13" t="s">
        <v>4874</v>
      </c>
      <c r="B321" s="14"/>
      <c r="C321" s="225" t="s">
        <v>82</v>
      </c>
      <c r="D321" s="599" t="s">
        <v>4770</v>
      </c>
      <c r="E321" s="600">
        <v>10</v>
      </c>
      <c r="F321" s="599"/>
      <c r="G321" s="599"/>
      <c r="H321" s="36" t="s">
        <v>84</v>
      </c>
      <c r="I321" s="14" t="s">
        <v>4875</v>
      </c>
      <c r="J321" s="36" t="s">
        <v>85</v>
      </c>
      <c r="K321" s="14" t="s">
        <v>86</v>
      </c>
      <c r="L321" s="14" t="s">
        <v>69</v>
      </c>
      <c r="M321" s="17" t="s">
        <v>1392</v>
      </c>
      <c r="N321" s="17" t="s">
        <v>1450</v>
      </c>
      <c r="O321" s="37" t="s">
        <v>4876</v>
      </c>
      <c r="P321" s="14" t="s">
        <v>4877</v>
      </c>
      <c r="Q321" s="14"/>
      <c r="R321" s="17" t="s">
        <v>4878</v>
      </c>
      <c r="S321" s="17" t="s">
        <v>4879</v>
      </c>
      <c r="T321" s="17" t="s">
        <v>4880</v>
      </c>
      <c r="U321" s="14">
        <v>83</v>
      </c>
      <c r="V321" s="17" t="s">
        <v>4881</v>
      </c>
      <c r="W321" s="17" t="s">
        <v>4882</v>
      </c>
      <c r="X321" s="13" t="s">
        <v>4883</v>
      </c>
      <c r="Y321" s="13" t="s">
        <v>4884</v>
      </c>
      <c r="Z321" s="14" t="s">
        <v>4885</v>
      </c>
      <c r="AA321" s="14"/>
      <c r="AB321" s="14" t="s">
        <v>4886</v>
      </c>
      <c r="AC321" s="14" t="s">
        <v>97</v>
      </c>
      <c r="AD321" s="19"/>
      <c r="AE321" s="13"/>
      <c r="AF321" s="20">
        <v>29745</v>
      </c>
      <c r="AG321" s="14" t="s">
        <v>4887</v>
      </c>
      <c r="AH321" s="20">
        <v>45833</v>
      </c>
      <c r="AI321" s="20"/>
      <c r="AJ321" s="20"/>
      <c r="AK321" s="20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 t="s">
        <v>336</v>
      </c>
      <c r="AX321" s="14" t="s">
        <v>99</v>
      </c>
      <c r="AY321" s="14" t="s">
        <v>99</v>
      </c>
      <c r="AZ321" s="14" t="s">
        <v>99</v>
      </c>
      <c r="BA321" s="14" t="s">
        <v>99</v>
      </c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 t="s">
        <v>4888</v>
      </c>
      <c r="BM321" s="14" t="s">
        <v>4889</v>
      </c>
      <c r="BN321" s="14" t="s">
        <v>4890</v>
      </c>
      <c r="BO321" s="14" t="s">
        <v>106</v>
      </c>
      <c r="BP321" s="14" t="s">
        <v>4891</v>
      </c>
      <c r="BQ321" s="655" t="s">
        <v>4892</v>
      </c>
      <c r="BR321" s="39" t="s">
        <v>4893</v>
      </c>
      <c r="BS321" s="14"/>
      <c r="BT321" s="14"/>
      <c r="BU321" s="14"/>
      <c r="BV321" s="14"/>
      <c r="BW321" s="14"/>
      <c r="BX321" s="14" t="s">
        <v>4894</v>
      </c>
      <c r="BY321" s="14"/>
      <c r="BZ321" s="14"/>
      <c r="CA321" s="14"/>
      <c r="CB321" s="20"/>
      <c r="CC321" s="14"/>
      <c r="CD321" s="20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40"/>
    </row>
    <row r="322" spans="1:93" ht="15" customHeight="1">
      <c r="A322" s="24" t="s">
        <v>4895</v>
      </c>
      <c r="B322" s="25">
        <v>14</v>
      </c>
      <c r="C322" s="34" t="s">
        <v>82</v>
      </c>
      <c r="D322" s="600" t="s">
        <v>4770</v>
      </c>
      <c r="E322" s="600">
        <v>10</v>
      </c>
      <c r="F322" s="600"/>
      <c r="G322" s="600"/>
      <c r="H322" s="27" t="s">
        <v>159</v>
      </c>
      <c r="I322" s="25" t="s">
        <v>4784</v>
      </c>
      <c r="J322" s="27" t="s">
        <v>85</v>
      </c>
      <c r="K322" s="25" t="s">
        <v>86</v>
      </c>
      <c r="L322" s="25" t="s">
        <v>77</v>
      </c>
      <c r="M322" s="28" t="s">
        <v>87</v>
      </c>
      <c r="N322" s="28" t="s">
        <v>88</v>
      </c>
      <c r="O322" s="29" t="s">
        <v>4896</v>
      </c>
      <c r="P322" s="25" t="s">
        <v>4897</v>
      </c>
      <c r="Q322" s="28" t="s">
        <v>3734</v>
      </c>
      <c r="R322" s="25" t="s">
        <v>4898</v>
      </c>
      <c r="S322" s="25" t="s">
        <v>4899</v>
      </c>
      <c r="T322" s="25">
        <v>16888622</v>
      </c>
      <c r="U322" s="25">
        <v>32</v>
      </c>
      <c r="V322" s="25">
        <v>31</v>
      </c>
      <c r="W322" s="25">
        <v>212</v>
      </c>
      <c r="X322" s="24" t="s">
        <v>4900</v>
      </c>
      <c r="Y322" s="24" t="s">
        <v>4901</v>
      </c>
      <c r="Z322" s="25">
        <v>1</v>
      </c>
      <c r="AA322" s="25" t="s">
        <v>99</v>
      </c>
      <c r="AB322" s="25" t="s">
        <v>219</v>
      </c>
      <c r="AC322" s="25" t="s">
        <v>4849</v>
      </c>
      <c r="AD322" s="180" t="s">
        <v>4793</v>
      </c>
      <c r="AE322" s="24" t="s">
        <v>4902</v>
      </c>
      <c r="AF322" s="31">
        <v>23871</v>
      </c>
      <c r="AG322" s="25" t="str">
        <f ca="1">DATEDIF(AF322,TODAY(),"Y")&amp;" anos"</f>
        <v>60 anos</v>
      </c>
      <c r="AH322" s="31">
        <v>34425</v>
      </c>
      <c r="AI322" s="31">
        <v>34425</v>
      </c>
      <c r="AJ322" s="31">
        <f>EDATE(AI322,300)</f>
        <v>43556</v>
      </c>
      <c r="AK322" s="31">
        <f>EDATE(AI322,360)</f>
        <v>45383</v>
      </c>
      <c r="AL322" s="25">
        <v>59</v>
      </c>
      <c r="AM322" s="25" t="str">
        <f ca="1">DATEDIF(AI322,TODAY(),"Y")&amp;" ano(s)"</f>
        <v>31 ano(s)</v>
      </c>
      <c r="AN322" s="25" t="str">
        <f ca="1">DATEDIF(AI322,TODAY(),"YM")&amp;"  mês(es)"</f>
        <v>4  mês(es)</v>
      </c>
      <c r="AO322" s="25" t="str">
        <f ca="1">DATEDIF(AI322,TODAY(),"MD")&amp;" dias"</f>
        <v>15 dias</v>
      </c>
      <c r="AP322" s="25">
        <f ca="1">TODAY()-AI322</f>
        <v>11460</v>
      </c>
      <c r="AQ322" s="32" t="s">
        <v>99</v>
      </c>
      <c r="AR322" s="25"/>
      <c r="AS322" s="25"/>
      <c r="AT322" s="25"/>
      <c r="AU322" s="25"/>
      <c r="AV322" s="25"/>
      <c r="AW322" s="190"/>
      <c r="AX322" s="163"/>
      <c r="AY322" s="163" t="s">
        <v>99</v>
      </c>
      <c r="AZ322" s="163" t="s">
        <v>99</v>
      </c>
      <c r="BA322" s="164" t="s">
        <v>99</v>
      </c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>
        <v>0</v>
      </c>
      <c r="BN322" s="25"/>
      <c r="BO322" s="25" t="s">
        <v>106</v>
      </c>
      <c r="BP322" s="25">
        <v>69076190</v>
      </c>
      <c r="BQ322" s="122">
        <v>999859190</v>
      </c>
      <c r="BR322" s="33" t="s">
        <v>4903</v>
      </c>
      <c r="BS322" s="25" t="s">
        <v>1826</v>
      </c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31">
        <v>43702</v>
      </c>
      <c r="CE322" s="25" t="s">
        <v>573</v>
      </c>
      <c r="CF322" s="25"/>
      <c r="CG322" s="25"/>
      <c r="CH322" s="31">
        <v>45017</v>
      </c>
      <c r="CI322" s="25" t="s">
        <v>4301</v>
      </c>
      <c r="CJ322" s="25"/>
      <c r="CK322" s="25"/>
      <c r="CL322" s="25"/>
      <c r="CM322" s="25"/>
      <c r="CN322" s="25"/>
      <c r="CO322" s="34"/>
    </row>
    <row r="323" spans="1:93" ht="12.75" customHeight="1">
      <c r="A323" s="13" t="s">
        <v>4904</v>
      </c>
      <c r="B323" s="14">
        <v>13</v>
      </c>
      <c r="C323" s="40" t="s">
        <v>82</v>
      </c>
      <c r="D323" s="599" t="s">
        <v>4905</v>
      </c>
      <c r="E323" s="599">
        <v>11</v>
      </c>
      <c r="F323" s="599"/>
      <c r="G323" s="599"/>
      <c r="H323" s="36" t="s">
        <v>84</v>
      </c>
      <c r="I323" s="14" t="s">
        <v>4906</v>
      </c>
      <c r="J323" s="36" t="s">
        <v>135</v>
      </c>
      <c r="K323" s="14" t="s">
        <v>544</v>
      </c>
      <c r="L323" s="14" t="s">
        <v>75</v>
      </c>
      <c r="M323" s="17" t="s">
        <v>136</v>
      </c>
      <c r="N323" s="17" t="s">
        <v>696</v>
      </c>
      <c r="O323" s="18" t="s">
        <v>4907</v>
      </c>
      <c r="P323" s="14" t="s">
        <v>4908</v>
      </c>
      <c r="Q323" s="60">
        <v>1400</v>
      </c>
      <c r="R323" s="14" t="s">
        <v>4909</v>
      </c>
      <c r="S323" s="14" t="s">
        <v>4910</v>
      </c>
      <c r="T323" s="14">
        <v>142904222</v>
      </c>
      <c r="U323" s="14">
        <v>16</v>
      </c>
      <c r="V323" s="14">
        <v>28</v>
      </c>
      <c r="W323" s="14">
        <v>22</v>
      </c>
      <c r="X323" s="13" t="s">
        <v>4911</v>
      </c>
      <c r="Y323" s="13" t="s">
        <v>4912</v>
      </c>
      <c r="Z323" s="14"/>
      <c r="AA323" s="14" t="s">
        <v>96</v>
      </c>
      <c r="AB323" s="14" t="s">
        <v>23</v>
      </c>
      <c r="AC323" s="14" t="s">
        <v>97</v>
      </c>
      <c r="AD323" s="19"/>
      <c r="AE323" s="13" t="s">
        <v>4913</v>
      </c>
      <c r="AF323" s="20">
        <v>26672</v>
      </c>
      <c r="AG323" s="14" t="str">
        <f ca="1">DATEDIF(AF323,TODAY(),"Y")&amp;" anos"</f>
        <v>52 anos</v>
      </c>
      <c r="AH323" s="14"/>
      <c r="AI323" s="20">
        <v>43937</v>
      </c>
      <c r="AJ323" s="20">
        <f>EDATE(AI323,300)</f>
        <v>53068</v>
      </c>
      <c r="AK323" s="20">
        <f>EDATE(AI323,360)</f>
        <v>54894</v>
      </c>
      <c r="AL323" s="14">
        <v>59</v>
      </c>
      <c r="AM323" s="14" t="str">
        <f ca="1">DATEDIF(AI323,TODAY(),"Y")&amp;" ano(s)"</f>
        <v>5 ano(s)</v>
      </c>
      <c r="AN323" s="14" t="str">
        <f ca="1">DATEDIF(AI323,TODAY(),"YM")&amp;"  mês(es)"</f>
        <v>4  mês(es)</v>
      </c>
      <c r="AO323" s="14" t="str">
        <f ca="1">DATEDIF(AI323,TODAY(),"MD")&amp;" dias"</f>
        <v>0 dias</v>
      </c>
      <c r="AP323" s="14">
        <f ca="1">TODAY()-AI323</f>
        <v>1948</v>
      </c>
      <c r="AQ323" s="21" t="s">
        <v>99</v>
      </c>
      <c r="AR323" s="14"/>
      <c r="AS323" s="14"/>
      <c r="AT323" s="14"/>
      <c r="AU323" s="14"/>
      <c r="AV323" s="14"/>
      <c r="AW323" s="14" t="s">
        <v>100</v>
      </c>
      <c r="AX323" s="14" t="s">
        <v>704</v>
      </c>
      <c r="AY323" s="14" t="s">
        <v>4914</v>
      </c>
      <c r="AZ323" s="14" t="s">
        <v>99</v>
      </c>
      <c r="BA323" s="14" t="s">
        <v>99</v>
      </c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 t="s">
        <v>4915</v>
      </c>
      <c r="BM323" s="14">
        <v>371</v>
      </c>
      <c r="BN323" s="14" t="s">
        <v>3459</v>
      </c>
      <c r="BO323" s="14" t="s">
        <v>106</v>
      </c>
      <c r="BP323" s="14">
        <v>69063001</v>
      </c>
      <c r="BQ323" s="14">
        <v>92000270734</v>
      </c>
      <c r="BR323" s="22" t="s">
        <v>4916</v>
      </c>
      <c r="BS323" s="14"/>
      <c r="BT323" s="14"/>
      <c r="BU323" s="14"/>
      <c r="BV323" s="14"/>
      <c r="BW323" s="14"/>
      <c r="BX323" s="14"/>
      <c r="BY323" s="14"/>
      <c r="BZ323" s="14"/>
      <c r="CA323" s="14"/>
      <c r="CB323" s="20">
        <v>43937</v>
      </c>
      <c r="CC323" s="14" t="s">
        <v>175</v>
      </c>
      <c r="CD323" s="20">
        <v>44672</v>
      </c>
      <c r="CE323" s="14" t="s">
        <v>709</v>
      </c>
      <c r="CF323" s="14"/>
      <c r="CG323" s="14"/>
      <c r="CH323" s="14"/>
      <c r="CI323" s="14"/>
      <c r="CJ323" s="14"/>
      <c r="CK323" s="14"/>
      <c r="CL323" s="14"/>
      <c r="CM323" s="14"/>
      <c r="CN323" s="14"/>
      <c r="CO323" s="40"/>
    </row>
    <row r="324" spans="1:93" ht="15" customHeight="1">
      <c r="A324" s="103" t="s">
        <v>4917</v>
      </c>
      <c r="B324" s="32">
        <v>5</v>
      </c>
      <c r="C324" s="34" t="s">
        <v>82</v>
      </c>
      <c r="D324" s="600" t="s">
        <v>4905</v>
      </c>
      <c r="E324" s="599">
        <v>11</v>
      </c>
      <c r="F324" s="600"/>
      <c r="G324" s="600"/>
      <c r="H324" s="27" t="s">
        <v>84</v>
      </c>
      <c r="I324" s="25" t="s">
        <v>4918</v>
      </c>
      <c r="J324" s="104" t="s">
        <v>135</v>
      </c>
      <c r="K324" s="25" t="s">
        <v>86</v>
      </c>
      <c r="L324" s="25" t="s">
        <v>73</v>
      </c>
      <c r="M324" s="32" t="s">
        <v>136</v>
      </c>
      <c r="N324" s="32" t="s">
        <v>696</v>
      </c>
      <c r="O324" s="29" t="s">
        <v>4919</v>
      </c>
      <c r="P324" s="32" t="s">
        <v>4920</v>
      </c>
      <c r="Q324" s="25">
        <v>1825</v>
      </c>
      <c r="R324" s="32">
        <v>13103009029</v>
      </c>
      <c r="S324" s="32">
        <v>53057660282</v>
      </c>
      <c r="T324" s="32">
        <v>32198082267</v>
      </c>
      <c r="U324" s="32"/>
      <c r="V324" s="32"/>
      <c r="W324" s="32"/>
      <c r="X324" s="103" t="s">
        <v>4921</v>
      </c>
      <c r="Y324" s="103" t="s">
        <v>4922</v>
      </c>
      <c r="Z324" s="25">
        <v>1</v>
      </c>
      <c r="AA324" s="25" t="s">
        <v>96</v>
      </c>
      <c r="AB324" s="25" t="s">
        <v>23</v>
      </c>
      <c r="AC324" s="32" t="s">
        <v>97</v>
      </c>
      <c r="AD324" s="105"/>
      <c r="AE324" s="103" t="s">
        <v>1886</v>
      </c>
      <c r="AF324" s="106">
        <v>32224</v>
      </c>
      <c r="AG324" s="25" t="str">
        <f ca="1">DATEDIF(AF324,TODAY(),"Y")&amp;" anos"</f>
        <v>37 anos</v>
      </c>
      <c r="AH324" s="25"/>
      <c r="AI324" s="106">
        <v>44697</v>
      </c>
      <c r="AJ324" s="31">
        <f>EDATE(AI324,300)</f>
        <v>53828</v>
      </c>
      <c r="AK324" s="31">
        <f>EDATE(AI324,360)</f>
        <v>55655</v>
      </c>
      <c r="AL324" s="32">
        <v>59</v>
      </c>
      <c r="AM324" s="25" t="str">
        <f ca="1">DATEDIF(AI324,TODAY(),"Y")&amp;" ano(s)"</f>
        <v>3 ano(s)</v>
      </c>
      <c r="AN324" s="25" t="str">
        <f ca="1">DATEDIF(AI324,TODAY(),"YM")&amp;"  mês(es)"</f>
        <v>3  mês(es)</v>
      </c>
      <c r="AO324" s="25" t="str">
        <f ca="1">DATEDIF(AI324,TODAY(),"MD")&amp;" dias"</f>
        <v>0 dias</v>
      </c>
      <c r="AP324" s="25">
        <f ca="1">TODAY()-AI324</f>
        <v>1188</v>
      </c>
      <c r="AQ324" s="32" t="s">
        <v>99</v>
      </c>
      <c r="AR324" s="32"/>
      <c r="AS324" s="32"/>
      <c r="AT324" s="32"/>
      <c r="AU324" s="32"/>
      <c r="AV324" s="32"/>
      <c r="AW324" s="25" t="s">
        <v>100</v>
      </c>
      <c r="AX324" s="32"/>
      <c r="AY324" s="32"/>
      <c r="AZ324" s="32"/>
      <c r="BA324" s="25" t="s">
        <v>99</v>
      </c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25" t="s">
        <v>106</v>
      </c>
      <c r="BP324" s="32"/>
      <c r="BQ324" s="32"/>
      <c r="BR324" s="107"/>
      <c r="BS324" s="103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634"/>
      <c r="CF324" s="32"/>
      <c r="CG324" s="32"/>
      <c r="CH324" s="32"/>
      <c r="CI324" s="32"/>
      <c r="CJ324" s="32"/>
      <c r="CK324" s="32"/>
      <c r="CL324" s="32"/>
      <c r="CM324" s="103"/>
      <c r="CN324" s="32"/>
      <c r="CO324" s="108"/>
    </row>
    <row r="325" spans="1:93" ht="12.75" customHeight="1">
      <c r="A325" s="184" t="s">
        <v>5041</v>
      </c>
      <c r="B325" s="25"/>
      <c r="C325" s="34" t="s">
        <v>82</v>
      </c>
      <c r="D325" s="615" t="s">
        <v>4905</v>
      </c>
      <c r="E325" s="600">
        <v>11</v>
      </c>
      <c r="F325" s="600"/>
      <c r="G325" s="600"/>
      <c r="H325" s="27" t="s">
        <v>84</v>
      </c>
      <c r="I325" s="25" t="s">
        <v>134</v>
      </c>
      <c r="J325" s="27" t="s">
        <v>135</v>
      </c>
      <c r="K325" s="25"/>
      <c r="L325" s="25" t="s">
        <v>73</v>
      </c>
      <c r="M325" s="25" t="s">
        <v>136</v>
      </c>
      <c r="N325" s="28" t="s">
        <v>696</v>
      </c>
      <c r="O325" s="185" t="s">
        <v>5042</v>
      </c>
      <c r="P325" s="25" t="s">
        <v>5043</v>
      </c>
      <c r="Q325" s="25">
        <v>2092</v>
      </c>
      <c r="R325" s="25" t="s">
        <v>5044</v>
      </c>
      <c r="S325" s="25" t="s">
        <v>5045</v>
      </c>
      <c r="T325" s="25">
        <v>183244422</v>
      </c>
      <c r="U325" s="25">
        <v>40</v>
      </c>
      <c r="V325" s="25">
        <v>61</v>
      </c>
      <c r="W325" s="25">
        <v>62</v>
      </c>
      <c r="X325" s="24" t="s">
        <v>5046</v>
      </c>
      <c r="Y325" s="24" t="s">
        <v>5047</v>
      </c>
      <c r="Z325" s="25" t="s">
        <v>5048</v>
      </c>
      <c r="AA325" s="25" t="s">
        <v>96</v>
      </c>
      <c r="AB325" s="25" t="s">
        <v>23</v>
      </c>
      <c r="AC325" s="25" t="s">
        <v>97</v>
      </c>
      <c r="AD325" s="30"/>
      <c r="AE325" s="24"/>
      <c r="AF325" s="31">
        <v>27735</v>
      </c>
      <c r="AG325" s="25" t="s">
        <v>5049</v>
      </c>
      <c r="AH325" s="25"/>
      <c r="AI325" s="31"/>
      <c r="AJ325" s="31"/>
      <c r="AK325" s="31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 t="s">
        <v>100</v>
      </c>
      <c r="AX325" s="25" t="s">
        <v>110</v>
      </c>
      <c r="AY325" s="25" t="s">
        <v>110</v>
      </c>
      <c r="AZ325" s="25" t="s">
        <v>110</v>
      </c>
      <c r="BA325" s="25" t="s">
        <v>110</v>
      </c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 t="s">
        <v>5050</v>
      </c>
      <c r="BM325" s="25"/>
      <c r="BN325" s="25" t="s">
        <v>5051</v>
      </c>
      <c r="BO325" s="25" t="s">
        <v>106</v>
      </c>
      <c r="BP325" s="25" t="s">
        <v>5052</v>
      </c>
      <c r="BQ325" s="25" t="s">
        <v>5053</v>
      </c>
      <c r="BR325" s="33" t="s">
        <v>5054</v>
      </c>
      <c r="BS325" s="25"/>
      <c r="BT325" s="25"/>
      <c r="BU325" s="25"/>
      <c r="BV325" s="25"/>
      <c r="BW325" s="25"/>
      <c r="BX325" s="186"/>
      <c r="BY325" s="25"/>
      <c r="BZ325" s="25"/>
      <c r="CA325" s="25"/>
      <c r="CB325" s="31">
        <v>45772</v>
      </c>
      <c r="CC325" s="25" t="s">
        <v>155</v>
      </c>
      <c r="CD325" s="31"/>
      <c r="CE325" s="25"/>
      <c r="CF325" s="25"/>
      <c r="CG325" s="25"/>
      <c r="CH325" s="25"/>
      <c r="CI325" s="25"/>
      <c r="CJ325" s="25"/>
      <c r="CK325" s="25"/>
      <c r="CL325" s="25" t="s">
        <v>5055</v>
      </c>
      <c r="CM325" s="25"/>
      <c r="CN325" s="25"/>
      <c r="CO325" s="34"/>
    </row>
    <row r="326" spans="1:93" ht="12.75" customHeight="1">
      <c r="A326" s="13" t="s">
        <v>4923</v>
      </c>
      <c r="B326" s="14">
        <v>1</v>
      </c>
      <c r="C326" s="40" t="s">
        <v>82</v>
      </c>
      <c r="D326" s="599" t="s">
        <v>4905</v>
      </c>
      <c r="E326" s="599">
        <v>11</v>
      </c>
      <c r="F326" s="599"/>
      <c r="G326" s="599"/>
      <c r="H326" s="36" t="s">
        <v>84</v>
      </c>
      <c r="I326" s="14" t="s">
        <v>1790</v>
      </c>
      <c r="J326" s="36" t="s">
        <v>85</v>
      </c>
      <c r="K326" s="14" t="s">
        <v>86</v>
      </c>
      <c r="L326" s="14" t="s">
        <v>76</v>
      </c>
      <c r="M326" s="17" t="s">
        <v>87</v>
      </c>
      <c r="N326" s="17" t="s">
        <v>88</v>
      </c>
      <c r="O326" s="18" t="s">
        <v>4924</v>
      </c>
      <c r="P326" s="14" t="s">
        <v>4925</v>
      </c>
      <c r="Q326" s="17" t="s">
        <v>4926</v>
      </c>
      <c r="R326" s="14" t="s">
        <v>4927</v>
      </c>
      <c r="S326" s="14" t="s">
        <v>4928</v>
      </c>
      <c r="T326" s="14">
        <v>107946622</v>
      </c>
      <c r="U326" s="14">
        <v>24</v>
      </c>
      <c r="V326" s="14">
        <v>1</v>
      </c>
      <c r="W326" s="14">
        <v>281</v>
      </c>
      <c r="X326" s="13" t="s">
        <v>4929</v>
      </c>
      <c r="Y326" s="13" t="s">
        <v>4930</v>
      </c>
      <c r="Z326" s="14">
        <v>1</v>
      </c>
      <c r="AA326" s="14" t="s">
        <v>96</v>
      </c>
      <c r="AB326" s="14" t="s">
        <v>23</v>
      </c>
      <c r="AC326" s="14" t="s">
        <v>97</v>
      </c>
      <c r="AD326" s="19"/>
      <c r="AE326" s="13" t="s">
        <v>4931</v>
      </c>
      <c r="AF326" s="20">
        <v>25521</v>
      </c>
      <c r="AG326" s="14" t="str">
        <f t="shared" ref="AG326:AG351" ca="1" si="41">DATEDIF(AF326,TODAY(),"Y")&amp;" anos"</f>
        <v>55 anos</v>
      </c>
      <c r="AH326" s="20">
        <v>34335</v>
      </c>
      <c r="AI326" s="20">
        <v>34335</v>
      </c>
      <c r="AJ326" s="20">
        <f t="shared" ref="AJ326:AJ331" si="42">EDATE(AI326,300)</f>
        <v>43466</v>
      </c>
      <c r="AK326" s="20">
        <f t="shared" ref="AK326:AK331" si="43">EDATE(AI326,360)</f>
        <v>45292</v>
      </c>
      <c r="AL326" s="14">
        <v>59</v>
      </c>
      <c r="AM326" s="14" t="str">
        <f t="shared" ref="AM326:AM331" ca="1" si="44">DATEDIF(AI326,TODAY(),"Y")&amp;" ano(s)"</f>
        <v>31 ano(s)</v>
      </c>
      <c r="AN326" s="14" t="str">
        <f t="shared" ref="AN326:AN331" ca="1" si="45">DATEDIF(AI326,TODAY(),"YM")&amp;"  mês(es)"</f>
        <v>7  mês(es)</v>
      </c>
      <c r="AO326" s="14" t="str">
        <f t="shared" ref="AO326:AO331" ca="1" si="46">DATEDIF(AI326,TODAY(),"MD")&amp;" dias"</f>
        <v>15 dias</v>
      </c>
      <c r="AP326" s="14">
        <f t="shared" ref="AP326:AP331" ca="1" si="47">TODAY()-AI326</f>
        <v>11550</v>
      </c>
      <c r="AQ326" s="21" t="s">
        <v>99</v>
      </c>
      <c r="AR326" s="14"/>
      <c r="AS326" s="14"/>
      <c r="AT326" s="14"/>
      <c r="AU326" s="14"/>
      <c r="AV326" s="14"/>
      <c r="AW326" s="14"/>
      <c r="AX326" s="14"/>
      <c r="AY326" s="14" t="s">
        <v>99</v>
      </c>
      <c r="AZ326" s="14" t="s">
        <v>99</v>
      </c>
      <c r="BA326" s="14" t="s">
        <v>99</v>
      </c>
      <c r="BB326" s="14"/>
      <c r="BC326" s="14"/>
      <c r="BD326" s="14"/>
      <c r="BE326" s="14" t="s">
        <v>1823</v>
      </c>
      <c r="BF326" s="14"/>
      <c r="BG326" s="14"/>
      <c r="BH326" s="14"/>
      <c r="BI326" s="14"/>
      <c r="BJ326" s="14"/>
      <c r="BK326" s="14"/>
      <c r="BL326" s="14" t="s">
        <v>4932</v>
      </c>
      <c r="BM326" s="14">
        <v>0</v>
      </c>
      <c r="BN326" s="14"/>
      <c r="BO326" s="14" t="s">
        <v>106</v>
      </c>
      <c r="BP326" s="14">
        <v>69000000</v>
      </c>
      <c r="BQ326" s="14">
        <v>0</v>
      </c>
      <c r="BR326" s="22" t="s">
        <v>4933</v>
      </c>
      <c r="BS326" s="14" t="s">
        <v>369</v>
      </c>
      <c r="BT326" s="14"/>
      <c r="BU326" s="14"/>
      <c r="BV326" s="14"/>
      <c r="BW326" s="14"/>
      <c r="BX326" s="14"/>
      <c r="BY326" s="14"/>
      <c r="BZ326" s="14" t="s">
        <v>4934</v>
      </c>
      <c r="CA326" s="14"/>
      <c r="CB326" s="14" t="s">
        <v>110</v>
      </c>
      <c r="CC326" s="14" t="s">
        <v>110</v>
      </c>
      <c r="CD326" s="20">
        <v>44307</v>
      </c>
      <c r="CE326" s="181" t="s">
        <v>4935</v>
      </c>
      <c r="CF326" s="14" t="s">
        <v>4936</v>
      </c>
      <c r="CG326" s="14" t="s">
        <v>4937</v>
      </c>
      <c r="CH326" s="14" t="s">
        <v>110</v>
      </c>
      <c r="CI326" s="14" t="s">
        <v>110</v>
      </c>
      <c r="CJ326" s="14" t="s">
        <v>110</v>
      </c>
      <c r="CK326" s="14" t="s">
        <v>110</v>
      </c>
      <c r="CL326" s="14" t="s">
        <v>110</v>
      </c>
      <c r="CM326" s="14" t="s">
        <v>110</v>
      </c>
      <c r="CN326" s="14"/>
      <c r="CO326" s="40"/>
    </row>
    <row r="327" spans="1:93" ht="15" customHeight="1">
      <c r="A327" s="619" t="s">
        <v>4963</v>
      </c>
      <c r="B327" s="25" t="s">
        <v>157</v>
      </c>
      <c r="C327" s="34" t="s">
        <v>82</v>
      </c>
      <c r="D327" s="600" t="s">
        <v>4905</v>
      </c>
      <c r="E327" s="599">
        <v>11</v>
      </c>
      <c r="F327" s="600" t="s">
        <v>159</v>
      </c>
      <c r="G327" s="600"/>
      <c r="H327" s="27" t="s">
        <v>4964</v>
      </c>
      <c r="I327" s="25" t="s">
        <v>4965</v>
      </c>
      <c r="J327" s="27" t="s">
        <v>85</v>
      </c>
      <c r="K327" s="25" t="s">
        <v>544</v>
      </c>
      <c r="L327" s="25" t="s">
        <v>79</v>
      </c>
      <c r="M327" s="28" t="s">
        <v>118</v>
      </c>
      <c r="N327" s="28" t="s">
        <v>88</v>
      </c>
      <c r="O327" s="29" t="s">
        <v>1878</v>
      </c>
      <c r="P327" s="25" t="s">
        <v>4966</v>
      </c>
      <c r="Q327" s="28" t="s">
        <v>4967</v>
      </c>
      <c r="R327" s="25" t="s">
        <v>4968</v>
      </c>
      <c r="S327" s="25" t="s">
        <v>4969</v>
      </c>
      <c r="T327" s="630">
        <v>198325622</v>
      </c>
      <c r="U327" s="25">
        <v>75</v>
      </c>
      <c r="V327" s="630">
        <v>59</v>
      </c>
      <c r="W327" s="630">
        <v>56</v>
      </c>
      <c r="X327" s="619" t="s">
        <v>1575</v>
      </c>
      <c r="Y327" s="619" t="s">
        <v>4970</v>
      </c>
      <c r="Z327" s="25">
        <v>1</v>
      </c>
      <c r="AA327" s="25" t="s">
        <v>99</v>
      </c>
      <c r="AB327" s="25" t="s">
        <v>168</v>
      </c>
      <c r="AC327" s="25" t="s">
        <v>4971</v>
      </c>
      <c r="AD327" s="30" t="s">
        <v>4972</v>
      </c>
      <c r="AE327" s="24" t="s">
        <v>4703</v>
      </c>
      <c r="AF327" s="31">
        <v>29100</v>
      </c>
      <c r="AG327" s="25" t="str">
        <f t="shared" ca="1" si="41"/>
        <v>45 anos</v>
      </c>
      <c r="AH327" s="31">
        <v>38502</v>
      </c>
      <c r="AI327" s="31">
        <v>38502</v>
      </c>
      <c r="AJ327" s="31">
        <f t="shared" si="42"/>
        <v>47633</v>
      </c>
      <c r="AK327" s="31">
        <f t="shared" si="43"/>
        <v>49459</v>
      </c>
      <c r="AL327" s="25">
        <v>59</v>
      </c>
      <c r="AM327" s="25" t="str">
        <f t="shared" ca="1" si="44"/>
        <v>20 ano(s)</v>
      </c>
      <c r="AN327" s="25" t="str">
        <f t="shared" ca="1" si="45"/>
        <v>2  mês(es)</v>
      </c>
      <c r="AO327" s="25" t="str">
        <f t="shared" ca="1" si="46"/>
        <v>17 dias</v>
      </c>
      <c r="AP327" s="25">
        <f t="shared" ca="1" si="47"/>
        <v>7383</v>
      </c>
      <c r="AQ327" s="32" t="s">
        <v>99</v>
      </c>
      <c r="AR327" s="25" t="s">
        <v>110</v>
      </c>
      <c r="AS327" s="25" t="s">
        <v>110</v>
      </c>
      <c r="AT327" s="25" t="s">
        <v>110</v>
      </c>
      <c r="AU327" s="25" t="s">
        <v>110</v>
      </c>
      <c r="AV327" s="25"/>
      <c r="AW327" s="25" t="s">
        <v>100</v>
      </c>
      <c r="AX327" s="25" t="s">
        <v>110</v>
      </c>
      <c r="AY327" s="25" t="s">
        <v>127</v>
      </c>
      <c r="AZ327" s="25" t="s">
        <v>99</v>
      </c>
      <c r="BA327" s="25" t="s">
        <v>99</v>
      </c>
      <c r="BB327" s="25" t="s">
        <v>110</v>
      </c>
      <c r="BC327" s="25" t="s">
        <v>110</v>
      </c>
      <c r="BD327" s="25" t="s">
        <v>110</v>
      </c>
      <c r="BE327" s="25" t="s">
        <v>110</v>
      </c>
      <c r="BF327" s="25" t="s">
        <v>110</v>
      </c>
      <c r="BG327" s="25" t="s">
        <v>99</v>
      </c>
      <c r="BH327" s="25" t="s">
        <v>96</v>
      </c>
      <c r="BI327" s="25"/>
      <c r="BJ327" s="25"/>
      <c r="BK327" s="25"/>
      <c r="BL327" s="25" t="s">
        <v>4973</v>
      </c>
      <c r="BM327" s="25">
        <v>0</v>
      </c>
      <c r="BN327" s="25"/>
      <c r="BO327" s="25" t="s">
        <v>106</v>
      </c>
      <c r="BP327" s="630">
        <v>69085620</v>
      </c>
      <c r="BQ327" s="26">
        <v>82294273</v>
      </c>
      <c r="BR327" s="33" t="s">
        <v>4974</v>
      </c>
      <c r="BS327" s="25" t="s">
        <v>2732</v>
      </c>
      <c r="BT327" s="25" t="s">
        <v>110</v>
      </c>
      <c r="BU327" s="25" t="s">
        <v>110</v>
      </c>
      <c r="BV327" s="25" t="s">
        <v>110</v>
      </c>
      <c r="BW327" s="25" t="s">
        <v>110</v>
      </c>
      <c r="BX327" s="630" t="s">
        <v>110</v>
      </c>
      <c r="BY327" s="25" t="s">
        <v>110</v>
      </c>
      <c r="BZ327" s="25" t="s">
        <v>110</v>
      </c>
      <c r="CA327" s="25" t="s">
        <v>110</v>
      </c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31">
        <v>44672</v>
      </c>
      <c r="CM327" s="25" t="s">
        <v>2062</v>
      </c>
      <c r="CN327" s="25"/>
      <c r="CO327" s="34"/>
    </row>
    <row r="328" spans="1:93" ht="15" customHeight="1">
      <c r="A328" s="622" t="s">
        <v>4938</v>
      </c>
      <c r="B328" s="32">
        <v>3</v>
      </c>
      <c r="C328" s="34" t="s">
        <v>82</v>
      </c>
      <c r="D328" s="600" t="s">
        <v>4905</v>
      </c>
      <c r="E328" s="599">
        <v>11</v>
      </c>
      <c r="F328" s="600"/>
      <c r="G328" s="600"/>
      <c r="H328" s="27" t="s">
        <v>84</v>
      </c>
      <c r="I328" s="25" t="s">
        <v>4939</v>
      </c>
      <c r="J328" s="104" t="s">
        <v>135</v>
      </c>
      <c r="K328" s="25" t="s">
        <v>86</v>
      </c>
      <c r="L328" s="25" t="s">
        <v>73</v>
      </c>
      <c r="M328" s="32" t="s">
        <v>136</v>
      </c>
      <c r="N328" s="32" t="s">
        <v>696</v>
      </c>
      <c r="O328" s="29" t="s">
        <v>4940</v>
      </c>
      <c r="P328" s="32" t="s">
        <v>4941</v>
      </c>
      <c r="Q328" s="25">
        <v>1823</v>
      </c>
      <c r="R328" s="32">
        <v>13095196023</v>
      </c>
      <c r="S328" s="32">
        <v>75157861249</v>
      </c>
      <c r="T328" s="634">
        <v>223175022</v>
      </c>
      <c r="U328" s="634">
        <v>32</v>
      </c>
      <c r="V328" s="634">
        <v>1</v>
      </c>
      <c r="W328" s="634">
        <v>666</v>
      </c>
      <c r="X328" s="622" t="s">
        <v>4942</v>
      </c>
      <c r="Y328" s="622" t="s">
        <v>4943</v>
      </c>
      <c r="Z328" s="25">
        <v>2</v>
      </c>
      <c r="AA328" s="25" t="s">
        <v>96</v>
      </c>
      <c r="AB328" s="25" t="s">
        <v>23</v>
      </c>
      <c r="AC328" s="32" t="s">
        <v>97</v>
      </c>
      <c r="AD328" s="105"/>
      <c r="AE328" s="103"/>
      <c r="AF328" s="106">
        <v>30761</v>
      </c>
      <c r="AG328" s="25" t="str">
        <f t="shared" ca="1" si="41"/>
        <v>41 anos</v>
      </c>
      <c r="AH328" s="25"/>
      <c r="AI328" s="106">
        <v>44697</v>
      </c>
      <c r="AJ328" s="31">
        <f t="shared" si="42"/>
        <v>53828</v>
      </c>
      <c r="AK328" s="31">
        <f t="shared" si="43"/>
        <v>55655</v>
      </c>
      <c r="AL328" s="32">
        <v>59</v>
      </c>
      <c r="AM328" s="25" t="str">
        <f t="shared" ca="1" si="44"/>
        <v>3 ano(s)</v>
      </c>
      <c r="AN328" s="25" t="str">
        <f t="shared" ca="1" si="45"/>
        <v>3  mês(es)</v>
      </c>
      <c r="AO328" s="25" t="str">
        <f t="shared" ca="1" si="46"/>
        <v>0 dias</v>
      </c>
      <c r="AP328" s="25">
        <f t="shared" ca="1" si="47"/>
        <v>1188</v>
      </c>
      <c r="AQ328" s="32" t="s">
        <v>99</v>
      </c>
      <c r="AR328" s="32"/>
      <c r="AS328" s="32"/>
      <c r="AT328" s="32"/>
      <c r="AU328" s="32"/>
      <c r="AV328" s="32"/>
      <c r="AW328" s="25" t="s">
        <v>100</v>
      </c>
      <c r="AX328" s="32" t="s">
        <v>4944</v>
      </c>
      <c r="AY328" s="32"/>
      <c r="AZ328" s="32" t="s">
        <v>4945</v>
      </c>
      <c r="BA328" s="25" t="s">
        <v>99</v>
      </c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 t="s">
        <v>4946</v>
      </c>
      <c r="BM328" s="32">
        <v>482</v>
      </c>
      <c r="BN328" s="32" t="s">
        <v>4947</v>
      </c>
      <c r="BO328" s="32" t="s">
        <v>106</v>
      </c>
      <c r="BP328" s="634" t="s">
        <v>4948</v>
      </c>
      <c r="BQ328" s="654">
        <v>991643088</v>
      </c>
      <c r="BR328" s="182" t="s">
        <v>4949</v>
      </c>
      <c r="BS328" s="103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103"/>
      <c r="CN328" s="32"/>
      <c r="CO328" s="108"/>
    </row>
    <row r="329" spans="1:93" ht="15" customHeight="1">
      <c r="A329" s="13" t="s">
        <v>4950</v>
      </c>
      <c r="B329" s="14">
        <v>17</v>
      </c>
      <c r="C329" s="40" t="s">
        <v>82</v>
      </c>
      <c r="D329" s="603" t="s">
        <v>4905</v>
      </c>
      <c r="E329" s="599">
        <v>11</v>
      </c>
      <c r="F329" s="603"/>
      <c r="G329" s="603"/>
      <c r="H329" s="36" t="s">
        <v>84</v>
      </c>
      <c r="I329" s="14" t="s">
        <v>4951</v>
      </c>
      <c r="J329" s="36" t="s">
        <v>135</v>
      </c>
      <c r="K329" s="14" t="s">
        <v>544</v>
      </c>
      <c r="L329" s="14" t="s">
        <v>75</v>
      </c>
      <c r="M329" s="17" t="s">
        <v>136</v>
      </c>
      <c r="N329" s="17" t="s">
        <v>696</v>
      </c>
      <c r="O329" s="18" t="s">
        <v>4952</v>
      </c>
      <c r="P329" s="14" t="s">
        <v>4953</v>
      </c>
      <c r="Q329" s="14">
        <v>1452</v>
      </c>
      <c r="R329" s="14" t="s">
        <v>4954</v>
      </c>
      <c r="S329" s="14" t="s">
        <v>4955</v>
      </c>
      <c r="T329" s="14">
        <v>205841322</v>
      </c>
      <c r="U329" s="14">
        <v>8</v>
      </c>
      <c r="V329" s="14">
        <v>1</v>
      </c>
      <c r="W329" s="14">
        <v>160</v>
      </c>
      <c r="X329" s="13" t="s">
        <v>4956</v>
      </c>
      <c r="Y329" s="13" t="s">
        <v>4957</v>
      </c>
      <c r="Z329" s="14"/>
      <c r="AA329" s="14" t="s">
        <v>96</v>
      </c>
      <c r="AB329" s="14" t="s">
        <v>23</v>
      </c>
      <c r="AC329" s="14" t="s">
        <v>97</v>
      </c>
      <c r="AD329" s="19"/>
      <c r="AE329" s="13" t="s">
        <v>4958</v>
      </c>
      <c r="AF329" s="20">
        <v>30132</v>
      </c>
      <c r="AG329" s="14" t="str">
        <f t="shared" ca="1" si="41"/>
        <v>43 anos</v>
      </c>
      <c r="AH329" s="14"/>
      <c r="AI329" s="20">
        <v>43937</v>
      </c>
      <c r="AJ329" s="20">
        <f t="shared" si="42"/>
        <v>53068</v>
      </c>
      <c r="AK329" s="20">
        <f t="shared" si="43"/>
        <v>54894</v>
      </c>
      <c r="AL329" s="14">
        <v>59</v>
      </c>
      <c r="AM329" s="14" t="str">
        <f t="shared" ca="1" si="44"/>
        <v>5 ano(s)</v>
      </c>
      <c r="AN329" s="14" t="str">
        <f t="shared" ca="1" si="45"/>
        <v>4  mês(es)</v>
      </c>
      <c r="AO329" s="14" t="str">
        <f t="shared" ca="1" si="46"/>
        <v>0 dias</v>
      </c>
      <c r="AP329" s="14">
        <f t="shared" ca="1" si="47"/>
        <v>1948</v>
      </c>
      <c r="AQ329" s="21" t="s">
        <v>99</v>
      </c>
      <c r="AR329" s="14"/>
      <c r="AS329" s="14"/>
      <c r="AT329" s="14"/>
      <c r="AU329" s="14"/>
      <c r="AV329" s="14"/>
      <c r="AW329" s="14" t="s">
        <v>100</v>
      </c>
      <c r="AX329" s="14" t="s">
        <v>704</v>
      </c>
      <c r="AY329" s="14" t="s">
        <v>4959</v>
      </c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 t="s">
        <v>4960</v>
      </c>
      <c r="BM329" s="14">
        <v>8</v>
      </c>
      <c r="BN329" s="14" t="s">
        <v>4961</v>
      </c>
      <c r="BO329" s="14" t="s">
        <v>106</v>
      </c>
      <c r="BP329" s="14">
        <v>69050520</v>
      </c>
      <c r="BQ329" s="14">
        <v>92991371553</v>
      </c>
      <c r="BR329" s="22" t="s">
        <v>4962</v>
      </c>
      <c r="BS329" s="14"/>
      <c r="BT329" s="14"/>
      <c r="BU329" s="14"/>
      <c r="BV329" s="14"/>
      <c r="BW329" s="14"/>
      <c r="BX329" s="14"/>
      <c r="BY329" s="14"/>
      <c r="BZ329" s="14"/>
      <c r="CA329" s="14"/>
      <c r="CB329" s="20">
        <v>43937</v>
      </c>
      <c r="CC329" s="14" t="s">
        <v>175</v>
      </c>
      <c r="CD329" s="20">
        <v>44672</v>
      </c>
      <c r="CE329" s="14" t="s">
        <v>709</v>
      </c>
      <c r="CF329" s="14"/>
      <c r="CG329" s="14"/>
      <c r="CH329" s="14"/>
      <c r="CI329" s="14"/>
      <c r="CJ329" s="14"/>
      <c r="CK329" s="14"/>
      <c r="CL329" s="14"/>
      <c r="CM329" s="14"/>
      <c r="CN329" s="14"/>
      <c r="CO329" s="40"/>
    </row>
    <row r="330" spans="1:93" ht="12.75" customHeight="1">
      <c r="A330" s="13" t="s">
        <v>4975</v>
      </c>
      <c r="B330" s="14">
        <v>440</v>
      </c>
      <c r="C330" s="40" t="s">
        <v>82</v>
      </c>
      <c r="D330" s="599" t="s">
        <v>4976</v>
      </c>
      <c r="E330" s="599">
        <v>13</v>
      </c>
      <c r="F330" s="599"/>
      <c r="G330" s="599"/>
      <c r="H330" s="36" t="s">
        <v>84</v>
      </c>
      <c r="I330" s="14" t="s">
        <v>4977</v>
      </c>
      <c r="J330" s="36" t="s">
        <v>85</v>
      </c>
      <c r="K330" s="14" t="s">
        <v>279</v>
      </c>
      <c r="L330" s="14" t="s">
        <v>69</v>
      </c>
      <c r="M330" s="14" t="s">
        <v>196</v>
      </c>
      <c r="N330" s="17" t="s">
        <v>88</v>
      </c>
      <c r="O330" s="18" t="s">
        <v>4978</v>
      </c>
      <c r="P330" s="14" t="s">
        <v>4979</v>
      </c>
      <c r="Q330" s="17" t="s">
        <v>4980</v>
      </c>
      <c r="R330" s="14" t="s">
        <v>2960</v>
      </c>
      <c r="S330" s="14" t="s">
        <v>2961</v>
      </c>
      <c r="T330" s="14">
        <v>196160722</v>
      </c>
      <c r="U330" s="14">
        <v>40</v>
      </c>
      <c r="V330" s="14">
        <v>65</v>
      </c>
      <c r="W330" s="14">
        <v>121</v>
      </c>
      <c r="X330" s="13" t="s">
        <v>4981</v>
      </c>
      <c r="Y330" s="13" t="s">
        <v>4982</v>
      </c>
      <c r="Z330" s="14">
        <v>2</v>
      </c>
      <c r="AA330" s="14" t="s">
        <v>96</v>
      </c>
      <c r="AB330" s="14" t="s">
        <v>23</v>
      </c>
      <c r="AC330" s="14" t="s">
        <v>97</v>
      </c>
      <c r="AD330" s="19"/>
      <c r="AE330" s="13" t="s">
        <v>4983</v>
      </c>
      <c r="AF330" s="20">
        <v>29733</v>
      </c>
      <c r="AG330" s="14" t="str">
        <f t="shared" ca="1" si="41"/>
        <v>44 anos</v>
      </c>
      <c r="AH330" s="20">
        <v>41561</v>
      </c>
      <c r="AI330" s="20">
        <v>41561</v>
      </c>
      <c r="AJ330" s="20">
        <f t="shared" si="42"/>
        <v>50692</v>
      </c>
      <c r="AK330" s="20">
        <f t="shared" si="43"/>
        <v>52518</v>
      </c>
      <c r="AL330" s="14">
        <v>59</v>
      </c>
      <c r="AM330" s="14" t="str">
        <f t="shared" ca="1" si="44"/>
        <v>11 ano(s)</v>
      </c>
      <c r="AN330" s="14" t="str">
        <f t="shared" ca="1" si="45"/>
        <v>10  mês(es)</v>
      </c>
      <c r="AO330" s="14" t="str">
        <f t="shared" ca="1" si="46"/>
        <v>2 dias</v>
      </c>
      <c r="AP330" s="14">
        <f t="shared" ca="1" si="47"/>
        <v>4324</v>
      </c>
      <c r="AQ330" s="21" t="s">
        <v>99</v>
      </c>
      <c r="AR330" s="14"/>
      <c r="AS330" s="14"/>
      <c r="AT330" s="14"/>
      <c r="AU330" s="14"/>
      <c r="AV330" s="14"/>
      <c r="AW330" s="14" t="s">
        <v>336</v>
      </c>
      <c r="AX330" s="14" t="s">
        <v>99</v>
      </c>
      <c r="AY330" s="14" t="s">
        <v>99</v>
      </c>
      <c r="AZ330" s="14" t="s">
        <v>99</v>
      </c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 t="s">
        <v>4984</v>
      </c>
      <c r="BM330" s="14">
        <v>0</v>
      </c>
      <c r="BN330" s="14"/>
      <c r="BO330" s="14" t="s">
        <v>106</v>
      </c>
      <c r="BP330" s="14">
        <v>69415000</v>
      </c>
      <c r="BQ330" s="14">
        <v>92093359641</v>
      </c>
      <c r="BR330" s="22" t="s">
        <v>4985</v>
      </c>
      <c r="BS330" s="14" t="s">
        <v>290</v>
      </c>
      <c r="BT330" s="14" t="s">
        <v>110</v>
      </c>
      <c r="BU330" s="14" t="s">
        <v>291</v>
      </c>
      <c r="BV330" s="14" t="s">
        <v>110</v>
      </c>
      <c r="BW330" s="20" t="s">
        <v>292</v>
      </c>
      <c r="BX330" s="14" t="s">
        <v>4191</v>
      </c>
      <c r="BY330" s="14" t="s">
        <v>110</v>
      </c>
      <c r="BZ330" s="14" t="s">
        <v>110</v>
      </c>
      <c r="CA330" s="14" t="s">
        <v>110</v>
      </c>
      <c r="CB330" s="14" t="s">
        <v>110</v>
      </c>
      <c r="CC330" s="14" t="s">
        <v>110</v>
      </c>
      <c r="CD330" s="14" t="s">
        <v>110</v>
      </c>
      <c r="CE330" s="14" t="s">
        <v>110</v>
      </c>
      <c r="CF330" s="14" t="s">
        <v>110</v>
      </c>
      <c r="CG330" s="14" t="s">
        <v>110</v>
      </c>
      <c r="CH330" s="14" t="s">
        <v>110</v>
      </c>
      <c r="CI330" s="14" t="s">
        <v>110</v>
      </c>
      <c r="CJ330" s="14" t="s">
        <v>110</v>
      </c>
      <c r="CK330" s="14" t="s">
        <v>110</v>
      </c>
      <c r="CL330" s="14" t="s">
        <v>110</v>
      </c>
      <c r="CM330" s="14" t="s">
        <v>110</v>
      </c>
      <c r="CN330" s="14"/>
      <c r="CO330" s="40"/>
    </row>
    <row r="331" spans="1:93" ht="15" customHeight="1">
      <c r="A331" s="24" t="s">
        <v>7436</v>
      </c>
      <c r="B331" s="25">
        <v>8</v>
      </c>
      <c r="C331" s="34" t="s">
        <v>82</v>
      </c>
      <c r="D331" s="600" t="s">
        <v>4976</v>
      </c>
      <c r="E331" s="599">
        <v>13</v>
      </c>
      <c r="F331" s="600"/>
      <c r="G331" s="600"/>
      <c r="H331" s="27" t="s">
        <v>4771</v>
      </c>
      <c r="I331" s="25" t="s">
        <v>2173</v>
      </c>
      <c r="J331" s="27" t="s">
        <v>135</v>
      </c>
      <c r="K331" s="25" t="s">
        <v>544</v>
      </c>
      <c r="L331" s="25" t="s">
        <v>75</v>
      </c>
      <c r="M331" s="28" t="s">
        <v>87</v>
      </c>
      <c r="N331" s="28" t="s">
        <v>88</v>
      </c>
      <c r="O331" s="29" t="s">
        <v>7437</v>
      </c>
      <c r="P331" s="25" t="s">
        <v>7438</v>
      </c>
      <c r="Q331" s="28" t="s">
        <v>7439</v>
      </c>
      <c r="R331" s="25" t="s">
        <v>7440</v>
      </c>
      <c r="S331" s="25" t="s">
        <v>7441</v>
      </c>
      <c r="T331" s="25">
        <v>196961222</v>
      </c>
      <c r="U331" s="25">
        <v>40</v>
      </c>
      <c r="V331" s="25">
        <v>1</v>
      </c>
      <c r="W331" s="25">
        <v>337</v>
      </c>
      <c r="X331" s="24" t="s">
        <v>7442</v>
      </c>
      <c r="Y331" s="24" t="s">
        <v>7443</v>
      </c>
      <c r="Z331" s="25">
        <v>2</v>
      </c>
      <c r="AA331" s="25" t="s">
        <v>96</v>
      </c>
      <c r="AB331" s="25" t="s">
        <v>23</v>
      </c>
      <c r="AC331" s="25" t="s">
        <v>97</v>
      </c>
      <c r="AD331" s="30"/>
      <c r="AE331" s="24" t="s">
        <v>7444</v>
      </c>
      <c r="AF331" s="31">
        <v>29325</v>
      </c>
      <c r="AG331" s="25" t="str">
        <f t="shared" ca="1" si="41"/>
        <v>45 anos</v>
      </c>
      <c r="AH331" s="31">
        <v>38058</v>
      </c>
      <c r="AI331" s="31">
        <v>38058</v>
      </c>
      <c r="AJ331" s="31">
        <f t="shared" si="42"/>
        <v>47189</v>
      </c>
      <c r="AK331" s="31">
        <f t="shared" si="43"/>
        <v>49015</v>
      </c>
      <c r="AL331" s="25">
        <v>59</v>
      </c>
      <c r="AM331" s="25" t="str">
        <f t="shared" ca="1" si="44"/>
        <v>21 ano(s)</v>
      </c>
      <c r="AN331" s="25" t="str">
        <f t="shared" ca="1" si="45"/>
        <v>5  mês(es)</v>
      </c>
      <c r="AO331" s="25" t="str">
        <f t="shared" ca="1" si="46"/>
        <v>4 dias</v>
      </c>
      <c r="AP331" s="25">
        <f t="shared" ca="1" si="47"/>
        <v>7827</v>
      </c>
      <c r="AQ331" s="32" t="s">
        <v>99</v>
      </c>
      <c r="AR331" s="25"/>
      <c r="AS331" s="25"/>
      <c r="AT331" s="25"/>
      <c r="AU331" s="25"/>
      <c r="AV331" s="25"/>
      <c r="AW331" s="56" t="s">
        <v>100</v>
      </c>
      <c r="AX331" s="25" t="s">
        <v>7445</v>
      </c>
      <c r="AY331" s="25" t="s">
        <v>99</v>
      </c>
      <c r="AZ331" s="25" t="s">
        <v>99</v>
      </c>
      <c r="BA331" s="57" t="s">
        <v>99</v>
      </c>
      <c r="BB331" s="31" t="s">
        <v>101</v>
      </c>
      <c r="BC331" s="25"/>
      <c r="BD331" s="25" t="s">
        <v>102</v>
      </c>
      <c r="BE331" s="25" t="s">
        <v>103</v>
      </c>
      <c r="BF331" s="25"/>
      <c r="BG331" s="25"/>
      <c r="BH331" s="25"/>
      <c r="BI331" s="25"/>
      <c r="BJ331" s="25"/>
      <c r="BK331" s="25"/>
      <c r="BL331" s="25" t="s">
        <v>7446</v>
      </c>
      <c r="BM331" s="25" t="s">
        <v>105</v>
      </c>
      <c r="BN331" s="25" t="s">
        <v>7447</v>
      </c>
      <c r="BO331" s="25" t="s">
        <v>106</v>
      </c>
      <c r="BP331" s="25">
        <v>69098320</v>
      </c>
      <c r="BQ331" s="80">
        <v>92991851799</v>
      </c>
      <c r="BR331" s="33" t="s">
        <v>7448</v>
      </c>
      <c r="BS331" s="25" t="s">
        <v>108</v>
      </c>
      <c r="BT331" s="25" t="s">
        <v>109</v>
      </c>
      <c r="BU331" s="25" t="s">
        <v>110</v>
      </c>
      <c r="BV331" s="25" t="s">
        <v>110</v>
      </c>
      <c r="BW331" s="25" t="s">
        <v>110</v>
      </c>
      <c r="BX331" s="31" t="s">
        <v>111</v>
      </c>
      <c r="BY331" s="25" t="s">
        <v>7034</v>
      </c>
      <c r="BZ331" s="31" t="s">
        <v>113</v>
      </c>
      <c r="CA331" s="25" t="s">
        <v>110</v>
      </c>
      <c r="CB331" s="25" t="s">
        <v>110</v>
      </c>
      <c r="CC331" s="25" t="s">
        <v>110</v>
      </c>
      <c r="CD331" s="31">
        <v>45037</v>
      </c>
      <c r="CE331" s="25" t="s">
        <v>4935</v>
      </c>
      <c r="CF331" s="25" t="s">
        <v>110</v>
      </c>
      <c r="CG331" s="25" t="s">
        <v>110</v>
      </c>
      <c r="CH331" s="25" t="s">
        <v>110</v>
      </c>
      <c r="CI331" s="25" t="s">
        <v>110</v>
      </c>
      <c r="CJ331" s="25" t="s">
        <v>110</v>
      </c>
      <c r="CK331" s="25" t="s">
        <v>110</v>
      </c>
      <c r="CL331" s="25" t="s">
        <v>110</v>
      </c>
      <c r="CM331" s="25" t="s">
        <v>110</v>
      </c>
      <c r="CN331" s="25"/>
      <c r="CO331" s="34"/>
    </row>
    <row r="332" spans="1:93" ht="15.75" customHeight="1">
      <c r="A332" s="153" t="s">
        <v>4986</v>
      </c>
      <c r="B332" s="25"/>
      <c r="C332" s="34" t="s">
        <v>82</v>
      </c>
      <c r="D332" s="600" t="s">
        <v>4976</v>
      </c>
      <c r="E332" s="599">
        <v>13</v>
      </c>
      <c r="F332" s="600"/>
      <c r="G332" s="600"/>
      <c r="H332" s="27" t="s">
        <v>84</v>
      </c>
      <c r="I332" s="25" t="s">
        <v>2734</v>
      </c>
      <c r="J332" s="27" t="s">
        <v>135</v>
      </c>
      <c r="K332" s="25"/>
      <c r="L332" s="25" t="s">
        <v>73</v>
      </c>
      <c r="M332" s="25" t="s">
        <v>136</v>
      </c>
      <c r="N332" s="28" t="s">
        <v>4987</v>
      </c>
      <c r="O332" s="29" t="s">
        <v>4988</v>
      </c>
      <c r="P332" s="25" t="s">
        <v>4989</v>
      </c>
      <c r="Q332" s="25">
        <v>1890</v>
      </c>
      <c r="R332" s="25" t="s">
        <v>4990</v>
      </c>
      <c r="S332" s="25" t="s">
        <v>4991</v>
      </c>
      <c r="T332" s="25">
        <v>227839922</v>
      </c>
      <c r="U332" s="25">
        <v>75</v>
      </c>
      <c r="V332" s="25">
        <v>37</v>
      </c>
      <c r="W332" s="25">
        <v>511</v>
      </c>
      <c r="X332" s="24" t="s">
        <v>4992</v>
      </c>
      <c r="Y332" s="24" t="s">
        <v>4993</v>
      </c>
      <c r="Z332" s="25" t="s">
        <v>2741</v>
      </c>
      <c r="AA332" s="25" t="s">
        <v>96</v>
      </c>
      <c r="AB332" s="25" t="s">
        <v>23</v>
      </c>
      <c r="AC332" s="25" t="s">
        <v>97</v>
      </c>
      <c r="AD332" s="30"/>
      <c r="AE332" s="24"/>
      <c r="AF332" s="31">
        <v>30842</v>
      </c>
      <c r="AG332" s="25" t="str">
        <f t="shared" ca="1" si="41"/>
        <v>41 anos</v>
      </c>
      <c r="AH332" s="154">
        <v>45642</v>
      </c>
      <c r="AI332" s="31"/>
      <c r="AJ332" s="31"/>
      <c r="AK332" s="31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 t="s">
        <v>100</v>
      </c>
      <c r="AX332" s="25" t="s">
        <v>110</v>
      </c>
      <c r="AY332" s="25" t="s">
        <v>110</v>
      </c>
      <c r="AZ332" s="25" t="s">
        <v>110</v>
      </c>
      <c r="BA332" s="25" t="s">
        <v>110</v>
      </c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 t="s">
        <v>4994</v>
      </c>
      <c r="BM332" s="25"/>
      <c r="BN332" s="25" t="s">
        <v>4995</v>
      </c>
      <c r="BO332" s="25" t="s">
        <v>106</v>
      </c>
      <c r="BP332" s="25" t="s">
        <v>4996</v>
      </c>
      <c r="BQ332" s="25" t="s">
        <v>4997</v>
      </c>
      <c r="BR332" s="33" t="s">
        <v>4998</v>
      </c>
      <c r="BS332" s="25"/>
      <c r="BT332" s="25"/>
      <c r="BU332" s="25"/>
      <c r="BV332" s="25"/>
      <c r="BW332" s="25"/>
      <c r="BX332" s="25"/>
      <c r="BY332" s="25"/>
      <c r="BZ332" s="25"/>
      <c r="CA332" s="25"/>
      <c r="CB332" s="31"/>
      <c r="CC332" s="25"/>
      <c r="CD332" s="31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34"/>
    </row>
    <row r="333" spans="1:93" ht="12.75" customHeight="1">
      <c r="A333" s="13" t="s">
        <v>4999</v>
      </c>
      <c r="B333" s="14">
        <v>570</v>
      </c>
      <c r="C333" s="40" t="s">
        <v>82</v>
      </c>
      <c r="D333" s="599" t="s">
        <v>5000</v>
      </c>
      <c r="E333" s="599">
        <v>14</v>
      </c>
      <c r="F333" s="599"/>
      <c r="G333" s="599"/>
      <c r="H333" s="36" t="s">
        <v>84</v>
      </c>
      <c r="I333" s="14" t="s">
        <v>5001</v>
      </c>
      <c r="J333" s="36" t="s">
        <v>85</v>
      </c>
      <c r="K333" s="14" t="s">
        <v>86</v>
      </c>
      <c r="L333" s="14" t="s">
        <v>69</v>
      </c>
      <c r="M333" s="14" t="s">
        <v>196</v>
      </c>
      <c r="N333" s="17" t="s">
        <v>88</v>
      </c>
      <c r="O333" s="18" t="s">
        <v>5002</v>
      </c>
      <c r="P333" s="14" t="s">
        <v>5003</v>
      </c>
      <c r="Q333" s="17" t="s">
        <v>5004</v>
      </c>
      <c r="R333" s="14" t="s">
        <v>5005</v>
      </c>
      <c r="S333" s="14" t="s">
        <v>5006</v>
      </c>
      <c r="T333" s="14">
        <v>231487022</v>
      </c>
      <c r="U333" s="14">
        <v>59</v>
      </c>
      <c r="V333" s="14">
        <v>32</v>
      </c>
      <c r="W333" s="14">
        <v>28</v>
      </c>
      <c r="X333" s="13" t="s">
        <v>5007</v>
      </c>
      <c r="Y333" s="13" t="s">
        <v>5008</v>
      </c>
      <c r="Z333" s="14">
        <v>2</v>
      </c>
      <c r="AA333" s="14" t="s">
        <v>96</v>
      </c>
      <c r="AB333" s="14" t="s">
        <v>23</v>
      </c>
      <c r="AC333" s="14" t="s">
        <v>97</v>
      </c>
      <c r="AD333" s="19"/>
      <c r="AE333" s="13" t="s">
        <v>1822</v>
      </c>
      <c r="AF333" s="20">
        <v>31736</v>
      </c>
      <c r="AG333" s="14" t="str">
        <f t="shared" ca="1" si="41"/>
        <v>38 anos</v>
      </c>
      <c r="AH333" s="20">
        <v>41561</v>
      </c>
      <c r="AI333" s="20">
        <v>41561</v>
      </c>
      <c r="AJ333" s="20">
        <f>EDATE(AI333,300)</f>
        <v>50692</v>
      </c>
      <c r="AK333" s="20">
        <f>EDATE(AI333,360)</f>
        <v>52518</v>
      </c>
      <c r="AL333" s="14">
        <v>59</v>
      </c>
      <c r="AM333" s="14" t="str">
        <f ca="1">DATEDIF(AI333,TODAY(),"Y")&amp;" ano(s)"</f>
        <v>11 ano(s)</v>
      </c>
      <c r="AN333" s="14" t="str">
        <f ca="1">DATEDIF(AI333,TODAY(),"YM")&amp;"  mês(es)"</f>
        <v>10  mês(es)</v>
      </c>
      <c r="AO333" s="14" t="str">
        <f ca="1">DATEDIF(AI333,TODAY(),"MD")&amp;" dias"</f>
        <v>2 dias</v>
      </c>
      <c r="AP333" s="14">
        <f ca="1">TODAY()-AI333</f>
        <v>4324</v>
      </c>
      <c r="AQ333" s="21" t="s">
        <v>99</v>
      </c>
      <c r="AR333" s="14"/>
      <c r="AS333" s="14"/>
      <c r="AT333" s="14"/>
      <c r="AU333" s="14"/>
      <c r="AV333" s="14"/>
      <c r="AW333" s="14" t="s">
        <v>336</v>
      </c>
      <c r="AX333" s="14" t="s">
        <v>99</v>
      </c>
      <c r="AY333" s="14" t="s">
        <v>99</v>
      </c>
      <c r="AZ333" s="14" t="s">
        <v>99</v>
      </c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 t="s">
        <v>5009</v>
      </c>
      <c r="BM333" s="14">
        <v>0</v>
      </c>
      <c r="BN333" s="14" t="s">
        <v>5010</v>
      </c>
      <c r="BO333" s="14" t="s">
        <v>106</v>
      </c>
      <c r="BP333" s="14">
        <v>69097287</v>
      </c>
      <c r="BQ333" s="14">
        <v>9292509450</v>
      </c>
      <c r="BR333" s="22" t="s">
        <v>5011</v>
      </c>
      <c r="BS333" s="14" t="s">
        <v>290</v>
      </c>
      <c r="BT333" s="14" t="s">
        <v>110</v>
      </c>
      <c r="BU333" s="14" t="s">
        <v>291</v>
      </c>
      <c r="BV333" s="14" t="s">
        <v>110</v>
      </c>
      <c r="BW333" s="20" t="s">
        <v>292</v>
      </c>
      <c r="BX333" s="14" t="s">
        <v>5012</v>
      </c>
      <c r="BY333" s="14" t="s">
        <v>110</v>
      </c>
      <c r="BZ333" s="14" t="s">
        <v>110</v>
      </c>
      <c r="CA333" s="14" t="s">
        <v>110</v>
      </c>
      <c r="CB333" s="14" t="s">
        <v>110</v>
      </c>
      <c r="CC333" s="14" t="s">
        <v>110</v>
      </c>
      <c r="CD333" s="14" t="s">
        <v>110</v>
      </c>
      <c r="CE333" s="14" t="s">
        <v>110</v>
      </c>
      <c r="CF333" s="14" t="s">
        <v>110</v>
      </c>
      <c r="CG333" s="14" t="s">
        <v>110</v>
      </c>
      <c r="CH333" s="14" t="s">
        <v>110</v>
      </c>
      <c r="CI333" s="14" t="s">
        <v>110</v>
      </c>
      <c r="CJ333" s="14" t="s">
        <v>110</v>
      </c>
      <c r="CK333" s="14" t="s">
        <v>110</v>
      </c>
      <c r="CL333" s="14" t="s">
        <v>110</v>
      </c>
      <c r="CM333" s="14" t="s">
        <v>110</v>
      </c>
      <c r="CN333" s="14"/>
      <c r="CO333" s="40"/>
    </row>
    <row r="334" spans="1:93" ht="12.75" customHeight="1">
      <c r="A334" s="24" t="s">
        <v>5013</v>
      </c>
      <c r="B334" s="25" t="s">
        <v>5014</v>
      </c>
      <c r="C334" s="34" t="s">
        <v>82</v>
      </c>
      <c r="D334" s="600" t="s">
        <v>5000</v>
      </c>
      <c r="E334" s="599">
        <v>14</v>
      </c>
      <c r="F334" s="600"/>
      <c r="G334" s="600"/>
      <c r="H334" s="27" t="s">
        <v>4771</v>
      </c>
      <c r="I334" s="25" t="s">
        <v>5015</v>
      </c>
      <c r="J334" s="27" t="s">
        <v>85</v>
      </c>
      <c r="K334" s="25" t="s">
        <v>86</v>
      </c>
      <c r="L334" s="25" t="s">
        <v>78</v>
      </c>
      <c r="M334" s="28" t="s">
        <v>118</v>
      </c>
      <c r="N334" s="28" t="s">
        <v>88</v>
      </c>
      <c r="O334" s="29" t="s">
        <v>5016</v>
      </c>
      <c r="P334" s="25" t="s">
        <v>5017</v>
      </c>
      <c r="Q334" s="28" t="s">
        <v>5018</v>
      </c>
      <c r="R334" s="25" t="s">
        <v>5019</v>
      </c>
      <c r="S334" s="25" t="s">
        <v>5020</v>
      </c>
      <c r="T334" s="25">
        <v>803705105</v>
      </c>
      <c r="U334" s="25">
        <v>90</v>
      </c>
      <c r="V334" s="25">
        <v>10</v>
      </c>
      <c r="W334" s="25">
        <v>112</v>
      </c>
      <c r="X334" s="24" t="s">
        <v>5021</v>
      </c>
      <c r="Y334" s="24" t="s">
        <v>5022</v>
      </c>
      <c r="Z334" s="25">
        <v>1</v>
      </c>
      <c r="AA334" s="25" t="s">
        <v>96</v>
      </c>
      <c r="AB334" s="25" t="s">
        <v>23</v>
      </c>
      <c r="AC334" s="25" t="s">
        <v>97</v>
      </c>
      <c r="AD334" s="30"/>
      <c r="AE334" s="24" t="s">
        <v>5023</v>
      </c>
      <c r="AF334" s="31">
        <v>27583</v>
      </c>
      <c r="AG334" s="25" t="str">
        <f t="shared" ca="1" si="41"/>
        <v>50 anos</v>
      </c>
      <c r="AH334" s="31">
        <v>38400</v>
      </c>
      <c r="AI334" s="31">
        <v>38400</v>
      </c>
      <c r="AJ334" s="31">
        <f>EDATE(AI334,300)</f>
        <v>47531</v>
      </c>
      <c r="AK334" s="31">
        <f>EDATE(AI334,360)</f>
        <v>49357</v>
      </c>
      <c r="AL334" s="25">
        <v>59</v>
      </c>
      <c r="AM334" s="25" t="str">
        <f ca="1">DATEDIF(AI334,TODAY(),"Y")&amp;" ano(s)"</f>
        <v>20 ano(s)</v>
      </c>
      <c r="AN334" s="25" t="str">
        <f ca="1">DATEDIF(AI334,TODAY(),"YM")&amp;"  mês(es)"</f>
        <v>5  mês(es)</v>
      </c>
      <c r="AO334" s="25" t="str">
        <f ca="1">DATEDIF(AI334,TODAY(),"MD")&amp;" dias"</f>
        <v>30 dias</v>
      </c>
      <c r="AP334" s="25">
        <f ca="1">TODAY()-AI334</f>
        <v>7485</v>
      </c>
      <c r="AQ334" s="32" t="s">
        <v>99</v>
      </c>
      <c r="AR334" s="25" t="s">
        <v>110</v>
      </c>
      <c r="AS334" s="25" t="s">
        <v>110</v>
      </c>
      <c r="AT334" s="25" t="s">
        <v>110</v>
      </c>
      <c r="AU334" s="25" t="s">
        <v>110</v>
      </c>
      <c r="AV334" s="25"/>
      <c r="AW334" s="25" t="s">
        <v>100</v>
      </c>
      <c r="AX334" s="25" t="s">
        <v>110</v>
      </c>
      <c r="AY334" s="25" t="s">
        <v>5024</v>
      </c>
      <c r="AZ334" s="25" t="s">
        <v>99</v>
      </c>
      <c r="BA334" s="25" t="s">
        <v>99</v>
      </c>
      <c r="BB334" s="25" t="s">
        <v>110</v>
      </c>
      <c r="BC334" s="25" t="s">
        <v>110</v>
      </c>
      <c r="BD334" s="25" t="s">
        <v>110</v>
      </c>
      <c r="BE334" s="25" t="s">
        <v>110</v>
      </c>
      <c r="BF334" s="25" t="s">
        <v>110</v>
      </c>
      <c r="BG334" s="25" t="s">
        <v>96</v>
      </c>
      <c r="BH334" s="25" t="s">
        <v>99</v>
      </c>
      <c r="BI334" s="25"/>
      <c r="BJ334" s="25"/>
      <c r="BK334" s="25"/>
      <c r="BL334" s="25" t="s">
        <v>5025</v>
      </c>
      <c r="BM334" s="25">
        <v>0</v>
      </c>
      <c r="BN334" s="25"/>
      <c r="BO334" s="25" t="s">
        <v>106</v>
      </c>
      <c r="BP334" s="25">
        <v>69043000</v>
      </c>
      <c r="BQ334" s="25">
        <v>0</v>
      </c>
      <c r="BR334" s="33" t="s">
        <v>5026</v>
      </c>
      <c r="BS334" s="25" t="s">
        <v>192</v>
      </c>
      <c r="BT334" s="25" t="s">
        <v>110</v>
      </c>
      <c r="BU334" s="25" t="s">
        <v>110</v>
      </c>
      <c r="BV334" s="25" t="s">
        <v>110</v>
      </c>
      <c r="BW334" s="25" t="s">
        <v>110</v>
      </c>
      <c r="BX334" s="25" t="s">
        <v>110</v>
      </c>
      <c r="BY334" s="25" t="s">
        <v>110</v>
      </c>
      <c r="BZ334" s="25" t="s">
        <v>110</v>
      </c>
      <c r="CA334" s="25" t="s">
        <v>110</v>
      </c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34"/>
    </row>
    <row r="335" spans="1:93" ht="12.75" customHeight="1">
      <c r="A335" s="13" t="s">
        <v>5027</v>
      </c>
      <c r="B335" s="14">
        <v>607</v>
      </c>
      <c r="C335" s="40" t="s">
        <v>82</v>
      </c>
      <c r="D335" s="599" t="s">
        <v>5000</v>
      </c>
      <c r="E335" s="599">
        <v>14</v>
      </c>
      <c r="F335" s="599"/>
      <c r="G335" s="599"/>
      <c r="H335" s="36" t="s">
        <v>84</v>
      </c>
      <c r="I335" s="14" t="s">
        <v>5028</v>
      </c>
      <c r="J335" s="36" t="s">
        <v>85</v>
      </c>
      <c r="K335" s="14" t="s">
        <v>86</v>
      </c>
      <c r="L335" s="14" t="s">
        <v>69</v>
      </c>
      <c r="M335" s="14" t="s">
        <v>196</v>
      </c>
      <c r="N335" s="17" t="s">
        <v>88</v>
      </c>
      <c r="O335" s="18" t="s">
        <v>5029</v>
      </c>
      <c r="P335" s="14" t="s">
        <v>5030</v>
      </c>
      <c r="Q335" s="17" t="s">
        <v>5031</v>
      </c>
      <c r="R335" s="14" t="s">
        <v>5032</v>
      </c>
      <c r="S335" s="14" t="s">
        <v>5033</v>
      </c>
      <c r="T335" s="14">
        <v>207809522</v>
      </c>
      <c r="U335" s="14">
        <v>83</v>
      </c>
      <c r="V335" s="14">
        <v>31</v>
      </c>
      <c r="W335" s="14">
        <v>415</v>
      </c>
      <c r="X335" s="13" t="s">
        <v>5034</v>
      </c>
      <c r="Y335" s="13" t="s">
        <v>5035</v>
      </c>
      <c r="Z335" s="14">
        <v>2</v>
      </c>
      <c r="AA335" s="14" t="s">
        <v>96</v>
      </c>
      <c r="AB335" s="14" t="s">
        <v>23</v>
      </c>
      <c r="AC335" s="14" t="s">
        <v>97</v>
      </c>
      <c r="AD335" s="19"/>
      <c r="AE335" s="13" t="s">
        <v>5036</v>
      </c>
      <c r="AF335" s="20">
        <v>29558</v>
      </c>
      <c r="AG335" s="14" t="str">
        <f t="shared" ca="1" si="41"/>
        <v>44 anos</v>
      </c>
      <c r="AH335" s="20">
        <v>41561</v>
      </c>
      <c r="AI335" s="20">
        <v>41561</v>
      </c>
      <c r="AJ335" s="20">
        <f>EDATE(AI335,300)</f>
        <v>50692</v>
      </c>
      <c r="AK335" s="20">
        <f>EDATE(AI335,360)</f>
        <v>52518</v>
      </c>
      <c r="AL335" s="14">
        <v>59</v>
      </c>
      <c r="AM335" s="14" t="str">
        <f ca="1">DATEDIF(AI335,TODAY(),"Y")&amp;" ano(s)"</f>
        <v>11 ano(s)</v>
      </c>
      <c r="AN335" s="14" t="str">
        <f ca="1">DATEDIF(AI335,TODAY(),"YM")&amp;"  mês(es)"</f>
        <v>10  mês(es)</v>
      </c>
      <c r="AO335" s="14" t="str">
        <f ca="1">DATEDIF(AI335,TODAY(),"MD")&amp;" dias"</f>
        <v>2 dias</v>
      </c>
      <c r="AP335" s="14">
        <f ca="1">TODAY()-AI335</f>
        <v>4324</v>
      </c>
      <c r="AQ335" s="21" t="s">
        <v>99</v>
      </c>
      <c r="AR335" s="14"/>
      <c r="AS335" s="14"/>
      <c r="AT335" s="14"/>
      <c r="AU335" s="14"/>
      <c r="AV335" s="14"/>
      <c r="AW335" s="14" t="s">
        <v>100</v>
      </c>
      <c r="AX335" s="14" t="s">
        <v>1227</v>
      </c>
      <c r="AY335" s="14"/>
      <c r="AZ335" s="14" t="s">
        <v>99</v>
      </c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 t="s">
        <v>5037</v>
      </c>
      <c r="BM335" s="14">
        <v>0</v>
      </c>
      <c r="BN335" s="14" t="s">
        <v>5038</v>
      </c>
      <c r="BO335" s="14" t="s">
        <v>106</v>
      </c>
      <c r="BP335" s="14">
        <v>69073340</v>
      </c>
      <c r="BQ335" s="14">
        <v>92992987972</v>
      </c>
      <c r="BR335" s="22" t="s">
        <v>5039</v>
      </c>
      <c r="BS335" s="14" t="s">
        <v>290</v>
      </c>
      <c r="BT335" s="14" t="s">
        <v>110</v>
      </c>
      <c r="BU335" s="14" t="s">
        <v>291</v>
      </c>
      <c r="BV335" s="14" t="s">
        <v>110</v>
      </c>
      <c r="BW335" s="20" t="s">
        <v>292</v>
      </c>
      <c r="BX335" s="14" t="s">
        <v>5040</v>
      </c>
      <c r="BY335" s="14" t="s">
        <v>110</v>
      </c>
      <c r="BZ335" s="14" t="s">
        <v>110</v>
      </c>
      <c r="CA335" s="14" t="s">
        <v>110</v>
      </c>
      <c r="CB335" s="14" t="s">
        <v>110</v>
      </c>
      <c r="CC335" s="14" t="s">
        <v>110</v>
      </c>
      <c r="CD335" s="14" t="s">
        <v>110</v>
      </c>
      <c r="CE335" s="14" t="s">
        <v>110</v>
      </c>
      <c r="CF335" s="14" t="s">
        <v>110</v>
      </c>
      <c r="CG335" s="14" t="s">
        <v>110</v>
      </c>
      <c r="CH335" s="14" t="s">
        <v>110</v>
      </c>
      <c r="CI335" s="14" t="s">
        <v>110</v>
      </c>
      <c r="CJ335" s="14" t="s">
        <v>110</v>
      </c>
      <c r="CK335" s="14" t="s">
        <v>110</v>
      </c>
      <c r="CL335" s="14" t="s">
        <v>110</v>
      </c>
      <c r="CM335" s="14" t="s">
        <v>110</v>
      </c>
      <c r="CN335" s="14"/>
      <c r="CO335" s="40"/>
    </row>
    <row r="336" spans="1:93" ht="12.75" customHeight="1">
      <c r="A336" s="293" t="s">
        <v>14932</v>
      </c>
      <c r="B336" s="270">
        <v>179</v>
      </c>
      <c r="C336" s="225" t="s">
        <v>82</v>
      </c>
      <c r="D336" s="609" t="s">
        <v>16937</v>
      </c>
      <c r="E336" s="609">
        <v>15</v>
      </c>
      <c r="F336" s="609"/>
      <c r="G336" s="609"/>
      <c r="H336" s="597" t="s">
        <v>84</v>
      </c>
      <c r="I336" s="265" t="s">
        <v>14933</v>
      </c>
      <c r="J336" s="612" t="s">
        <v>85</v>
      </c>
      <c r="K336" s="265"/>
      <c r="L336" s="265" t="s">
        <v>257</v>
      </c>
      <c r="M336" s="265" t="s">
        <v>196</v>
      </c>
      <c r="N336" s="266" t="s">
        <v>88</v>
      </c>
      <c r="O336" s="267" t="s">
        <v>14934</v>
      </c>
      <c r="P336" s="294" t="s">
        <v>14935</v>
      </c>
      <c r="Q336" s="265">
        <v>2079</v>
      </c>
      <c r="R336" s="294" t="s">
        <v>14936</v>
      </c>
      <c r="S336" s="294" t="s">
        <v>14937</v>
      </c>
      <c r="T336" s="295" t="s">
        <v>14938</v>
      </c>
      <c r="U336" s="270">
        <v>75</v>
      </c>
      <c r="V336" s="296" t="s">
        <v>4881</v>
      </c>
      <c r="W336" s="296" t="s">
        <v>14939</v>
      </c>
      <c r="X336" s="293" t="s">
        <v>14940</v>
      </c>
      <c r="Y336" s="293" t="s">
        <v>14941</v>
      </c>
      <c r="Z336" s="265">
        <v>1</v>
      </c>
      <c r="AA336" s="265" t="s">
        <v>96</v>
      </c>
      <c r="AB336" s="265" t="s">
        <v>23</v>
      </c>
      <c r="AC336" s="265" t="s">
        <v>97</v>
      </c>
      <c r="AD336" s="281"/>
      <c r="AE336" s="273"/>
      <c r="AF336" s="297">
        <v>37332</v>
      </c>
      <c r="AG336" s="265" t="str">
        <f t="shared" ca="1" si="41"/>
        <v>23 anos</v>
      </c>
      <c r="AH336" s="298">
        <v>45275</v>
      </c>
      <c r="AI336" s="280"/>
      <c r="AJ336" s="269"/>
      <c r="AK336" s="269"/>
      <c r="AL336" s="270"/>
      <c r="AM336" s="265"/>
      <c r="AN336" s="265"/>
      <c r="AO336" s="265"/>
      <c r="AP336" s="265"/>
      <c r="AQ336" s="270"/>
      <c r="AR336" s="270"/>
      <c r="AS336" s="270"/>
      <c r="AT336" s="270"/>
      <c r="AU336" s="270"/>
      <c r="AV336" s="270"/>
      <c r="AW336" s="63" t="s">
        <v>457</v>
      </c>
      <c r="AX336" s="63"/>
      <c r="AY336" s="63"/>
      <c r="AZ336" s="63" t="s">
        <v>14942</v>
      </c>
      <c r="BA336" s="63" t="s">
        <v>14942</v>
      </c>
      <c r="BB336" s="265" t="s">
        <v>271</v>
      </c>
      <c r="BC336" s="270"/>
      <c r="BD336" s="270"/>
      <c r="BE336" s="270"/>
      <c r="BF336" s="270"/>
      <c r="BG336" s="270"/>
      <c r="BH336" s="270"/>
      <c r="BI336" s="270"/>
      <c r="BJ336" s="270"/>
      <c r="BK336" s="270"/>
      <c r="BL336" s="273"/>
      <c r="BM336" s="270"/>
      <c r="BN336" s="270"/>
      <c r="BO336" s="265" t="s">
        <v>106</v>
      </c>
      <c r="BP336" s="270"/>
      <c r="BQ336" s="64" t="s">
        <v>14943</v>
      </c>
      <c r="BR336" s="51" t="s">
        <v>14944</v>
      </c>
      <c r="BS336" s="273"/>
      <c r="BT336" s="270"/>
      <c r="BU336" s="270"/>
      <c r="BV336" s="265" t="s">
        <v>276</v>
      </c>
      <c r="BW336" s="270"/>
      <c r="BX336" s="270"/>
      <c r="BY336" s="270"/>
      <c r="BZ336" s="270"/>
      <c r="CA336" s="270"/>
      <c r="CB336" s="270"/>
      <c r="CC336" s="270"/>
      <c r="CD336" s="270"/>
      <c r="CE336" s="270"/>
      <c r="CF336" s="270"/>
      <c r="CG336" s="270"/>
      <c r="CH336" s="270"/>
      <c r="CI336" s="270"/>
      <c r="CJ336" s="270"/>
      <c r="CK336" s="270"/>
      <c r="CL336" s="270"/>
      <c r="CM336" s="273"/>
      <c r="CN336" s="270"/>
      <c r="CO336" s="455"/>
    </row>
    <row r="337" spans="1:93" ht="12.75" customHeight="1">
      <c r="A337" s="13" t="s">
        <v>5080</v>
      </c>
      <c r="B337" s="14">
        <v>574</v>
      </c>
      <c r="C337" s="40" t="s">
        <v>82</v>
      </c>
      <c r="D337" s="599" t="s">
        <v>82</v>
      </c>
      <c r="E337" s="609">
        <v>15</v>
      </c>
      <c r="F337" s="599"/>
      <c r="G337" s="599"/>
      <c r="H337" s="36" t="s">
        <v>84</v>
      </c>
      <c r="I337" s="14" t="s">
        <v>5081</v>
      </c>
      <c r="J337" s="36" t="s">
        <v>85</v>
      </c>
      <c r="K337" s="14" t="s">
        <v>86</v>
      </c>
      <c r="L337" s="14" t="s">
        <v>69</v>
      </c>
      <c r="M337" s="14" t="s">
        <v>196</v>
      </c>
      <c r="N337" s="17" t="s">
        <v>88</v>
      </c>
      <c r="O337" s="18" t="s">
        <v>5082</v>
      </c>
      <c r="P337" s="14" t="s">
        <v>5083</v>
      </c>
      <c r="Q337" s="17" t="s">
        <v>5084</v>
      </c>
      <c r="R337" s="14" t="s">
        <v>5085</v>
      </c>
      <c r="S337" s="14" t="s">
        <v>5086</v>
      </c>
      <c r="T337" s="14">
        <v>235425922</v>
      </c>
      <c r="U337" s="14">
        <v>40</v>
      </c>
      <c r="V337" s="14">
        <v>62</v>
      </c>
      <c r="W337" s="14">
        <v>139</v>
      </c>
      <c r="X337" s="13" t="s">
        <v>5087</v>
      </c>
      <c r="Y337" s="13" t="s">
        <v>5088</v>
      </c>
      <c r="Z337" s="14">
        <v>2</v>
      </c>
      <c r="AA337" s="14" t="s">
        <v>96</v>
      </c>
      <c r="AB337" s="14" t="s">
        <v>23</v>
      </c>
      <c r="AC337" s="14" t="s">
        <v>97</v>
      </c>
      <c r="AD337" s="19"/>
      <c r="AE337" s="13" t="s">
        <v>5089</v>
      </c>
      <c r="AF337" s="20">
        <v>30750</v>
      </c>
      <c r="AG337" s="14" t="str">
        <f t="shared" ca="1" si="41"/>
        <v>41 anos</v>
      </c>
      <c r="AH337" s="20">
        <v>41561</v>
      </c>
      <c r="AI337" s="20">
        <v>41561</v>
      </c>
      <c r="AJ337" s="20">
        <f t="shared" ref="AJ337:AJ342" si="48">EDATE(AI337,300)</f>
        <v>50692</v>
      </c>
      <c r="AK337" s="20">
        <f t="shared" ref="AK337:AK342" si="49">EDATE(AI337,360)</f>
        <v>52518</v>
      </c>
      <c r="AL337" s="14">
        <v>59</v>
      </c>
      <c r="AM337" s="14" t="str">
        <f t="shared" ref="AM337:AM342" ca="1" si="50">DATEDIF(AI337,TODAY(),"Y")&amp;" ano(s)"</f>
        <v>11 ano(s)</v>
      </c>
      <c r="AN337" s="14" t="str">
        <f t="shared" ref="AN337:AN342" ca="1" si="51">DATEDIF(AI337,TODAY(),"YM")&amp;"  mês(es)"</f>
        <v>10  mês(es)</v>
      </c>
      <c r="AO337" s="14" t="str">
        <f t="shared" ref="AO337:AO342" ca="1" si="52">DATEDIF(AI337,TODAY(),"MD")&amp;" dias"</f>
        <v>2 dias</v>
      </c>
      <c r="AP337" s="14">
        <f t="shared" ref="AP337:AP342" ca="1" si="53">TODAY()-AI337</f>
        <v>4324</v>
      </c>
      <c r="AQ337" s="21" t="s">
        <v>99</v>
      </c>
      <c r="AR337" s="14"/>
      <c r="AS337" s="14"/>
      <c r="AT337" s="14"/>
      <c r="AU337" s="14"/>
      <c r="AV337" s="14"/>
      <c r="AW337" s="14" t="s">
        <v>336</v>
      </c>
      <c r="AX337" s="14" t="s">
        <v>99</v>
      </c>
      <c r="AY337" s="14" t="s">
        <v>99</v>
      </c>
      <c r="AZ337" s="14" t="s">
        <v>99</v>
      </c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 t="s">
        <v>5090</v>
      </c>
      <c r="BM337" s="14">
        <v>0</v>
      </c>
      <c r="BN337" s="14" t="s">
        <v>5091</v>
      </c>
      <c r="BO337" s="14" t="s">
        <v>106</v>
      </c>
      <c r="BP337" s="14">
        <v>69047390</v>
      </c>
      <c r="BQ337" s="14">
        <v>9292305156</v>
      </c>
      <c r="BR337" s="22" t="s">
        <v>5092</v>
      </c>
      <c r="BS337" s="14" t="s">
        <v>290</v>
      </c>
      <c r="BT337" s="14" t="s">
        <v>110</v>
      </c>
      <c r="BU337" s="14" t="s">
        <v>291</v>
      </c>
      <c r="BV337" s="14" t="s">
        <v>110</v>
      </c>
      <c r="BW337" s="20" t="s">
        <v>292</v>
      </c>
      <c r="BX337" s="14" t="s">
        <v>5093</v>
      </c>
      <c r="BY337" s="14" t="s">
        <v>110</v>
      </c>
      <c r="BZ337" s="14" t="s">
        <v>110</v>
      </c>
      <c r="CA337" s="14" t="s">
        <v>110</v>
      </c>
      <c r="CB337" s="14" t="s">
        <v>110</v>
      </c>
      <c r="CC337" s="14" t="s">
        <v>110</v>
      </c>
      <c r="CD337" s="14" t="s">
        <v>110</v>
      </c>
      <c r="CE337" s="14" t="s">
        <v>110</v>
      </c>
      <c r="CF337" s="14" t="s">
        <v>110</v>
      </c>
      <c r="CG337" s="14" t="s">
        <v>110</v>
      </c>
      <c r="CH337" s="14" t="s">
        <v>110</v>
      </c>
      <c r="CI337" s="14" t="s">
        <v>110</v>
      </c>
      <c r="CJ337" s="14" t="s">
        <v>110</v>
      </c>
      <c r="CK337" s="14" t="s">
        <v>110</v>
      </c>
      <c r="CL337" s="14" t="s">
        <v>110</v>
      </c>
      <c r="CM337" s="14" t="s">
        <v>110</v>
      </c>
      <c r="CN337" s="14"/>
      <c r="CO337" s="40"/>
    </row>
    <row r="338" spans="1:93" ht="12.75" customHeight="1">
      <c r="A338" s="24" t="s">
        <v>5094</v>
      </c>
      <c r="B338" s="25">
        <v>622</v>
      </c>
      <c r="C338" s="34" t="s">
        <v>82</v>
      </c>
      <c r="D338" s="600" t="s">
        <v>82</v>
      </c>
      <c r="E338" s="609">
        <v>15</v>
      </c>
      <c r="F338" s="600"/>
      <c r="G338" s="600"/>
      <c r="H338" s="27" t="s">
        <v>84</v>
      </c>
      <c r="I338" s="25" t="s">
        <v>3036</v>
      </c>
      <c r="J338" s="27" t="s">
        <v>85</v>
      </c>
      <c r="K338" s="25" t="s">
        <v>544</v>
      </c>
      <c r="L338" s="25" t="s">
        <v>69</v>
      </c>
      <c r="M338" s="25" t="s">
        <v>196</v>
      </c>
      <c r="N338" s="28" t="s">
        <v>88</v>
      </c>
      <c r="O338" s="29" t="s">
        <v>5095</v>
      </c>
      <c r="P338" s="25" t="s">
        <v>5096</v>
      </c>
      <c r="Q338" s="28" t="s">
        <v>5097</v>
      </c>
      <c r="R338" s="25" t="s">
        <v>5098</v>
      </c>
      <c r="S338" s="25" t="s">
        <v>5099</v>
      </c>
      <c r="T338" s="25">
        <v>720619208</v>
      </c>
      <c r="U338" s="25">
        <v>84</v>
      </c>
      <c r="V338" s="25">
        <v>37</v>
      </c>
      <c r="W338" s="25">
        <v>320</v>
      </c>
      <c r="X338" s="24" t="s">
        <v>5100</v>
      </c>
      <c r="Y338" s="24" t="s">
        <v>5101</v>
      </c>
      <c r="Z338" s="25">
        <v>2</v>
      </c>
      <c r="AA338" s="25" t="s">
        <v>96</v>
      </c>
      <c r="AB338" s="25" t="s">
        <v>23</v>
      </c>
      <c r="AC338" s="25" t="s">
        <v>97</v>
      </c>
      <c r="AD338" s="30"/>
      <c r="AE338" s="24" t="s">
        <v>1716</v>
      </c>
      <c r="AF338" s="31">
        <v>32457</v>
      </c>
      <c r="AG338" s="25" t="str">
        <f t="shared" ca="1" si="41"/>
        <v>36 anos</v>
      </c>
      <c r="AH338" s="31">
        <v>41561</v>
      </c>
      <c r="AI338" s="31">
        <v>41561</v>
      </c>
      <c r="AJ338" s="31">
        <f t="shared" si="48"/>
        <v>50692</v>
      </c>
      <c r="AK338" s="31">
        <f t="shared" si="49"/>
        <v>52518</v>
      </c>
      <c r="AL338" s="25">
        <v>59</v>
      </c>
      <c r="AM338" s="25" t="str">
        <f t="shared" ca="1" si="50"/>
        <v>11 ano(s)</v>
      </c>
      <c r="AN338" s="25" t="str">
        <f t="shared" ca="1" si="51"/>
        <v>10  mês(es)</v>
      </c>
      <c r="AO338" s="25" t="str">
        <f t="shared" ca="1" si="52"/>
        <v>2 dias</v>
      </c>
      <c r="AP338" s="25">
        <f t="shared" ca="1" si="53"/>
        <v>4324</v>
      </c>
      <c r="AQ338" s="32" t="s">
        <v>99</v>
      </c>
      <c r="AR338" s="25"/>
      <c r="AS338" s="25"/>
      <c r="AT338" s="25"/>
      <c r="AU338" s="25"/>
      <c r="AV338" s="25"/>
      <c r="AW338" s="25" t="s">
        <v>336</v>
      </c>
      <c r="AX338" s="25" t="s">
        <v>99</v>
      </c>
      <c r="AY338" s="25" t="s">
        <v>99</v>
      </c>
      <c r="AZ338" s="25" t="s">
        <v>99</v>
      </c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 t="s">
        <v>5102</v>
      </c>
      <c r="BM338" s="25">
        <v>0</v>
      </c>
      <c r="BN338" s="25" t="s">
        <v>5103</v>
      </c>
      <c r="BO338" s="25" t="s">
        <v>106</v>
      </c>
      <c r="BP338" s="25">
        <v>69060000</v>
      </c>
      <c r="BQ338" s="25">
        <v>9293393718</v>
      </c>
      <c r="BR338" s="33" t="s">
        <v>5104</v>
      </c>
      <c r="BS338" s="25" t="s">
        <v>290</v>
      </c>
      <c r="BT338" s="25" t="s">
        <v>110</v>
      </c>
      <c r="BU338" s="25" t="s">
        <v>291</v>
      </c>
      <c r="BV338" s="25" t="s">
        <v>110</v>
      </c>
      <c r="BW338" s="31" t="s">
        <v>292</v>
      </c>
      <c r="BX338" s="25" t="s">
        <v>5105</v>
      </c>
      <c r="BY338" s="25" t="s">
        <v>110</v>
      </c>
      <c r="BZ338" s="25" t="s">
        <v>110</v>
      </c>
      <c r="CA338" s="25" t="s">
        <v>110</v>
      </c>
      <c r="CB338" s="25" t="s">
        <v>110</v>
      </c>
      <c r="CC338" s="25" t="s">
        <v>110</v>
      </c>
      <c r="CD338" s="25" t="s">
        <v>110</v>
      </c>
      <c r="CE338" s="25" t="s">
        <v>110</v>
      </c>
      <c r="CF338" s="25" t="s">
        <v>110</v>
      </c>
      <c r="CG338" s="25" t="s">
        <v>110</v>
      </c>
      <c r="CH338" s="25" t="s">
        <v>110</v>
      </c>
      <c r="CI338" s="25" t="s">
        <v>110</v>
      </c>
      <c r="CJ338" s="25" t="s">
        <v>110</v>
      </c>
      <c r="CK338" s="25" t="s">
        <v>110</v>
      </c>
      <c r="CL338" s="25" t="s">
        <v>110</v>
      </c>
      <c r="CM338" s="25" t="s">
        <v>110</v>
      </c>
      <c r="CN338" s="25"/>
      <c r="CO338" s="34"/>
    </row>
    <row r="339" spans="1:93" ht="12.75" customHeight="1">
      <c r="A339" s="13" t="s">
        <v>5106</v>
      </c>
      <c r="B339" s="14">
        <v>24</v>
      </c>
      <c r="C339" s="40" t="s">
        <v>82</v>
      </c>
      <c r="D339" s="599" t="s">
        <v>82</v>
      </c>
      <c r="E339" s="609">
        <v>15</v>
      </c>
      <c r="F339" s="599"/>
      <c r="G339" s="599"/>
      <c r="H339" s="36" t="s">
        <v>84</v>
      </c>
      <c r="I339" s="14" t="s">
        <v>5107</v>
      </c>
      <c r="J339" s="36" t="s">
        <v>85</v>
      </c>
      <c r="K339" s="14" t="s">
        <v>86</v>
      </c>
      <c r="L339" s="14" t="s">
        <v>75</v>
      </c>
      <c r="M339" s="17" t="s">
        <v>87</v>
      </c>
      <c r="N339" s="17" t="s">
        <v>88</v>
      </c>
      <c r="O339" s="18" t="s">
        <v>5108</v>
      </c>
      <c r="P339" s="14" t="s">
        <v>5109</v>
      </c>
      <c r="Q339" s="17" t="s">
        <v>5110</v>
      </c>
      <c r="R339" s="14" t="s">
        <v>5111</v>
      </c>
      <c r="S339" s="14" t="s">
        <v>5112</v>
      </c>
      <c r="T339" s="14">
        <v>168711522</v>
      </c>
      <c r="U339" s="14">
        <v>40</v>
      </c>
      <c r="V339" s="14">
        <v>58</v>
      </c>
      <c r="W339" s="14">
        <v>45</v>
      </c>
      <c r="X339" s="13" t="s">
        <v>5113</v>
      </c>
      <c r="Y339" s="13" t="s">
        <v>5114</v>
      </c>
      <c r="Z339" s="14">
        <v>1</v>
      </c>
      <c r="AA339" s="14" t="s">
        <v>96</v>
      </c>
      <c r="AB339" s="14" t="s">
        <v>23</v>
      </c>
      <c r="AC339" s="14" t="s">
        <v>97</v>
      </c>
      <c r="AD339" s="13"/>
      <c r="AE339" s="620" t="s">
        <v>5115</v>
      </c>
      <c r="AF339" s="20">
        <v>28188</v>
      </c>
      <c r="AG339" s="14" t="str">
        <f t="shared" ca="1" si="41"/>
        <v>48 anos</v>
      </c>
      <c r="AH339" s="20">
        <v>38058</v>
      </c>
      <c r="AI339" s="20">
        <v>38058</v>
      </c>
      <c r="AJ339" s="20">
        <f t="shared" si="48"/>
        <v>47189</v>
      </c>
      <c r="AK339" s="20">
        <f t="shared" si="49"/>
        <v>49015</v>
      </c>
      <c r="AL339" s="14">
        <v>59</v>
      </c>
      <c r="AM339" s="14" t="str">
        <f t="shared" ca="1" si="50"/>
        <v>21 ano(s)</v>
      </c>
      <c r="AN339" s="14" t="str">
        <f t="shared" ca="1" si="51"/>
        <v>5  mês(es)</v>
      </c>
      <c r="AO339" s="14" t="str">
        <f t="shared" ca="1" si="52"/>
        <v>4 dias</v>
      </c>
      <c r="AP339" s="14">
        <f t="shared" ca="1" si="53"/>
        <v>7827</v>
      </c>
      <c r="AQ339" s="21" t="s">
        <v>99</v>
      </c>
      <c r="AR339" s="14"/>
      <c r="AS339" s="14"/>
      <c r="AT339" s="14"/>
      <c r="AU339" s="14"/>
      <c r="AV339" s="14"/>
      <c r="AW339" s="14" t="s">
        <v>100</v>
      </c>
      <c r="AX339" s="22" t="s">
        <v>916</v>
      </c>
      <c r="AY339" s="14" t="s">
        <v>99</v>
      </c>
      <c r="AZ339" s="14" t="s">
        <v>99</v>
      </c>
      <c r="BA339" s="14" t="s">
        <v>99</v>
      </c>
      <c r="BB339" s="20" t="s">
        <v>101</v>
      </c>
      <c r="BC339" s="14" t="s">
        <v>3028</v>
      </c>
      <c r="BD339" s="14" t="s">
        <v>3029</v>
      </c>
      <c r="BE339" s="14" t="s">
        <v>3030</v>
      </c>
      <c r="BF339" s="14"/>
      <c r="BG339" s="14"/>
      <c r="BH339" s="14"/>
      <c r="BI339" s="14"/>
      <c r="BJ339" s="14"/>
      <c r="BK339" s="14"/>
      <c r="BL339" s="14" t="s">
        <v>5116</v>
      </c>
      <c r="BM339" s="14">
        <v>0</v>
      </c>
      <c r="BN339" s="14" t="s">
        <v>5117</v>
      </c>
      <c r="BO339" s="14" t="s">
        <v>106</v>
      </c>
      <c r="BP339" s="14">
        <v>69090753</v>
      </c>
      <c r="BQ339" s="14">
        <v>993951225</v>
      </c>
      <c r="BR339" s="22" t="s">
        <v>5118</v>
      </c>
      <c r="BS339" s="14" t="s">
        <v>108</v>
      </c>
      <c r="BT339" s="14" t="s">
        <v>109</v>
      </c>
      <c r="BU339" s="14" t="s">
        <v>1432</v>
      </c>
      <c r="BV339" s="14" t="s">
        <v>110</v>
      </c>
      <c r="BW339" s="14" t="s">
        <v>3033</v>
      </c>
      <c r="BX339" s="14" t="s">
        <v>1435</v>
      </c>
      <c r="BY339" s="14" t="s">
        <v>3034</v>
      </c>
      <c r="BZ339" s="20" t="s">
        <v>113</v>
      </c>
      <c r="CA339" s="14" t="s">
        <v>110</v>
      </c>
      <c r="CB339" s="14" t="s">
        <v>110</v>
      </c>
      <c r="CC339" s="14" t="s">
        <v>110</v>
      </c>
      <c r="CD339" s="20">
        <v>45037</v>
      </c>
      <c r="CE339" s="14" t="s">
        <v>5119</v>
      </c>
      <c r="CF339" s="14" t="s">
        <v>110</v>
      </c>
      <c r="CG339" s="14" t="s">
        <v>110</v>
      </c>
      <c r="CH339" s="14" t="s">
        <v>110</v>
      </c>
      <c r="CI339" s="14" t="s">
        <v>110</v>
      </c>
      <c r="CJ339" s="14" t="s">
        <v>110</v>
      </c>
      <c r="CK339" s="14" t="s">
        <v>110</v>
      </c>
      <c r="CL339" s="14" t="s">
        <v>110</v>
      </c>
      <c r="CM339" s="14" t="s">
        <v>110</v>
      </c>
      <c r="CN339" s="14"/>
      <c r="CO339" s="40"/>
    </row>
    <row r="340" spans="1:93" ht="15" customHeight="1">
      <c r="A340" s="264" t="s">
        <v>14945</v>
      </c>
      <c r="B340" s="265"/>
      <c r="C340" s="225" t="s">
        <v>82</v>
      </c>
      <c r="D340" s="609" t="s">
        <v>16937</v>
      </c>
      <c r="E340" s="609">
        <v>15</v>
      </c>
      <c r="F340" s="609"/>
      <c r="G340" s="609"/>
      <c r="H340" s="588" t="s">
        <v>84</v>
      </c>
      <c r="I340" s="265" t="s">
        <v>6392</v>
      </c>
      <c r="J340" s="588" t="s">
        <v>135</v>
      </c>
      <c r="K340" s="265" t="s">
        <v>544</v>
      </c>
      <c r="L340" s="270" t="s">
        <v>69</v>
      </c>
      <c r="M340" s="266" t="s">
        <v>1392</v>
      </c>
      <c r="N340" s="266" t="s">
        <v>1450</v>
      </c>
      <c r="O340" s="267" t="s">
        <v>14946</v>
      </c>
      <c r="P340" s="265" t="s">
        <v>14947</v>
      </c>
      <c r="Q340" s="272">
        <v>1577</v>
      </c>
      <c r="R340" s="265" t="s">
        <v>14948</v>
      </c>
      <c r="S340" s="265" t="s">
        <v>14949</v>
      </c>
      <c r="T340" s="265">
        <v>218124022</v>
      </c>
      <c r="U340" s="265">
        <v>32</v>
      </c>
      <c r="V340" s="265">
        <v>40</v>
      </c>
      <c r="W340" s="265">
        <v>1</v>
      </c>
      <c r="X340" s="264" t="s">
        <v>14950</v>
      </c>
      <c r="Y340" s="264" t="s">
        <v>14951</v>
      </c>
      <c r="Z340" s="265">
        <v>2</v>
      </c>
      <c r="AA340" s="265" t="s">
        <v>96</v>
      </c>
      <c r="AB340" s="265" t="s">
        <v>23</v>
      </c>
      <c r="AC340" s="265" t="s">
        <v>97</v>
      </c>
      <c r="AD340" s="268"/>
      <c r="AE340" s="264" t="s">
        <v>1822</v>
      </c>
      <c r="AF340" s="269">
        <v>29818</v>
      </c>
      <c r="AG340" s="265" t="str">
        <f t="shared" ca="1" si="41"/>
        <v>43 anos</v>
      </c>
      <c r="AH340" s="269">
        <v>43937</v>
      </c>
      <c r="AI340" s="269">
        <v>43937</v>
      </c>
      <c r="AJ340" s="269">
        <f t="shared" si="48"/>
        <v>53068</v>
      </c>
      <c r="AK340" s="269">
        <f t="shared" si="49"/>
        <v>54894</v>
      </c>
      <c r="AL340" s="265">
        <v>59</v>
      </c>
      <c r="AM340" s="265" t="str">
        <f t="shared" ca="1" si="50"/>
        <v>5 ano(s)</v>
      </c>
      <c r="AN340" s="265" t="str">
        <f t="shared" ca="1" si="51"/>
        <v>4  mês(es)</v>
      </c>
      <c r="AO340" s="265" t="str">
        <f t="shared" ca="1" si="52"/>
        <v>0 dias</v>
      </c>
      <c r="AP340" s="265">
        <f t="shared" ca="1" si="53"/>
        <v>1948</v>
      </c>
      <c r="AQ340" s="270" t="s">
        <v>99</v>
      </c>
      <c r="AR340" s="265"/>
      <c r="AS340" s="265"/>
      <c r="AT340" s="265"/>
      <c r="AU340" s="265"/>
      <c r="AV340" s="265"/>
      <c r="AW340" s="265" t="s">
        <v>336</v>
      </c>
      <c r="AX340" s="265" t="s">
        <v>110</v>
      </c>
      <c r="AY340" s="265" t="s">
        <v>99</v>
      </c>
      <c r="AZ340" s="265" t="s">
        <v>99</v>
      </c>
      <c r="BA340" s="265" t="s">
        <v>99</v>
      </c>
      <c r="BB340" s="265"/>
      <c r="BC340" s="265"/>
      <c r="BD340" s="265"/>
      <c r="BE340" s="265"/>
      <c r="BF340" s="265"/>
      <c r="BG340" s="265"/>
      <c r="BH340" s="265"/>
      <c r="BI340" s="265"/>
      <c r="BJ340" s="265"/>
      <c r="BK340" s="265"/>
      <c r="BL340" s="265" t="s">
        <v>14952</v>
      </c>
      <c r="BM340" s="265">
        <v>408</v>
      </c>
      <c r="BN340" s="265" t="s">
        <v>14953</v>
      </c>
      <c r="BO340" s="265" t="s">
        <v>106</v>
      </c>
      <c r="BP340" s="265">
        <v>69042070</v>
      </c>
      <c r="BQ340" s="265">
        <v>32525021</v>
      </c>
      <c r="BR340" s="265" t="s">
        <v>14954</v>
      </c>
      <c r="BS340" s="265"/>
      <c r="BT340" s="265"/>
      <c r="BU340" s="265"/>
      <c r="BV340" s="265"/>
      <c r="BW340" s="265"/>
      <c r="BX340" s="265"/>
      <c r="BY340" s="265"/>
      <c r="BZ340" s="265"/>
      <c r="CA340" s="265"/>
      <c r="CB340" s="265"/>
      <c r="CC340" s="265"/>
      <c r="CD340" s="265"/>
      <c r="CE340" s="265"/>
      <c r="CF340" s="265"/>
      <c r="CG340" s="265"/>
      <c r="CH340" s="265"/>
      <c r="CI340" s="265"/>
      <c r="CJ340" s="265"/>
      <c r="CK340" s="265"/>
      <c r="CL340" s="265"/>
      <c r="CM340" s="265"/>
      <c r="CN340" s="265"/>
      <c r="CO340" s="585"/>
    </row>
    <row r="341" spans="1:93" ht="15" customHeight="1">
      <c r="A341" s="217" t="s">
        <v>14955</v>
      </c>
      <c r="B341" s="265">
        <v>453</v>
      </c>
      <c r="C341" s="225" t="s">
        <v>82</v>
      </c>
      <c r="D341" s="609" t="s">
        <v>16937</v>
      </c>
      <c r="E341" s="609">
        <v>15</v>
      </c>
      <c r="F341" s="609"/>
      <c r="G341" s="609"/>
      <c r="H341" s="588" t="s">
        <v>84</v>
      </c>
      <c r="I341" s="265" t="s">
        <v>5028</v>
      </c>
      <c r="J341" s="588" t="s">
        <v>85</v>
      </c>
      <c r="K341" s="265" t="s">
        <v>86</v>
      </c>
      <c r="L341" s="265" t="s">
        <v>69</v>
      </c>
      <c r="M341" s="265" t="s">
        <v>196</v>
      </c>
      <c r="N341" s="266" t="s">
        <v>88</v>
      </c>
      <c r="O341" s="267" t="s">
        <v>14956</v>
      </c>
      <c r="P341" s="265" t="s">
        <v>14957</v>
      </c>
      <c r="Q341" s="265">
        <v>1057</v>
      </c>
      <c r="R341" s="265" t="s">
        <v>14958</v>
      </c>
      <c r="S341" s="265" t="s">
        <v>14959</v>
      </c>
      <c r="T341" s="265">
        <v>142921723</v>
      </c>
      <c r="U341" s="265">
        <v>30</v>
      </c>
      <c r="V341" s="265">
        <v>58</v>
      </c>
      <c r="W341" s="265">
        <v>151</v>
      </c>
      <c r="X341" s="264" t="s">
        <v>14960</v>
      </c>
      <c r="Y341" s="264" t="s">
        <v>14961</v>
      </c>
      <c r="Z341" s="265">
        <v>2</v>
      </c>
      <c r="AA341" s="265" t="s">
        <v>96</v>
      </c>
      <c r="AB341" s="265" t="s">
        <v>23</v>
      </c>
      <c r="AC341" s="265" t="s">
        <v>97</v>
      </c>
      <c r="AD341" s="268"/>
      <c r="AE341" s="264"/>
      <c r="AF341" s="269">
        <v>32222</v>
      </c>
      <c r="AG341" s="265" t="str">
        <f t="shared" ca="1" si="41"/>
        <v>37 anos</v>
      </c>
      <c r="AH341" s="269">
        <v>41561</v>
      </c>
      <c r="AI341" s="269">
        <v>41561</v>
      </c>
      <c r="AJ341" s="269">
        <f t="shared" si="48"/>
        <v>50692</v>
      </c>
      <c r="AK341" s="269">
        <f t="shared" si="49"/>
        <v>52518</v>
      </c>
      <c r="AL341" s="265">
        <v>59</v>
      </c>
      <c r="AM341" s="265" t="str">
        <f t="shared" ca="1" si="50"/>
        <v>11 ano(s)</v>
      </c>
      <c r="AN341" s="265" t="str">
        <f t="shared" ca="1" si="51"/>
        <v>10  mês(es)</v>
      </c>
      <c r="AO341" s="265" t="str">
        <f t="shared" ca="1" si="52"/>
        <v>2 dias</v>
      </c>
      <c r="AP341" s="265">
        <f t="shared" ca="1" si="53"/>
        <v>4324</v>
      </c>
      <c r="AQ341" s="270" t="s">
        <v>99</v>
      </c>
      <c r="AR341" s="265"/>
      <c r="AS341" s="265"/>
      <c r="AT341" s="265"/>
      <c r="AU341" s="265"/>
      <c r="AV341" s="265"/>
      <c r="AW341" s="265" t="s">
        <v>100</v>
      </c>
      <c r="AX341" s="265" t="s">
        <v>99</v>
      </c>
      <c r="AY341" s="265" t="s">
        <v>4753</v>
      </c>
      <c r="AZ341" s="265" t="s">
        <v>99</v>
      </c>
      <c r="BA341" s="275"/>
      <c r="BB341" s="265"/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 t="s">
        <v>14962</v>
      </c>
      <c r="BM341" s="265">
        <v>0</v>
      </c>
      <c r="BN341" s="265" t="s">
        <v>14963</v>
      </c>
      <c r="BO341" s="265" t="s">
        <v>106</v>
      </c>
      <c r="BP341" s="265">
        <v>69090010</v>
      </c>
      <c r="BQ341" s="283">
        <v>9292889227</v>
      </c>
      <c r="BR341" s="271" t="s">
        <v>14964</v>
      </c>
      <c r="BS341" s="265" t="s">
        <v>290</v>
      </c>
      <c r="BT341" s="265" t="s">
        <v>110</v>
      </c>
      <c r="BU341" s="265" t="s">
        <v>291</v>
      </c>
      <c r="BV341" s="265" t="s">
        <v>110</v>
      </c>
      <c r="BW341" s="269" t="s">
        <v>292</v>
      </c>
      <c r="BX341" s="265" t="s">
        <v>14965</v>
      </c>
      <c r="BY341" s="265" t="s">
        <v>110</v>
      </c>
      <c r="BZ341" s="265" t="s">
        <v>110</v>
      </c>
      <c r="CA341" s="265" t="s">
        <v>110</v>
      </c>
      <c r="CB341" s="265" t="s">
        <v>110</v>
      </c>
      <c r="CC341" s="265" t="s">
        <v>110</v>
      </c>
      <c r="CD341" s="265" t="s">
        <v>110</v>
      </c>
      <c r="CE341" s="265" t="s">
        <v>110</v>
      </c>
      <c r="CF341" s="265" t="s">
        <v>110</v>
      </c>
      <c r="CG341" s="265" t="s">
        <v>110</v>
      </c>
      <c r="CH341" s="265" t="s">
        <v>110</v>
      </c>
      <c r="CI341" s="265" t="s">
        <v>110</v>
      </c>
      <c r="CJ341" s="265" t="s">
        <v>110</v>
      </c>
      <c r="CK341" s="265" t="s">
        <v>110</v>
      </c>
      <c r="CL341" s="265" t="s">
        <v>110</v>
      </c>
      <c r="CM341" s="265" t="s">
        <v>110</v>
      </c>
      <c r="CN341" s="265"/>
      <c r="CO341" s="585"/>
    </row>
    <row r="342" spans="1:93" ht="15" customHeight="1">
      <c r="A342" s="24" t="s">
        <v>5120</v>
      </c>
      <c r="B342" s="25"/>
      <c r="C342" s="34" t="s">
        <v>82</v>
      </c>
      <c r="D342" s="600" t="s">
        <v>82</v>
      </c>
      <c r="E342" s="609">
        <v>15</v>
      </c>
      <c r="F342" s="600"/>
      <c r="G342" s="600"/>
      <c r="H342" s="27" t="s">
        <v>84</v>
      </c>
      <c r="I342" s="25" t="s">
        <v>1082</v>
      </c>
      <c r="J342" s="27" t="s">
        <v>135</v>
      </c>
      <c r="K342" s="25" t="s">
        <v>86</v>
      </c>
      <c r="L342" s="32" t="s">
        <v>69</v>
      </c>
      <c r="M342" s="28" t="s">
        <v>1392</v>
      </c>
      <c r="N342" s="28" t="s">
        <v>1450</v>
      </c>
      <c r="O342" s="29" t="s">
        <v>5121</v>
      </c>
      <c r="P342" s="25" t="s">
        <v>5122</v>
      </c>
      <c r="Q342" s="41" t="s">
        <v>5123</v>
      </c>
      <c r="R342" s="25" t="s">
        <v>5124</v>
      </c>
      <c r="S342" s="25" t="s">
        <v>5125</v>
      </c>
      <c r="T342" s="25">
        <v>534466413</v>
      </c>
      <c r="U342" s="25">
        <v>9</v>
      </c>
      <c r="V342" s="25">
        <v>63</v>
      </c>
      <c r="W342" s="25">
        <v>629</v>
      </c>
      <c r="X342" s="24" t="s">
        <v>5126</v>
      </c>
      <c r="Y342" s="24" t="s">
        <v>5127</v>
      </c>
      <c r="Z342" s="25">
        <v>1</v>
      </c>
      <c r="AA342" s="25" t="s">
        <v>96</v>
      </c>
      <c r="AB342" s="25" t="s">
        <v>23</v>
      </c>
      <c r="AC342" s="25" t="s">
        <v>97</v>
      </c>
      <c r="AD342" s="30"/>
      <c r="AE342" s="24" t="s">
        <v>5128</v>
      </c>
      <c r="AF342" s="31">
        <v>32022</v>
      </c>
      <c r="AG342" s="25" t="str">
        <f t="shared" ca="1" si="41"/>
        <v>37 anos</v>
      </c>
      <c r="AH342" s="31">
        <v>43937</v>
      </c>
      <c r="AI342" s="31">
        <v>43937</v>
      </c>
      <c r="AJ342" s="31">
        <f t="shared" si="48"/>
        <v>53068</v>
      </c>
      <c r="AK342" s="31">
        <f t="shared" si="49"/>
        <v>54894</v>
      </c>
      <c r="AL342" s="25">
        <v>59</v>
      </c>
      <c r="AM342" s="25" t="str">
        <f t="shared" ca="1" si="50"/>
        <v>5 ano(s)</v>
      </c>
      <c r="AN342" s="25" t="str">
        <f t="shared" ca="1" si="51"/>
        <v>4  mês(es)</v>
      </c>
      <c r="AO342" s="25" t="str">
        <f t="shared" ca="1" si="52"/>
        <v>0 dias</v>
      </c>
      <c r="AP342" s="25">
        <f t="shared" ca="1" si="53"/>
        <v>1948</v>
      </c>
      <c r="AQ342" s="32" t="s">
        <v>99</v>
      </c>
      <c r="AR342" s="25"/>
      <c r="AS342" s="25"/>
      <c r="AT342" s="25"/>
      <c r="AU342" s="25"/>
      <c r="AV342" s="25"/>
      <c r="AW342" s="25" t="s">
        <v>100</v>
      </c>
      <c r="AX342" s="187" t="s">
        <v>5129</v>
      </c>
      <c r="AY342" s="25" t="s">
        <v>99</v>
      </c>
      <c r="AZ342" s="25" t="s">
        <v>99</v>
      </c>
      <c r="BA342" s="25" t="s">
        <v>99</v>
      </c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 t="s">
        <v>5130</v>
      </c>
      <c r="BM342" s="25">
        <v>78</v>
      </c>
      <c r="BN342" s="25" t="s">
        <v>5131</v>
      </c>
      <c r="BO342" s="25" t="s">
        <v>106</v>
      </c>
      <c r="BP342" s="25">
        <v>69086060</v>
      </c>
      <c r="BQ342" s="25">
        <v>92994970872</v>
      </c>
      <c r="BR342" s="25" t="s">
        <v>5132</v>
      </c>
      <c r="BS342" s="25"/>
      <c r="BT342" s="25"/>
      <c r="BU342" s="25"/>
      <c r="BV342" s="25"/>
      <c r="BW342" s="25"/>
      <c r="BX342" s="630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34"/>
    </row>
    <row r="343" spans="1:93" ht="15" customHeight="1">
      <c r="A343" s="13" t="s">
        <v>5056</v>
      </c>
      <c r="B343" s="14">
        <v>67</v>
      </c>
      <c r="C343" s="40" t="s">
        <v>82</v>
      </c>
      <c r="D343" s="599" t="s">
        <v>5057</v>
      </c>
      <c r="E343" s="609">
        <v>15</v>
      </c>
      <c r="F343" s="599"/>
      <c r="G343" s="599"/>
      <c r="H343" s="591" t="s">
        <v>84</v>
      </c>
      <c r="I343" s="14" t="s">
        <v>295</v>
      </c>
      <c r="J343" s="36" t="s">
        <v>85</v>
      </c>
      <c r="K343" s="14"/>
      <c r="L343" s="14" t="s">
        <v>257</v>
      </c>
      <c r="M343" s="17" t="s">
        <v>196</v>
      </c>
      <c r="N343" s="21" t="s">
        <v>88</v>
      </c>
      <c r="O343" s="18" t="s">
        <v>5058</v>
      </c>
      <c r="P343" s="59" t="s">
        <v>5059</v>
      </c>
      <c r="Q343" s="14">
        <v>1967</v>
      </c>
      <c r="R343" s="59" t="s">
        <v>5060</v>
      </c>
      <c r="S343" s="59" t="s">
        <v>5061</v>
      </c>
      <c r="T343" s="61" t="s">
        <v>5062</v>
      </c>
      <c r="U343" s="14">
        <v>59</v>
      </c>
      <c r="V343" s="14">
        <v>37</v>
      </c>
      <c r="W343" s="14" t="s">
        <v>5063</v>
      </c>
      <c r="X343" s="13" t="s">
        <v>5064</v>
      </c>
      <c r="Y343" s="13" t="s">
        <v>5065</v>
      </c>
      <c r="Z343" s="14">
        <v>2</v>
      </c>
      <c r="AA343" s="14" t="s">
        <v>96</v>
      </c>
      <c r="AB343" s="14" t="s">
        <v>23</v>
      </c>
      <c r="AC343" s="14" t="s">
        <v>97</v>
      </c>
      <c r="AD343" s="19"/>
      <c r="AE343" s="13"/>
      <c r="AF343" s="62">
        <v>32753</v>
      </c>
      <c r="AG343" s="14" t="str">
        <f t="shared" ca="1" si="41"/>
        <v>35 anos</v>
      </c>
      <c r="AH343" s="62">
        <v>45261</v>
      </c>
      <c r="AI343" s="20"/>
      <c r="AJ343" s="20"/>
      <c r="AK343" s="20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 t="s">
        <v>100</v>
      </c>
      <c r="AX343" s="63" t="s">
        <v>458</v>
      </c>
      <c r="AY343" s="63"/>
      <c r="AZ343" s="52" t="s">
        <v>99</v>
      </c>
      <c r="BA343" s="52" t="s">
        <v>99</v>
      </c>
      <c r="BB343" s="14" t="s">
        <v>271</v>
      </c>
      <c r="BC343" s="14"/>
      <c r="BD343" s="14"/>
      <c r="BE343" s="14"/>
      <c r="BF343" s="14"/>
      <c r="BG343" s="14"/>
      <c r="BH343" s="14"/>
      <c r="BI343" s="14"/>
      <c r="BJ343" s="14"/>
      <c r="BK343" s="14"/>
      <c r="BL343" s="13" t="s">
        <v>5066</v>
      </c>
      <c r="BM343" s="14">
        <v>207</v>
      </c>
      <c r="BN343" s="14" t="s">
        <v>5067</v>
      </c>
      <c r="BO343" s="14" t="s">
        <v>106</v>
      </c>
      <c r="BP343" s="14" t="s">
        <v>5068</v>
      </c>
      <c r="BQ343" s="64">
        <v>92992643370</v>
      </c>
      <c r="BR343" s="51" t="s">
        <v>5069</v>
      </c>
      <c r="BS343" s="14"/>
      <c r="BT343" s="14"/>
      <c r="BU343" s="14"/>
      <c r="BV343" s="14" t="s">
        <v>276</v>
      </c>
      <c r="BW343" s="14"/>
      <c r="BX343" s="14"/>
      <c r="BY343" s="14"/>
      <c r="BZ343" s="14"/>
      <c r="CA343" s="14"/>
      <c r="CB343" s="20"/>
      <c r="CC343" s="14"/>
      <c r="CD343" s="20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40"/>
    </row>
    <row r="344" spans="1:93" ht="15" customHeight="1">
      <c r="A344" s="293" t="s">
        <v>14966</v>
      </c>
      <c r="B344" s="265">
        <v>12</v>
      </c>
      <c r="C344" s="225" t="s">
        <v>82</v>
      </c>
      <c r="D344" s="609" t="s">
        <v>16937</v>
      </c>
      <c r="E344" s="609">
        <v>15</v>
      </c>
      <c r="F344" s="609"/>
      <c r="G344" s="609"/>
      <c r="H344" s="597" t="s">
        <v>84</v>
      </c>
      <c r="I344" s="265" t="s">
        <v>5028</v>
      </c>
      <c r="J344" s="588" t="s">
        <v>135</v>
      </c>
      <c r="K344" s="265"/>
      <c r="L344" s="265" t="s">
        <v>257</v>
      </c>
      <c r="M344" s="266" t="s">
        <v>196</v>
      </c>
      <c r="N344" s="266" t="s">
        <v>88</v>
      </c>
      <c r="O344" s="267" t="s">
        <v>14967</v>
      </c>
      <c r="P344" s="294" t="s">
        <v>14968</v>
      </c>
      <c r="Q344" s="272">
        <v>1911</v>
      </c>
      <c r="R344" s="294" t="s">
        <v>14969</v>
      </c>
      <c r="S344" s="294" t="s">
        <v>14970</v>
      </c>
      <c r="T344" s="295" t="s">
        <v>14971</v>
      </c>
      <c r="U344" s="265">
        <v>32</v>
      </c>
      <c r="V344" s="296" t="s">
        <v>3388</v>
      </c>
      <c r="W344" s="296" t="s">
        <v>14972</v>
      </c>
      <c r="X344" s="264" t="s">
        <v>14973</v>
      </c>
      <c r="Y344" s="264" t="s">
        <v>14974</v>
      </c>
      <c r="Z344" s="265"/>
      <c r="AA344" s="265" t="s">
        <v>96</v>
      </c>
      <c r="AB344" s="265" t="s">
        <v>23</v>
      </c>
      <c r="AC344" s="265" t="s">
        <v>97</v>
      </c>
      <c r="AD344" s="268"/>
      <c r="AE344" s="264"/>
      <c r="AF344" s="297">
        <v>35110</v>
      </c>
      <c r="AG344" s="265" t="str">
        <f t="shared" ca="1" si="41"/>
        <v>29 anos</v>
      </c>
      <c r="AH344" s="297">
        <v>45261</v>
      </c>
      <c r="AI344" s="269"/>
      <c r="AJ344" s="269"/>
      <c r="AK344" s="269"/>
      <c r="AL344" s="265"/>
      <c r="AM344" s="265"/>
      <c r="AN344" s="265"/>
      <c r="AO344" s="265"/>
      <c r="AP344" s="265"/>
      <c r="AQ344" s="270"/>
      <c r="AR344" s="265"/>
      <c r="AS344" s="265"/>
      <c r="AT344" s="265"/>
      <c r="AU344" s="265"/>
      <c r="AV344" s="265"/>
      <c r="AW344" s="265" t="s">
        <v>100</v>
      </c>
      <c r="AX344" s="63" t="s">
        <v>894</v>
      </c>
      <c r="AY344" s="52" t="s">
        <v>306</v>
      </c>
      <c r="AZ344" s="52" t="s">
        <v>99</v>
      </c>
      <c r="BA344" s="94" t="s">
        <v>99</v>
      </c>
      <c r="BB344" s="265" t="s">
        <v>271</v>
      </c>
      <c r="BC344" s="265"/>
      <c r="BD344" s="265"/>
      <c r="BE344" s="265"/>
      <c r="BF344" s="265"/>
      <c r="BG344" s="265"/>
      <c r="BH344" s="265"/>
      <c r="BI344" s="265"/>
      <c r="BJ344" s="265"/>
      <c r="BK344" s="265"/>
      <c r="BL344" s="264" t="s">
        <v>4381</v>
      </c>
      <c r="BM344" s="265">
        <v>27</v>
      </c>
      <c r="BN344" s="265"/>
      <c r="BO344" s="265" t="s">
        <v>106</v>
      </c>
      <c r="BP344" s="299">
        <v>69049410</v>
      </c>
      <c r="BQ344" s="167">
        <v>92984963051</v>
      </c>
      <c r="BR344" s="51" t="s">
        <v>14975</v>
      </c>
      <c r="BS344" s="265"/>
      <c r="BT344" s="265"/>
      <c r="BU344" s="265"/>
      <c r="BV344" s="265" t="s">
        <v>276</v>
      </c>
      <c r="BW344" s="265"/>
      <c r="BX344" s="265"/>
      <c r="BY344" s="265"/>
      <c r="BZ344" s="265"/>
      <c r="CA344" s="265"/>
      <c r="CB344" s="265"/>
      <c r="CC344" s="265"/>
      <c r="CD344" s="265"/>
      <c r="CE344" s="265"/>
      <c r="CF344" s="265"/>
      <c r="CG344" s="265"/>
      <c r="CH344" s="265"/>
      <c r="CI344" s="265"/>
      <c r="CJ344" s="265"/>
      <c r="CK344" s="265"/>
      <c r="CL344" s="265"/>
      <c r="CM344" s="265"/>
      <c r="CN344" s="265"/>
      <c r="CO344" s="585"/>
    </row>
    <row r="345" spans="1:93" ht="12.75" customHeight="1">
      <c r="A345" s="13" t="s">
        <v>5133</v>
      </c>
      <c r="B345" s="14">
        <v>1</v>
      </c>
      <c r="C345" s="40" t="s">
        <v>82</v>
      </c>
      <c r="D345" s="599" t="s">
        <v>82</v>
      </c>
      <c r="E345" s="609">
        <v>15</v>
      </c>
      <c r="F345" s="599"/>
      <c r="G345" s="599"/>
      <c r="H345" s="36" t="s">
        <v>84</v>
      </c>
      <c r="I345" s="14" t="s">
        <v>1082</v>
      </c>
      <c r="J345" s="36" t="s">
        <v>135</v>
      </c>
      <c r="K345" s="14" t="s">
        <v>279</v>
      </c>
      <c r="L345" s="14" t="s">
        <v>73</v>
      </c>
      <c r="M345" s="17" t="s">
        <v>136</v>
      </c>
      <c r="N345" s="14" t="s">
        <v>4987</v>
      </c>
      <c r="O345" s="18" t="s">
        <v>5134</v>
      </c>
      <c r="P345" s="21" t="s">
        <v>5135</v>
      </c>
      <c r="Q345" s="14">
        <v>1805</v>
      </c>
      <c r="R345" s="21" t="s">
        <v>5136</v>
      </c>
      <c r="S345" s="21" t="s">
        <v>5137</v>
      </c>
      <c r="T345" s="21">
        <v>1338212502</v>
      </c>
      <c r="U345" s="21">
        <v>13</v>
      </c>
      <c r="V345" s="21">
        <v>2</v>
      </c>
      <c r="W345" s="21">
        <v>678</v>
      </c>
      <c r="X345" s="155" t="s">
        <v>5138</v>
      </c>
      <c r="Y345" s="155" t="s">
        <v>5139</v>
      </c>
      <c r="Z345" s="14">
        <v>2</v>
      </c>
      <c r="AA345" s="14" t="s">
        <v>96</v>
      </c>
      <c r="AB345" s="14" t="s">
        <v>23</v>
      </c>
      <c r="AC345" s="21" t="s">
        <v>97</v>
      </c>
      <c r="AD345" s="157"/>
      <c r="AE345" s="155"/>
      <c r="AF345" s="133">
        <v>29789</v>
      </c>
      <c r="AG345" s="14" t="str">
        <f t="shared" ca="1" si="41"/>
        <v>44 anos</v>
      </c>
      <c r="AH345" s="14"/>
      <c r="AI345" s="133">
        <v>44494</v>
      </c>
      <c r="AJ345" s="20">
        <f>EDATE(AI345,300)</f>
        <v>53625</v>
      </c>
      <c r="AK345" s="20">
        <f>EDATE(AI345,360)</f>
        <v>55451</v>
      </c>
      <c r="AL345" s="14">
        <v>59</v>
      </c>
      <c r="AM345" s="14" t="str">
        <f ca="1">DATEDIF(AI345,TODAY(),"Y")&amp;" ano(s)"</f>
        <v>3 ano(s)</v>
      </c>
      <c r="AN345" s="14" t="str">
        <f ca="1">DATEDIF(AI345,TODAY(),"YM")&amp;"  mês(es)"</f>
        <v>9  mês(es)</v>
      </c>
      <c r="AO345" s="14" t="str">
        <f ca="1">DATEDIF(AI345,TODAY(),"MD")&amp;" dias"</f>
        <v>22 dias</v>
      </c>
      <c r="AP345" s="14">
        <f ca="1">TODAY()-AI345</f>
        <v>1391</v>
      </c>
      <c r="AQ345" s="21" t="s">
        <v>99</v>
      </c>
      <c r="AR345" s="21"/>
      <c r="AS345" s="21"/>
      <c r="AT345" s="21"/>
      <c r="AU345" s="21"/>
      <c r="AV345" s="21"/>
      <c r="AW345" s="14" t="s">
        <v>100</v>
      </c>
      <c r="AX345" s="21" t="s">
        <v>2538</v>
      </c>
      <c r="AY345" s="21" t="s">
        <v>5140</v>
      </c>
      <c r="AZ345" s="14" t="s">
        <v>99</v>
      </c>
      <c r="BA345" s="14" t="s">
        <v>99</v>
      </c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 t="s">
        <v>5141</v>
      </c>
      <c r="BM345" s="21">
        <v>46</v>
      </c>
      <c r="BN345" s="21" t="s">
        <v>5142</v>
      </c>
      <c r="BO345" s="21" t="s">
        <v>106</v>
      </c>
      <c r="BP345" s="21" t="s">
        <v>5143</v>
      </c>
      <c r="BQ345" s="21" t="s">
        <v>5144</v>
      </c>
      <c r="BR345" s="158" t="s">
        <v>5145</v>
      </c>
      <c r="BS345" s="155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155"/>
      <c r="CN345" s="21"/>
      <c r="CO345" s="159"/>
    </row>
    <row r="346" spans="1:93" ht="12.75" customHeight="1">
      <c r="A346" s="264" t="s">
        <v>15778</v>
      </c>
      <c r="B346" s="265"/>
      <c r="C346" s="225" t="s">
        <v>82</v>
      </c>
      <c r="D346" s="617" t="s">
        <v>16941</v>
      </c>
      <c r="E346" s="609">
        <v>15</v>
      </c>
      <c r="F346" s="609"/>
      <c r="G346" s="609"/>
      <c r="H346" s="618" t="s">
        <v>1569</v>
      </c>
      <c r="I346" s="265" t="s">
        <v>2173</v>
      </c>
      <c r="J346" s="588" t="s">
        <v>85</v>
      </c>
      <c r="K346" s="265" t="s">
        <v>544</v>
      </c>
      <c r="L346" s="265" t="s">
        <v>79</v>
      </c>
      <c r="M346" s="266" t="s">
        <v>118</v>
      </c>
      <c r="N346" s="266" t="s">
        <v>88</v>
      </c>
      <c r="O346" s="267" t="s">
        <v>15779</v>
      </c>
      <c r="P346" s="265" t="s">
        <v>15780</v>
      </c>
      <c r="Q346" s="266" t="s">
        <v>15781</v>
      </c>
      <c r="R346" s="265" t="s">
        <v>15782</v>
      </c>
      <c r="S346" s="265" t="s">
        <v>15783</v>
      </c>
      <c r="T346" s="265">
        <v>166526322</v>
      </c>
      <c r="U346" s="265">
        <v>8</v>
      </c>
      <c r="V346" s="265">
        <v>58</v>
      </c>
      <c r="W346" s="265">
        <v>58</v>
      </c>
      <c r="X346" s="264" t="s">
        <v>15784</v>
      </c>
      <c r="Y346" s="264" t="s">
        <v>15785</v>
      </c>
      <c r="Z346" s="265">
        <v>1</v>
      </c>
      <c r="AA346" s="265" t="s">
        <v>96</v>
      </c>
      <c r="AB346" s="265" t="s">
        <v>23</v>
      </c>
      <c r="AC346" s="265" t="s">
        <v>97</v>
      </c>
      <c r="AD346" s="268"/>
      <c r="AE346" s="264" t="s">
        <v>15786</v>
      </c>
      <c r="AF346" s="269">
        <v>27961</v>
      </c>
      <c r="AG346" s="265" t="str">
        <f t="shared" ca="1" si="41"/>
        <v>49 anos</v>
      </c>
      <c r="AH346" s="269">
        <v>38443</v>
      </c>
      <c r="AI346" s="269">
        <v>38443</v>
      </c>
      <c r="AJ346" s="269">
        <f>EDATE(AI346,300)</f>
        <v>47574</v>
      </c>
      <c r="AK346" s="269">
        <f>EDATE(AI346,360)</f>
        <v>49400</v>
      </c>
      <c r="AL346" s="265">
        <v>59</v>
      </c>
      <c r="AM346" s="265" t="str">
        <f ca="1">DATEDIF(AI346,TODAY(),"Y")&amp;" ano(s)"</f>
        <v>20 ano(s)</v>
      </c>
      <c r="AN346" s="265" t="str">
        <f ca="1">DATEDIF(AI346,TODAY(),"YM")&amp;"  mês(es)"</f>
        <v>4  mês(es)</v>
      </c>
      <c r="AO346" s="265" t="str">
        <f ca="1">DATEDIF(AI346,TODAY(),"MD")&amp;" dias"</f>
        <v>15 dias</v>
      </c>
      <c r="AP346" s="265">
        <f ca="1">TODAY()-AI346</f>
        <v>7442</v>
      </c>
      <c r="AQ346" s="270" t="s">
        <v>99</v>
      </c>
      <c r="AR346" s="265" t="s">
        <v>110</v>
      </c>
      <c r="AS346" s="265" t="s">
        <v>110</v>
      </c>
      <c r="AT346" s="265" t="s">
        <v>110</v>
      </c>
      <c r="AU346" s="265" t="s">
        <v>110</v>
      </c>
      <c r="AV346" s="265"/>
      <c r="AW346" s="265" t="s">
        <v>100</v>
      </c>
      <c r="AX346" s="265" t="s">
        <v>15787</v>
      </c>
      <c r="AY346" s="265" t="s">
        <v>15788</v>
      </c>
      <c r="AZ346" s="265" t="s">
        <v>99</v>
      </c>
      <c r="BA346" s="265" t="s">
        <v>99</v>
      </c>
      <c r="BB346" s="265" t="s">
        <v>110</v>
      </c>
      <c r="BC346" s="265" t="s">
        <v>110</v>
      </c>
      <c r="BD346" s="265" t="s">
        <v>110</v>
      </c>
      <c r="BE346" s="265" t="s">
        <v>110</v>
      </c>
      <c r="BF346" s="265" t="s">
        <v>110</v>
      </c>
      <c r="BG346" s="265" t="s">
        <v>99</v>
      </c>
      <c r="BH346" s="265" t="s">
        <v>96</v>
      </c>
      <c r="BI346" s="265"/>
      <c r="BJ346" s="265"/>
      <c r="BK346" s="265"/>
      <c r="BL346" s="265" t="s">
        <v>15789</v>
      </c>
      <c r="BM346" s="265">
        <v>0</v>
      </c>
      <c r="BN346" s="265"/>
      <c r="BO346" s="265" t="s">
        <v>106</v>
      </c>
      <c r="BP346" s="265">
        <v>69048661</v>
      </c>
      <c r="BQ346" s="305">
        <v>0</v>
      </c>
      <c r="BR346" s="306" t="s">
        <v>15790</v>
      </c>
      <c r="BS346" s="265" t="s">
        <v>2732</v>
      </c>
      <c r="BT346" s="265" t="s">
        <v>110</v>
      </c>
      <c r="BU346" s="265" t="s">
        <v>110</v>
      </c>
      <c r="BV346" s="265" t="s">
        <v>110</v>
      </c>
      <c r="BW346" s="265" t="s">
        <v>110</v>
      </c>
      <c r="BX346" s="265" t="s">
        <v>110</v>
      </c>
      <c r="BY346" s="265" t="s">
        <v>110</v>
      </c>
      <c r="BZ346" s="265" t="s">
        <v>110</v>
      </c>
      <c r="CA346" s="265" t="s">
        <v>110</v>
      </c>
      <c r="CB346" s="265"/>
      <c r="CC346" s="265"/>
      <c r="CD346" s="265"/>
      <c r="CE346" s="265"/>
      <c r="CF346" s="265"/>
      <c r="CG346" s="265"/>
      <c r="CH346" s="265"/>
      <c r="CI346" s="265"/>
      <c r="CJ346" s="265"/>
      <c r="CK346" s="265"/>
      <c r="CL346" s="265" t="s">
        <v>15791</v>
      </c>
      <c r="CM346" s="317" t="s">
        <v>10424</v>
      </c>
      <c r="CN346" s="265"/>
      <c r="CO346" s="585"/>
    </row>
    <row r="347" spans="1:93" ht="15" customHeight="1">
      <c r="A347" s="24" t="s">
        <v>5146</v>
      </c>
      <c r="B347" s="25">
        <v>248</v>
      </c>
      <c r="C347" s="34" t="s">
        <v>82</v>
      </c>
      <c r="D347" s="600" t="s">
        <v>82</v>
      </c>
      <c r="E347" s="609">
        <v>15</v>
      </c>
      <c r="F347" s="600"/>
      <c r="G347" s="600"/>
      <c r="H347" s="27" t="s">
        <v>84</v>
      </c>
      <c r="I347" s="25" t="s">
        <v>356</v>
      </c>
      <c r="J347" s="27" t="s">
        <v>85</v>
      </c>
      <c r="K347" s="25" t="s">
        <v>544</v>
      </c>
      <c r="L347" s="25" t="s">
        <v>195</v>
      </c>
      <c r="M347" s="25" t="s">
        <v>196</v>
      </c>
      <c r="N347" s="28" t="s">
        <v>88</v>
      </c>
      <c r="O347" s="29" t="s">
        <v>5147</v>
      </c>
      <c r="P347" s="25" t="s">
        <v>5148</v>
      </c>
      <c r="Q347" s="28" t="s">
        <v>5149</v>
      </c>
      <c r="R347" s="25" t="s">
        <v>5150</v>
      </c>
      <c r="S347" s="25" t="s">
        <v>5151</v>
      </c>
      <c r="T347" s="25">
        <v>206693722</v>
      </c>
      <c r="U347" s="25">
        <v>24</v>
      </c>
      <c r="V347" s="25">
        <v>61</v>
      </c>
      <c r="W347" s="25">
        <v>257</v>
      </c>
      <c r="X347" s="24" t="s">
        <v>5152</v>
      </c>
      <c r="Y347" s="24" t="s">
        <v>5153</v>
      </c>
      <c r="Z347" s="25">
        <v>1</v>
      </c>
      <c r="AA347" s="25" t="s">
        <v>99</v>
      </c>
      <c r="AB347" s="25" t="s">
        <v>1601</v>
      </c>
      <c r="AC347" s="25" t="s">
        <v>97</v>
      </c>
      <c r="AD347" s="30" t="s">
        <v>5154</v>
      </c>
      <c r="AE347" s="24" t="s">
        <v>5155</v>
      </c>
      <c r="AF347" s="31">
        <v>29943</v>
      </c>
      <c r="AG347" s="25" t="str">
        <f t="shared" ca="1" si="41"/>
        <v>43 anos</v>
      </c>
      <c r="AH347" s="31">
        <v>38058</v>
      </c>
      <c r="AI347" s="31">
        <v>38058</v>
      </c>
      <c r="AJ347" s="31">
        <f>EDATE(AI347,300)</f>
        <v>47189</v>
      </c>
      <c r="AK347" s="31">
        <f>EDATE(AI347,360)</f>
        <v>49015</v>
      </c>
      <c r="AL347" s="25">
        <v>59</v>
      </c>
      <c r="AM347" s="25" t="str">
        <f ca="1">DATEDIF(AI347,TODAY(),"Y")&amp;" ano(s)"</f>
        <v>21 ano(s)</v>
      </c>
      <c r="AN347" s="25" t="str">
        <f ca="1">DATEDIF(AI347,TODAY(),"YM")&amp;"  mês(es)"</f>
        <v>5  mês(es)</v>
      </c>
      <c r="AO347" s="25" t="str">
        <f ca="1">DATEDIF(AI347,TODAY(),"MD")&amp;" dias"</f>
        <v>4 dias</v>
      </c>
      <c r="AP347" s="25">
        <f ca="1">TODAY()-AI347</f>
        <v>7827</v>
      </c>
      <c r="AQ347" s="32" t="s">
        <v>99</v>
      </c>
      <c r="AR347" s="25"/>
      <c r="AS347" s="25"/>
      <c r="AT347" s="25"/>
      <c r="AU347" s="25"/>
      <c r="AV347" s="25"/>
      <c r="AW347" s="25" t="s">
        <v>100</v>
      </c>
      <c r="AX347" s="25" t="s">
        <v>5156</v>
      </c>
      <c r="AY347" s="25" t="s">
        <v>99</v>
      </c>
      <c r="AZ347" s="25" t="s">
        <v>99</v>
      </c>
      <c r="BA347" s="25" t="s">
        <v>99</v>
      </c>
      <c r="BB347" s="31" t="s">
        <v>101</v>
      </c>
      <c r="BC347" s="25"/>
      <c r="BD347" s="25" t="s">
        <v>1430</v>
      </c>
      <c r="BE347" s="25" t="s">
        <v>223</v>
      </c>
      <c r="BF347" s="25"/>
      <c r="BG347" s="25"/>
      <c r="BH347" s="25"/>
      <c r="BI347" s="25"/>
      <c r="BJ347" s="25"/>
      <c r="BK347" s="25"/>
      <c r="BL347" s="25"/>
      <c r="BM347" s="25">
        <v>0</v>
      </c>
      <c r="BN347" s="25"/>
      <c r="BO347" s="25" t="s">
        <v>106</v>
      </c>
      <c r="BP347" s="25">
        <v>69000000</v>
      </c>
      <c r="BQ347" s="25">
        <v>0</v>
      </c>
      <c r="BR347" s="33" t="s">
        <v>5157</v>
      </c>
      <c r="BS347" s="25" t="s">
        <v>108</v>
      </c>
      <c r="BT347" s="25" t="s">
        <v>109</v>
      </c>
      <c r="BU347" s="25" t="s">
        <v>1432</v>
      </c>
      <c r="BV347" s="25" t="s">
        <v>1433</v>
      </c>
      <c r="BW347" s="25" t="s">
        <v>1434</v>
      </c>
      <c r="BX347" s="25" t="s">
        <v>1435</v>
      </c>
      <c r="BY347" s="25" t="s">
        <v>208</v>
      </c>
      <c r="BZ347" s="25" t="s">
        <v>413</v>
      </c>
      <c r="CA347" s="25" t="s">
        <v>110</v>
      </c>
      <c r="CB347" s="25" t="s">
        <v>110</v>
      </c>
      <c r="CC347" s="25" t="s">
        <v>110</v>
      </c>
      <c r="CD347" s="25" t="s">
        <v>110</v>
      </c>
      <c r="CE347" s="25" t="s">
        <v>110</v>
      </c>
      <c r="CF347" s="25" t="s">
        <v>110</v>
      </c>
      <c r="CG347" s="25" t="s">
        <v>110</v>
      </c>
      <c r="CH347" s="25" t="s">
        <v>110</v>
      </c>
      <c r="CI347" s="25" t="s">
        <v>110</v>
      </c>
      <c r="CJ347" s="25" t="s">
        <v>110</v>
      </c>
      <c r="CK347" s="25" t="s">
        <v>110</v>
      </c>
      <c r="CL347" s="25" t="s">
        <v>110</v>
      </c>
      <c r="CM347" s="25" t="s">
        <v>110</v>
      </c>
      <c r="CN347" s="25"/>
      <c r="CO347" s="34"/>
    </row>
    <row r="348" spans="1:93" ht="15" customHeight="1">
      <c r="A348" s="13" t="s">
        <v>5158</v>
      </c>
      <c r="B348" s="14"/>
      <c r="C348" s="40" t="s">
        <v>82</v>
      </c>
      <c r="D348" s="599" t="s">
        <v>82</v>
      </c>
      <c r="E348" s="609">
        <v>15</v>
      </c>
      <c r="F348" s="599"/>
      <c r="G348" s="599"/>
      <c r="H348" s="36" t="s">
        <v>84</v>
      </c>
      <c r="I348" s="14" t="s">
        <v>5159</v>
      </c>
      <c r="J348" s="36" t="s">
        <v>85</v>
      </c>
      <c r="K348" s="14" t="s">
        <v>544</v>
      </c>
      <c r="L348" s="14" t="s">
        <v>73</v>
      </c>
      <c r="M348" s="17" t="s">
        <v>87</v>
      </c>
      <c r="N348" s="17" t="s">
        <v>88</v>
      </c>
      <c r="O348" s="18" t="s">
        <v>5160</v>
      </c>
      <c r="P348" s="14" t="s">
        <v>5161</v>
      </c>
      <c r="Q348" s="17" t="s">
        <v>5162</v>
      </c>
      <c r="R348" s="14" t="s">
        <v>5163</v>
      </c>
      <c r="S348" s="14" t="s">
        <v>5164</v>
      </c>
      <c r="T348" s="14">
        <v>177414622</v>
      </c>
      <c r="U348" s="14">
        <v>75</v>
      </c>
      <c r="V348" s="14">
        <v>1</v>
      </c>
      <c r="W348" s="14">
        <v>8</v>
      </c>
      <c r="X348" s="13" t="s">
        <v>5165</v>
      </c>
      <c r="Y348" s="13" t="s">
        <v>5166</v>
      </c>
      <c r="Z348" s="14">
        <v>2</v>
      </c>
      <c r="AA348" s="14" t="s">
        <v>96</v>
      </c>
      <c r="AB348" s="14" t="s">
        <v>23</v>
      </c>
      <c r="AC348" s="14" t="s">
        <v>97</v>
      </c>
      <c r="AD348" s="19"/>
      <c r="AE348" s="13" t="s">
        <v>5167</v>
      </c>
      <c r="AF348" s="20">
        <v>27979</v>
      </c>
      <c r="AG348" s="14" t="str">
        <f t="shared" ca="1" si="41"/>
        <v>49 anos</v>
      </c>
      <c r="AH348" s="20">
        <v>38384</v>
      </c>
      <c r="AI348" s="20">
        <v>38384</v>
      </c>
      <c r="AJ348" s="20">
        <f>EDATE(AI348,300)</f>
        <v>47515</v>
      </c>
      <c r="AK348" s="20">
        <f>EDATE(AI348,360)</f>
        <v>49341</v>
      </c>
      <c r="AL348" s="14">
        <v>59</v>
      </c>
      <c r="AM348" s="14" t="str">
        <f ca="1">DATEDIF(AI348,TODAY(),"Y")&amp;" ano(s)"</f>
        <v>20 ano(s)</v>
      </c>
      <c r="AN348" s="14" t="str">
        <f ca="1">DATEDIF(AI348,TODAY(),"YM")&amp;"  mês(es)"</f>
        <v>6  mês(es)</v>
      </c>
      <c r="AO348" s="14" t="str">
        <f ca="1">DATEDIF(AI348,TODAY(),"MD")&amp;" dias"</f>
        <v>15 dias</v>
      </c>
      <c r="AP348" s="14">
        <f ca="1">TODAY()-AI348</f>
        <v>7501</v>
      </c>
      <c r="AQ348" s="21" t="s">
        <v>99</v>
      </c>
      <c r="AR348" s="14"/>
      <c r="AS348" s="14"/>
      <c r="AT348" s="14"/>
      <c r="AU348" s="14"/>
      <c r="AV348" s="14"/>
      <c r="AW348" s="14"/>
      <c r="AX348" s="14"/>
      <c r="AY348" s="14" t="s">
        <v>99</v>
      </c>
      <c r="AZ348" s="14" t="s">
        <v>99</v>
      </c>
      <c r="BA348" s="14" t="s">
        <v>99</v>
      </c>
      <c r="BB348" s="14"/>
      <c r="BC348" s="14"/>
      <c r="BD348" s="14"/>
      <c r="BE348" s="14" t="s">
        <v>223</v>
      </c>
      <c r="BF348" s="14"/>
      <c r="BG348" s="14"/>
      <c r="BH348" s="14"/>
      <c r="BI348" s="14"/>
      <c r="BJ348" s="14"/>
      <c r="BK348" s="14"/>
      <c r="BL348" s="14"/>
      <c r="BM348" s="14">
        <v>0</v>
      </c>
      <c r="BN348" s="14"/>
      <c r="BO348" s="14" t="s">
        <v>106</v>
      </c>
      <c r="BP348" s="14">
        <v>69020110</v>
      </c>
      <c r="BQ348" s="14">
        <v>9294778861</v>
      </c>
      <c r="BR348" s="22" t="s">
        <v>5168</v>
      </c>
      <c r="BS348" s="14" t="s">
        <v>205</v>
      </c>
      <c r="BT348" s="14" t="s">
        <v>206</v>
      </c>
      <c r="BU348" s="14" t="s">
        <v>207</v>
      </c>
      <c r="BV348" s="14"/>
      <c r="BW348" s="14"/>
      <c r="BX348" s="627"/>
      <c r="BY348" s="14" t="s">
        <v>208</v>
      </c>
      <c r="BZ348" s="14" t="s">
        <v>110</v>
      </c>
      <c r="CA348" s="20" t="s">
        <v>209</v>
      </c>
      <c r="CB348" s="20">
        <v>45037</v>
      </c>
      <c r="CC348" s="14" t="s">
        <v>5169</v>
      </c>
      <c r="CD348" s="14" t="s">
        <v>110</v>
      </c>
      <c r="CE348" s="14" t="s">
        <v>110</v>
      </c>
      <c r="CF348" s="14" t="s">
        <v>110</v>
      </c>
      <c r="CG348" s="14" t="s">
        <v>110</v>
      </c>
      <c r="CH348" s="14" t="s">
        <v>110</v>
      </c>
      <c r="CI348" s="14" t="s">
        <v>110</v>
      </c>
      <c r="CJ348" s="14" t="s">
        <v>110</v>
      </c>
      <c r="CK348" s="14" t="s">
        <v>110</v>
      </c>
      <c r="CL348" s="14" t="s">
        <v>110</v>
      </c>
      <c r="CM348" s="14" t="s">
        <v>110</v>
      </c>
      <c r="CN348" s="14"/>
      <c r="CO348" s="40"/>
    </row>
    <row r="349" spans="1:93" ht="12.75" customHeight="1">
      <c r="A349" s="264" t="s">
        <v>14976</v>
      </c>
      <c r="B349" s="265">
        <v>42</v>
      </c>
      <c r="C349" s="225" t="s">
        <v>82</v>
      </c>
      <c r="D349" s="609" t="s">
        <v>16937</v>
      </c>
      <c r="E349" s="609">
        <v>15</v>
      </c>
      <c r="F349" s="609"/>
      <c r="G349" s="609"/>
      <c r="H349" s="597" t="s">
        <v>84</v>
      </c>
      <c r="I349" s="265" t="s">
        <v>5028</v>
      </c>
      <c r="J349" s="588" t="s">
        <v>85</v>
      </c>
      <c r="K349" s="265"/>
      <c r="L349" s="265" t="s">
        <v>257</v>
      </c>
      <c r="M349" s="266" t="s">
        <v>196</v>
      </c>
      <c r="N349" s="270" t="s">
        <v>88</v>
      </c>
      <c r="O349" s="267" t="s">
        <v>14977</v>
      </c>
      <c r="P349" s="294" t="s">
        <v>14978</v>
      </c>
      <c r="Q349" s="265">
        <v>1941</v>
      </c>
      <c r="R349" s="294" t="s">
        <v>14979</v>
      </c>
      <c r="S349" s="294" t="s">
        <v>14980</v>
      </c>
      <c r="T349" s="300" t="s">
        <v>14981</v>
      </c>
      <c r="U349" s="265" t="s">
        <v>831</v>
      </c>
      <c r="V349" s="265" t="s">
        <v>1617</v>
      </c>
      <c r="W349" s="265" t="s">
        <v>14982</v>
      </c>
      <c r="X349" s="264" t="s">
        <v>14983</v>
      </c>
      <c r="Y349" s="264" t="s">
        <v>14984</v>
      </c>
      <c r="Z349" s="265">
        <v>2</v>
      </c>
      <c r="AA349" s="265" t="s">
        <v>96</v>
      </c>
      <c r="AB349" s="265" t="s">
        <v>23</v>
      </c>
      <c r="AC349" s="265" t="s">
        <v>97</v>
      </c>
      <c r="AD349" s="268"/>
      <c r="AE349" s="264"/>
      <c r="AF349" s="297">
        <v>36470</v>
      </c>
      <c r="AG349" s="265" t="str">
        <f t="shared" ca="1" si="41"/>
        <v>25 anos</v>
      </c>
      <c r="AH349" s="297">
        <v>45261</v>
      </c>
      <c r="AI349" s="269"/>
      <c r="AJ349" s="269"/>
      <c r="AK349" s="269"/>
      <c r="AL349" s="265"/>
      <c r="AM349" s="265"/>
      <c r="AN349" s="265"/>
      <c r="AO349" s="265"/>
      <c r="AP349" s="265"/>
      <c r="AQ349" s="265"/>
      <c r="AR349" s="265"/>
      <c r="AS349" s="265"/>
      <c r="AT349" s="265"/>
      <c r="AU349" s="265"/>
      <c r="AV349" s="265"/>
      <c r="AW349" s="647" t="s">
        <v>457</v>
      </c>
      <c r="AX349" s="52" t="s">
        <v>14985</v>
      </c>
      <c r="AY349" s="52" t="s">
        <v>4665</v>
      </c>
      <c r="AZ349" s="52" t="s">
        <v>4665</v>
      </c>
      <c r="BA349" s="173" t="s">
        <v>4665</v>
      </c>
      <c r="BB349" s="265" t="s">
        <v>271</v>
      </c>
      <c r="BC349" s="265"/>
      <c r="BD349" s="265"/>
      <c r="BE349" s="265"/>
      <c r="BF349" s="265"/>
      <c r="BG349" s="265"/>
      <c r="BH349" s="265"/>
      <c r="BI349" s="265"/>
      <c r="BJ349" s="265"/>
      <c r="BK349" s="265"/>
      <c r="BL349" s="264" t="s">
        <v>14986</v>
      </c>
      <c r="BM349" s="265">
        <v>19</v>
      </c>
      <c r="BN349" s="265" t="s">
        <v>8263</v>
      </c>
      <c r="BO349" s="265" t="s">
        <v>106</v>
      </c>
      <c r="BP349" s="265" t="s">
        <v>14987</v>
      </c>
      <c r="BQ349" s="115">
        <v>92985417058</v>
      </c>
      <c r="BR349" s="54" t="s">
        <v>14988</v>
      </c>
      <c r="BS349" s="265"/>
      <c r="BT349" s="265"/>
      <c r="BU349" s="265"/>
      <c r="BV349" s="265" t="s">
        <v>276</v>
      </c>
      <c r="BW349" s="265"/>
      <c r="BX349" s="265"/>
      <c r="BY349" s="265"/>
      <c r="BZ349" s="265"/>
      <c r="CA349" s="265"/>
      <c r="CB349" s="269"/>
      <c r="CC349" s="265"/>
      <c r="CD349" s="269"/>
      <c r="CE349" s="265"/>
      <c r="CF349" s="265"/>
      <c r="CG349" s="265"/>
      <c r="CH349" s="265"/>
      <c r="CI349" s="265"/>
      <c r="CJ349" s="265"/>
      <c r="CK349" s="265"/>
      <c r="CL349" s="265"/>
      <c r="CM349" s="265"/>
      <c r="CN349" s="265"/>
      <c r="CO349" s="585"/>
    </row>
    <row r="350" spans="1:93" ht="13.5" customHeight="1">
      <c r="A350" s="24" t="s">
        <v>5170</v>
      </c>
      <c r="B350" s="25">
        <v>472</v>
      </c>
      <c r="C350" s="34" t="s">
        <v>82</v>
      </c>
      <c r="D350" s="600" t="s">
        <v>82</v>
      </c>
      <c r="E350" s="609">
        <v>15</v>
      </c>
      <c r="F350" s="600"/>
      <c r="G350" s="600"/>
      <c r="H350" s="27" t="s">
        <v>84</v>
      </c>
      <c r="I350" s="25" t="s">
        <v>3036</v>
      </c>
      <c r="J350" s="27" t="s">
        <v>85</v>
      </c>
      <c r="K350" s="25" t="s">
        <v>86</v>
      </c>
      <c r="L350" s="25" t="s">
        <v>69</v>
      </c>
      <c r="M350" s="25" t="s">
        <v>196</v>
      </c>
      <c r="N350" s="28" t="s">
        <v>88</v>
      </c>
      <c r="O350" s="29" t="s">
        <v>5171</v>
      </c>
      <c r="P350" s="25" t="s">
        <v>5172</v>
      </c>
      <c r="Q350" s="25">
        <v>1080</v>
      </c>
      <c r="R350" s="25" t="s">
        <v>5173</v>
      </c>
      <c r="S350" s="25" t="s">
        <v>5174</v>
      </c>
      <c r="T350" s="25">
        <v>345884222</v>
      </c>
      <c r="U350" s="25">
        <v>67</v>
      </c>
      <c r="V350" s="25">
        <v>40</v>
      </c>
      <c r="W350" s="25">
        <v>117</v>
      </c>
      <c r="X350" s="24" t="s">
        <v>5175</v>
      </c>
      <c r="Y350" s="24" t="s">
        <v>5176</v>
      </c>
      <c r="Z350" s="25">
        <v>1</v>
      </c>
      <c r="AA350" s="25" t="s">
        <v>96</v>
      </c>
      <c r="AB350" s="25" t="s">
        <v>23</v>
      </c>
      <c r="AC350" s="25" t="s">
        <v>97</v>
      </c>
      <c r="AD350" s="30" t="s">
        <v>5177</v>
      </c>
      <c r="AE350" s="24" t="s">
        <v>5178</v>
      </c>
      <c r="AF350" s="31">
        <v>33530</v>
      </c>
      <c r="AG350" s="25" t="str">
        <f t="shared" ca="1" si="41"/>
        <v>33 anos</v>
      </c>
      <c r="AH350" s="31">
        <v>41561</v>
      </c>
      <c r="AI350" s="31">
        <v>41561</v>
      </c>
      <c r="AJ350" s="31">
        <f>EDATE(AI350,300)</f>
        <v>50692</v>
      </c>
      <c r="AK350" s="31">
        <f>EDATE(AI350,360)</f>
        <v>52518</v>
      </c>
      <c r="AL350" s="25">
        <v>59</v>
      </c>
      <c r="AM350" s="25" t="str">
        <f ca="1">DATEDIF(AI350,TODAY(),"Y")&amp;" ano(s)"</f>
        <v>11 ano(s)</v>
      </c>
      <c r="AN350" s="25" t="str">
        <f ca="1">DATEDIF(AI350,TODAY(),"YM")&amp;"  mês(es)"</f>
        <v>10  mês(es)</v>
      </c>
      <c r="AO350" s="25" t="str">
        <f ca="1">DATEDIF(AI350,TODAY(),"MD")&amp;" dias"</f>
        <v>2 dias</v>
      </c>
      <c r="AP350" s="25">
        <f ca="1">TODAY()-AI350</f>
        <v>4324</v>
      </c>
      <c r="AQ350" s="32" t="s">
        <v>99</v>
      </c>
      <c r="AR350" s="25"/>
      <c r="AS350" s="25"/>
      <c r="AT350" s="25"/>
      <c r="AU350" s="25"/>
      <c r="AV350" s="25"/>
      <c r="AW350" s="25" t="s">
        <v>336</v>
      </c>
      <c r="AX350" s="25"/>
      <c r="AY350" s="25" t="s">
        <v>99</v>
      </c>
      <c r="AZ350" s="25" t="s">
        <v>99</v>
      </c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 t="s">
        <v>5179</v>
      </c>
      <c r="BM350" s="25">
        <v>0</v>
      </c>
      <c r="BN350" s="25" t="s">
        <v>5180</v>
      </c>
      <c r="BO350" s="25" t="s">
        <v>106</v>
      </c>
      <c r="BP350" s="25">
        <v>69038292</v>
      </c>
      <c r="BQ350" s="25">
        <v>9291957439</v>
      </c>
      <c r="BR350" s="33" t="s">
        <v>5181</v>
      </c>
      <c r="BS350" s="25" t="s">
        <v>290</v>
      </c>
      <c r="BT350" s="25" t="s">
        <v>110</v>
      </c>
      <c r="BU350" s="25" t="s">
        <v>291</v>
      </c>
      <c r="BV350" s="25" t="s">
        <v>110</v>
      </c>
      <c r="BW350" s="31" t="s">
        <v>292</v>
      </c>
      <c r="BX350" s="25" t="s">
        <v>5182</v>
      </c>
      <c r="BY350" s="25" t="s">
        <v>110</v>
      </c>
      <c r="BZ350" s="25" t="s">
        <v>110</v>
      </c>
      <c r="CA350" s="25" t="s">
        <v>110</v>
      </c>
      <c r="CB350" s="25" t="s">
        <v>110</v>
      </c>
      <c r="CC350" s="25" t="s">
        <v>110</v>
      </c>
      <c r="CD350" s="25" t="s">
        <v>110</v>
      </c>
      <c r="CE350" s="25" t="s">
        <v>110</v>
      </c>
      <c r="CF350" s="25" t="s">
        <v>110</v>
      </c>
      <c r="CG350" s="25" t="s">
        <v>110</v>
      </c>
      <c r="CH350" s="25" t="s">
        <v>110</v>
      </c>
      <c r="CI350" s="25" t="s">
        <v>110</v>
      </c>
      <c r="CJ350" s="25" t="s">
        <v>110</v>
      </c>
      <c r="CK350" s="25" t="s">
        <v>110</v>
      </c>
      <c r="CL350" s="25" t="s">
        <v>110</v>
      </c>
      <c r="CM350" s="25" t="s">
        <v>110</v>
      </c>
      <c r="CN350" s="25"/>
      <c r="CO350" s="34"/>
    </row>
    <row r="351" spans="1:93" ht="12.75" customHeight="1">
      <c r="A351" s="264" t="s">
        <v>14989</v>
      </c>
      <c r="B351" s="265">
        <v>61</v>
      </c>
      <c r="C351" s="225" t="s">
        <v>82</v>
      </c>
      <c r="D351" s="609" t="s">
        <v>16937</v>
      </c>
      <c r="E351" s="609">
        <v>15</v>
      </c>
      <c r="F351" s="609"/>
      <c r="G351" s="609"/>
      <c r="H351" s="597" t="s">
        <v>84</v>
      </c>
      <c r="I351" s="265" t="s">
        <v>5028</v>
      </c>
      <c r="J351" s="588" t="s">
        <v>85</v>
      </c>
      <c r="K351" s="265"/>
      <c r="L351" s="265" t="s">
        <v>257</v>
      </c>
      <c r="M351" s="266" t="s">
        <v>196</v>
      </c>
      <c r="N351" s="270" t="s">
        <v>88</v>
      </c>
      <c r="O351" s="267" t="s">
        <v>14990</v>
      </c>
      <c r="P351" s="294" t="s">
        <v>14991</v>
      </c>
      <c r="Q351" s="265">
        <v>1960</v>
      </c>
      <c r="R351" s="294" t="s">
        <v>14992</v>
      </c>
      <c r="S351" s="294" t="s">
        <v>14993</v>
      </c>
      <c r="T351" s="265" t="s">
        <v>14994</v>
      </c>
      <c r="U351" s="265">
        <v>67</v>
      </c>
      <c r="V351" s="265">
        <v>68</v>
      </c>
      <c r="W351" s="265" t="s">
        <v>14995</v>
      </c>
      <c r="X351" s="264" t="s">
        <v>14996</v>
      </c>
      <c r="Y351" s="264" t="s">
        <v>14997</v>
      </c>
      <c r="Z351" s="265">
        <v>2</v>
      </c>
      <c r="AA351" s="265" t="s">
        <v>96</v>
      </c>
      <c r="AB351" s="265" t="s">
        <v>23</v>
      </c>
      <c r="AC351" s="265" t="s">
        <v>97</v>
      </c>
      <c r="AD351" s="268"/>
      <c r="AE351" s="264"/>
      <c r="AF351" s="297">
        <v>33495</v>
      </c>
      <c r="AG351" s="265" t="str">
        <f t="shared" ca="1" si="41"/>
        <v>33 anos</v>
      </c>
      <c r="AH351" s="297">
        <v>45261</v>
      </c>
      <c r="AI351" s="269"/>
      <c r="AJ351" s="269"/>
      <c r="AK351" s="269"/>
      <c r="AL351" s="265"/>
      <c r="AM351" s="265"/>
      <c r="AN351" s="265"/>
      <c r="AO351" s="265"/>
      <c r="AP351" s="265"/>
      <c r="AQ351" s="265"/>
      <c r="AR351" s="265"/>
      <c r="AS351" s="265"/>
      <c r="AT351" s="265"/>
      <c r="AU351" s="265"/>
      <c r="AV351" s="265"/>
      <c r="AW351" s="265" t="s">
        <v>100</v>
      </c>
      <c r="AX351" s="63" t="s">
        <v>14998</v>
      </c>
      <c r="AY351" s="52" t="s">
        <v>306</v>
      </c>
      <c r="AZ351" s="63" t="s">
        <v>99</v>
      </c>
      <c r="BA351" s="52" t="s">
        <v>99</v>
      </c>
      <c r="BB351" s="265" t="s">
        <v>271</v>
      </c>
      <c r="BC351" s="265"/>
      <c r="BD351" s="265"/>
      <c r="BE351" s="265"/>
      <c r="BF351" s="265"/>
      <c r="BG351" s="265"/>
      <c r="BH351" s="265"/>
      <c r="BI351" s="265"/>
      <c r="BJ351" s="265"/>
      <c r="BK351" s="265"/>
      <c r="BL351" s="264" t="s">
        <v>14999</v>
      </c>
      <c r="BM351" s="265">
        <v>363</v>
      </c>
      <c r="BN351" s="265"/>
      <c r="BO351" s="265" t="s">
        <v>106</v>
      </c>
      <c r="BP351" s="265" t="s">
        <v>15000</v>
      </c>
      <c r="BQ351" s="64" t="s">
        <v>15001</v>
      </c>
      <c r="BR351" s="51" t="s">
        <v>15002</v>
      </c>
      <c r="BS351" s="265"/>
      <c r="BT351" s="265"/>
      <c r="BU351" s="265"/>
      <c r="BV351" s="265" t="s">
        <v>276</v>
      </c>
      <c r="BW351" s="265"/>
      <c r="BX351" s="265"/>
      <c r="BY351" s="265"/>
      <c r="BZ351" s="265"/>
      <c r="CA351" s="265"/>
      <c r="CB351" s="269"/>
      <c r="CC351" s="265"/>
      <c r="CD351" s="269"/>
      <c r="CE351" s="265"/>
      <c r="CF351" s="265"/>
      <c r="CG351" s="265"/>
      <c r="CH351" s="265"/>
      <c r="CI351" s="265"/>
      <c r="CJ351" s="265"/>
      <c r="CK351" s="265"/>
      <c r="CL351" s="265"/>
      <c r="CM351" s="265"/>
      <c r="CN351" s="265"/>
      <c r="CO351" s="585"/>
    </row>
    <row r="352" spans="1:93" ht="12.75" customHeight="1">
      <c r="A352" s="155" t="s">
        <v>5183</v>
      </c>
      <c r="B352" s="21"/>
      <c r="C352" s="40" t="s">
        <v>82</v>
      </c>
      <c r="D352" s="599" t="s">
        <v>82</v>
      </c>
      <c r="E352" s="609">
        <v>15</v>
      </c>
      <c r="F352" s="599"/>
      <c r="G352" s="599"/>
      <c r="H352" s="36" t="s">
        <v>84</v>
      </c>
      <c r="I352" s="188" t="s">
        <v>1542</v>
      </c>
      <c r="J352" s="156" t="s">
        <v>135</v>
      </c>
      <c r="K352" s="14" t="s">
        <v>86</v>
      </c>
      <c r="L352" s="14" t="s">
        <v>73</v>
      </c>
      <c r="M352" s="21" t="s">
        <v>136</v>
      </c>
      <c r="N352" s="14" t="s">
        <v>4987</v>
      </c>
      <c r="O352" s="18" t="s">
        <v>5184</v>
      </c>
      <c r="P352" s="21" t="s">
        <v>5185</v>
      </c>
      <c r="Q352" s="14">
        <v>1840</v>
      </c>
      <c r="R352" s="21">
        <v>19023947692</v>
      </c>
      <c r="S352" s="21">
        <v>26868035845</v>
      </c>
      <c r="T352" s="21">
        <v>2663853201</v>
      </c>
      <c r="U352" s="21">
        <v>8</v>
      </c>
      <c r="V352" s="21">
        <v>65</v>
      </c>
      <c r="W352" s="21">
        <v>377</v>
      </c>
      <c r="X352" s="155" t="s">
        <v>5186</v>
      </c>
      <c r="Y352" s="155" t="s">
        <v>5187</v>
      </c>
      <c r="Z352" s="14">
        <v>2</v>
      </c>
      <c r="AA352" s="14" t="s">
        <v>96</v>
      </c>
      <c r="AB352" s="14" t="s">
        <v>23</v>
      </c>
      <c r="AC352" s="21" t="s">
        <v>97</v>
      </c>
      <c r="AD352" s="157"/>
      <c r="AE352" s="155" t="s">
        <v>5188</v>
      </c>
      <c r="AF352" s="133">
        <v>28223</v>
      </c>
      <c r="AG352" s="21" t="s">
        <v>5189</v>
      </c>
      <c r="AH352" s="21"/>
      <c r="AI352" s="133">
        <v>44883</v>
      </c>
      <c r="AJ352" s="20">
        <f t="shared" ref="AJ352:AJ358" si="54">EDATE(AI352,300)</f>
        <v>54014</v>
      </c>
      <c r="AK352" s="20">
        <f t="shared" ref="AK352:AK358" si="55">EDATE(AI352,360)</f>
        <v>55841</v>
      </c>
      <c r="AL352" s="21">
        <v>59</v>
      </c>
      <c r="AM352" s="14" t="str">
        <f t="shared" ref="AM352:AM358" ca="1" si="56">DATEDIF(AI352,TODAY(),"Y")&amp;" ano(s)"</f>
        <v>2 ano(s)</v>
      </c>
      <c r="AN352" s="14" t="str">
        <f t="shared" ref="AN352:AN358" ca="1" si="57">DATEDIF(AI352,TODAY(),"YM")&amp;"  mês(es)"</f>
        <v>8  mês(es)</v>
      </c>
      <c r="AO352" s="14" t="str">
        <f t="shared" ref="AO352:AO358" ca="1" si="58">DATEDIF(AI352,TODAY(),"MD")&amp;" dias"</f>
        <v>29 dias</v>
      </c>
      <c r="AP352" s="14">
        <f t="shared" ref="AP352:AP358" ca="1" si="59">TODAY()-AI352</f>
        <v>1002</v>
      </c>
      <c r="AQ352" s="21" t="s">
        <v>99</v>
      </c>
      <c r="AR352" s="21"/>
      <c r="AS352" s="21"/>
      <c r="AT352" s="21"/>
      <c r="AU352" s="21"/>
      <c r="AV352" s="21"/>
      <c r="AW352" s="14" t="s">
        <v>100</v>
      </c>
      <c r="AX352" s="21" t="s">
        <v>2538</v>
      </c>
      <c r="AY352" s="21"/>
      <c r="AZ352" s="21"/>
      <c r="BA352" s="14" t="s">
        <v>99</v>
      </c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 t="s">
        <v>5190</v>
      </c>
      <c r="BM352" s="21">
        <v>6437</v>
      </c>
      <c r="BN352" s="21" t="s">
        <v>5191</v>
      </c>
      <c r="BO352" s="21" t="s">
        <v>106</v>
      </c>
      <c r="BP352" s="21" t="s">
        <v>5192</v>
      </c>
      <c r="BQ352" s="21" t="s">
        <v>5193</v>
      </c>
      <c r="BR352" s="189" t="s">
        <v>5194</v>
      </c>
      <c r="BS352" s="155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155"/>
      <c r="CN352" s="21"/>
      <c r="CO352" s="159"/>
    </row>
    <row r="353" spans="1:93" ht="15" customHeight="1">
      <c r="A353" s="24" t="s">
        <v>5070</v>
      </c>
      <c r="B353" s="25">
        <v>471</v>
      </c>
      <c r="C353" s="34" t="s">
        <v>82</v>
      </c>
      <c r="D353" s="600" t="s">
        <v>5057</v>
      </c>
      <c r="E353" s="609">
        <v>15</v>
      </c>
      <c r="F353" s="600"/>
      <c r="G353" s="600"/>
      <c r="H353" s="27" t="s">
        <v>84</v>
      </c>
      <c r="I353" s="25" t="s">
        <v>3319</v>
      </c>
      <c r="J353" s="27" t="s">
        <v>85</v>
      </c>
      <c r="K353" s="25" t="s">
        <v>86</v>
      </c>
      <c r="L353" s="25" t="s">
        <v>69</v>
      </c>
      <c r="M353" s="25" t="s">
        <v>196</v>
      </c>
      <c r="N353" s="28" t="s">
        <v>88</v>
      </c>
      <c r="O353" s="29" t="s">
        <v>5071</v>
      </c>
      <c r="P353" s="25" t="s">
        <v>5072</v>
      </c>
      <c r="Q353" s="25">
        <v>1079</v>
      </c>
      <c r="R353" s="25" t="s">
        <v>5073</v>
      </c>
      <c r="S353" s="25" t="s">
        <v>5074</v>
      </c>
      <c r="T353" s="25">
        <v>327009822</v>
      </c>
      <c r="U353" s="25">
        <v>91</v>
      </c>
      <c r="V353" s="25">
        <v>59</v>
      </c>
      <c r="W353" s="25">
        <v>382</v>
      </c>
      <c r="X353" s="24" t="s">
        <v>5075</v>
      </c>
      <c r="Y353" s="24" t="s">
        <v>5076</v>
      </c>
      <c r="Z353" s="25">
        <v>2</v>
      </c>
      <c r="AA353" s="25" t="s">
        <v>96</v>
      </c>
      <c r="AB353" s="25" t="s">
        <v>23</v>
      </c>
      <c r="AC353" s="25" t="s">
        <v>97</v>
      </c>
      <c r="AD353" s="30"/>
      <c r="AE353" s="24" t="s">
        <v>1676</v>
      </c>
      <c r="AF353" s="31">
        <v>32436</v>
      </c>
      <c r="AG353" s="25" t="str">
        <f t="shared" ref="AG353:AG384" ca="1" si="60">DATEDIF(AF353,TODAY(),"Y")&amp;" anos"</f>
        <v>36 anos</v>
      </c>
      <c r="AH353" s="31">
        <v>41561</v>
      </c>
      <c r="AI353" s="31">
        <v>41561</v>
      </c>
      <c r="AJ353" s="31">
        <f t="shared" si="54"/>
        <v>50692</v>
      </c>
      <c r="AK353" s="31">
        <f t="shared" si="55"/>
        <v>52518</v>
      </c>
      <c r="AL353" s="25">
        <v>59</v>
      </c>
      <c r="AM353" s="25" t="str">
        <f t="shared" ca="1" si="56"/>
        <v>11 ano(s)</v>
      </c>
      <c r="AN353" s="25" t="str">
        <f t="shared" ca="1" si="57"/>
        <v>10  mês(es)</v>
      </c>
      <c r="AO353" s="25" t="str">
        <f t="shared" ca="1" si="58"/>
        <v>2 dias</v>
      </c>
      <c r="AP353" s="25">
        <f t="shared" ca="1" si="59"/>
        <v>4324</v>
      </c>
      <c r="AQ353" s="32" t="s">
        <v>99</v>
      </c>
      <c r="AR353" s="25"/>
      <c r="AS353" s="25"/>
      <c r="AT353" s="25"/>
      <c r="AU353" s="25"/>
      <c r="AV353" s="25"/>
      <c r="AW353" s="25" t="s">
        <v>336</v>
      </c>
      <c r="AX353" s="25"/>
      <c r="AY353" s="25" t="s">
        <v>99</v>
      </c>
      <c r="AZ353" s="25" t="s">
        <v>99</v>
      </c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 t="s">
        <v>5077</v>
      </c>
      <c r="BM353" s="25">
        <v>0</v>
      </c>
      <c r="BN353" s="25"/>
      <c r="BO353" s="25" t="s">
        <v>106</v>
      </c>
      <c r="BP353" s="25">
        <v>69086002</v>
      </c>
      <c r="BQ353" s="25">
        <v>9259113185</v>
      </c>
      <c r="BR353" s="33" t="s">
        <v>5078</v>
      </c>
      <c r="BS353" s="25" t="s">
        <v>290</v>
      </c>
      <c r="BT353" s="25" t="s">
        <v>110</v>
      </c>
      <c r="BU353" s="25" t="s">
        <v>291</v>
      </c>
      <c r="BV353" s="25" t="s">
        <v>110</v>
      </c>
      <c r="BW353" s="31" t="s">
        <v>292</v>
      </c>
      <c r="BX353" s="639" t="s">
        <v>5079</v>
      </c>
      <c r="BY353" s="25" t="s">
        <v>110</v>
      </c>
      <c r="BZ353" s="25" t="s">
        <v>110</v>
      </c>
      <c r="CA353" s="25" t="s">
        <v>110</v>
      </c>
      <c r="CB353" s="25" t="s">
        <v>110</v>
      </c>
      <c r="CC353" s="25" t="s">
        <v>110</v>
      </c>
      <c r="CD353" s="25" t="s">
        <v>110</v>
      </c>
      <c r="CE353" s="25" t="s">
        <v>110</v>
      </c>
      <c r="CF353" s="25" t="s">
        <v>110</v>
      </c>
      <c r="CG353" s="25" t="s">
        <v>110</v>
      </c>
      <c r="CH353" s="25" t="s">
        <v>110</v>
      </c>
      <c r="CI353" s="25" t="s">
        <v>110</v>
      </c>
      <c r="CJ353" s="25" t="s">
        <v>110</v>
      </c>
      <c r="CK353" s="25" t="s">
        <v>110</v>
      </c>
      <c r="CL353" s="25" t="s">
        <v>110</v>
      </c>
      <c r="CM353" s="25" t="s">
        <v>110</v>
      </c>
      <c r="CN353" s="25"/>
      <c r="CO353" s="34"/>
    </row>
    <row r="354" spans="1:93" ht="15" customHeight="1">
      <c r="A354" s="24" t="s">
        <v>5195</v>
      </c>
      <c r="B354" s="25">
        <v>2</v>
      </c>
      <c r="C354" s="34" t="s">
        <v>82</v>
      </c>
      <c r="D354" s="604" t="s">
        <v>82</v>
      </c>
      <c r="E354" s="609">
        <v>15</v>
      </c>
      <c r="F354" s="604"/>
      <c r="G354" s="604"/>
      <c r="H354" s="27" t="s">
        <v>84</v>
      </c>
      <c r="I354" s="28" t="s">
        <v>5196</v>
      </c>
      <c r="J354" s="27" t="s">
        <v>85</v>
      </c>
      <c r="K354" s="25" t="s">
        <v>86</v>
      </c>
      <c r="L354" s="25" t="s">
        <v>76</v>
      </c>
      <c r="M354" s="28" t="s">
        <v>87</v>
      </c>
      <c r="N354" s="28" t="s">
        <v>88</v>
      </c>
      <c r="O354" s="29" t="s">
        <v>5197</v>
      </c>
      <c r="P354" s="25" t="s">
        <v>5198</v>
      </c>
      <c r="Q354" s="28" t="s">
        <v>5199</v>
      </c>
      <c r="R354" s="25" t="s">
        <v>5200</v>
      </c>
      <c r="S354" s="25" t="s">
        <v>5201</v>
      </c>
      <c r="T354" s="25">
        <v>130960522</v>
      </c>
      <c r="U354" s="25">
        <v>24</v>
      </c>
      <c r="V354" s="25">
        <v>1</v>
      </c>
      <c r="W354" s="25">
        <v>280</v>
      </c>
      <c r="X354" s="24" t="s">
        <v>5202</v>
      </c>
      <c r="Y354" s="24" t="s">
        <v>5203</v>
      </c>
      <c r="Z354" s="25">
        <v>1</v>
      </c>
      <c r="AA354" s="25" t="s">
        <v>96</v>
      </c>
      <c r="AB354" s="25" t="s">
        <v>23</v>
      </c>
      <c r="AC354" s="25" t="s">
        <v>97</v>
      </c>
      <c r="AD354" s="30"/>
      <c r="AE354" s="24"/>
      <c r="AF354" s="31">
        <v>27184</v>
      </c>
      <c r="AG354" s="25" t="str">
        <f t="shared" ca="1" si="60"/>
        <v>51 anos</v>
      </c>
      <c r="AH354" s="31">
        <v>34335</v>
      </c>
      <c r="AI354" s="31">
        <v>34335</v>
      </c>
      <c r="AJ354" s="31">
        <f t="shared" si="54"/>
        <v>43466</v>
      </c>
      <c r="AK354" s="31">
        <f t="shared" si="55"/>
        <v>45292</v>
      </c>
      <c r="AL354" s="25">
        <v>59</v>
      </c>
      <c r="AM354" s="25" t="str">
        <f t="shared" ca="1" si="56"/>
        <v>31 ano(s)</v>
      </c>
      <c r="AN354" s="25" t="str">
        <f t="shared" ca="1" si="57"/>
        <v>7  mês(es)</v>
      </c>
      <c r="AO354" s="25" t="str">
        <f t="shared" ca="1" si="58"/>
        <v>15 dias</v>
      </c>
      <c r="AP354" s="25">
        <f t="shared" ca="1" si="59"/>
        <v>11550</v>
      </c>
      <c r="AQ354" s="32" t="s">
        <v>99</v>
      </c>
      <c r="AR354" s="25"/>
      <c r="AS354" s="25"/>
      <c r="AT354" s="25"/>
      <c r="AU354" s="25"/>
      <c r="AV354" s="25"/>
      <c r="AW354" s="25"/>
      <c r="AX354" s="25"/>
      <c r="AY354" s="25" t="s">
        <v>99</v>
      </c>
      <c r="AZ354" s="25" t="s">
        <v>99</v>
      </c>
      <c r="BA354" s="25" t="s">
        <v>99</v>
      </c>
      <c r="BB354" s="25"/>
      <c r="BC354" s="25"/>
      <c r="BD354" s="25"/>
      <c r="BE354" s="25" t="s">
        <v>1823</v>
      </c>
      <c r="BF354" s="25"/>
      <c r="BG354" s="25"/>
      <c r="BH354" s="25"/>
      <c r="BI354" s="25"/>
      <c r="BJ354" s="25"/>
      <c r="BK354" s="25"/>
      <c r="BL354" s="25"/>
      <c r="BM354" s="25">
        <v>0</v>
      </c>
      <c r="BN354" s="25"/>
      <c r="BO354" s="25" t="s">
        <v>106</v>
      </c>
      <c r="BP354" s="25">
        <v>69097312</v>
      </c>
      <c r="BQ354" s="25">
        <v>0</v>
      </c>
      <c r="BR354" s="33" t="s">
        <v>5204</v>
      </c>
      <c r="BS354" s="25" t="s">
        <v>369</v>
      </c>
      <c r="BT354" s="25"/>
      <c r="BU354" s="25"/>
      <c r="BV354" s="25"/>
      <c r="BW354" s="25"/>
      <c r="BX354" s="25"/>
      <c r="BY354" s="25"/>
      <c r="BZ354" s="25" t="s">
        <v>2060</v>
      </c>
      <c r="CA354" s="25"/>
      <c r="CB354" s="31">
        <v>43702</v>
      </c>
      <c r="CC354" s="25" t="s">
        <v>2061</v>
      </c>
      <c r="CD354" s="25"/>
      <c r="CE354" s="25"/>
      <c r="CF354" s="31">
        <v>44927</v>
      </c>
      <c r="CG354" s="25" t="s">
        <v>5205</v>
      </c>
      <c r="CH354" s="25"/>
      <c r="CI354" s="25"/>
      <c r="CJ354" s="25"/>
      <c r="CK354" s="25"/>
      <c r="CL354" s="25"/>
      <c r="CM354" s="25"/>
      <c r="CN354" s="25"/>
      <c r="CO354" s="34"/>
    </row>
    <row r="355" spans="1:93" ht="12.75" customHeight="1">
      <c r="A355" s="13" t="s">
        <v>5230</v>
      </c>
      <c r="B355" s="14"/>
      <c r="C355" s="40" t="s">
        <v>82</v>
      </c>
      <c r="D355" s="599" t="s">
        <v>82</v>
      </c>
      <c r="E355" s="609">
        <v>15</v>
      </c>
      <c r="F355" s="599"/>
      <c r="G355" s="599"/>
      <c r="H355" s="36" t="s">
        <v>84</v>
      </c>
      <c r="I355" s="14" t="s">
        <v>3036</v>
      </c>
      <c r="J355" s="36" t="s">
        <v>135</v>
      </c>
      <c r="K355" s="14" t="s">
        <v>544</v>
      </c>
      <c r="L355" s="21" t="s">
        <v>69</v>
      </c>
      <c r="M355" s="17" t="s">
        <v>1392</v>
      </c>
      <c r="N355" s="17" t="s">
        <v>1450</v>
      </c>
      <c r="O355" s="18" t="s">
        <v>5231</v>
      </c>
      <c r="P355" s="14" t="s">
        <v>5232</v>
      </c>
      <c r="Q355" s="60" t="s">
        <v>5233</v>
      </c>
      <c r="R355" s="14" t="s">
        <v>5234</v>
      </c>
      <c r="S355" s="14" t="s">
        <v>5235</v>
      </c>
      <c r="T355" s="14">
        <v>130746322</v>
      </c>
      <c r="U355" s="14">
        <v>67</v>
      </c>
      <c r="V355" s="14">
        <v>1</v>
      </c>
      <c r="W355" s="14">
        <v>278</v>
      </c>
      <c r="X355" s="13" t="s">
        <v>5225</v>
      </c>
      <c r="Y355" s="13" t="s">
        <v>5236</v>
      </c>
      <c r="Z355" s="14"/>
      <c r="AA355" s="14" t="s">
        <v>96</v>
      </c>
      <c r="AB355" s="14" t="s">
        <v>23</v>
      </c>
      <c r="AC355" s="14" t="s">
        <v>97</v>
      </c>
      <c r="AD355" s="19"/>
      <c r="AE355" s="13" t="s">
        <v>2851</v>
      </c>
      <c r="AF355" s="20">
        <v>26254</v>
      </c>
      <c r="AG355" s="14" t="str">
        <f t="shared" ca="1" si="60"/>
        <v>53 anos</v>
      </c>
      <c r="AH355" s="20">
        <v>43937</v>
      </c>
      <c r="AI355" s="20">
        <v>43937</v>
      </c>
      <c r="AJ355" s="20">
        <f t="shared" si="54"/>
        <v>53068</v>
      </c>
      <c r="AK355" s="20">
        <f t="shared" si="55"/>
        <v>54894</v>
      </c>
      <c r="AL355" s="14">
        <v>59</v>
      </c>
      <c r="AM355" s="14" t="str">
        <f t="shared" ca="1" si="56"/>
        <v>5 ano(s)</v>
      </c>
      <c r="AN355" s="14" t="str">
        <f t="shared" ca="1" si="57"/>
        <v>4  mês(es)</v>
      </c>
      <c r="AO355" s="14" t="str">
        <f t="shared" ca="1" si="58"/>
        <v>0 dias</v>
      </c>
      <c r="AP355" s="14">
        <f t="shared" ca="1" si="59"/>
        <v>1948</v>
      </c>
      <c r="AQ355" s="21" t="s">
        <v>99</v>
      </c>
      <c r="AR355" s="14"/>
      <c r="AS355" s="14"/>
      <c r="AT355" s="14"/>
      <c r="AU355" s="14"/>
      <c r="AV355" s="90" t="s">
        <v>5237</v>
      </c>
      <c r="AW355" s="14" t="s">
        <v>100</v>
      </c>
      <c r="AX355" s="14" t="s">
        <v>5238</v>
      </c>
      <c r="AY355" s="14" t="s">
        <v>99</v>
      </c>
      <c r="AZ355" s="14" t="s">
        <v>99</v>
      </c>
      <c r="BA355" s="14" t="s">
        <v>99</v>
      </c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 t="s">
        <v>5239</v>
      </c>
      <c r="BM355" s="14">
        <v>57</v>
      </c>
      <c r="BN355" s="14" t="s">
        <v>5240</v>
      </c>
      <c r="BO355" s="14" t="s">
        <v>106</v>
      </c>
      <c r="BP355" s="14" t="s">
        <v>5241</v>
      </c>
      <c r="BQ355" s="14" t="s">
        <v>5242</v>
      </c>
      <c r="BR355" s="118" t="s">
        <v>5243</v>
      </c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40"/>
    </row>
    <row r="356" spans="1:93" ht="15" customHeight="1">
      <c r="A356" s="24" t="s">
        <v>7796</v>
      </c>
      <c r="B356" s="25"/>
      <c r="C356" s="34" t="s">
        <v>82</v>
      </c>
      <c r="D356" s="600" t="s">
        <v>16931</v>
      </c>
      <c r="E356" s="609">
        <v>15</v>
      </c>
      <c r="F356" s="600" t="s">
        <v>8835</v>
      </c>
      <c r="G356" s="600">
        <v>35</v>
      </c>
      <c r="H356" s="27" t="s">
        <v>7797</v>
      </c>
      <c r="I356" s="25" t="s">
        <v>7798</v>
      </c>
      <c r="J356" s="27" t="s">
        <v>85</v>
      </c>
      <c r="K356" s="25" t="s">
        <v>279</v>
      </c>
      <c r="L356" s="25" t="s">
        <v>79</v>
      </c>
      <c r="M356" s="28" t="s">
        <v>118</v>
      </c>
      <c r="N356" s="28" t="s">
        <v>88</v>
      </c>
      <c r="O356" s="29" t="s">
        <v>7799</v>
      </c>
      <c r="P356" s="25" t="s">
        <v>7800</v>
      </c>
      <c r="Q356" s="28" t="s">
        <v>7801</v>
      </c>
      <c r="R356" s="25" t="s">
        <v>7802</v>
      </c>
      <c r="S356" s="25" t="s">
        <v>7803</v>
      </c>
      <c r="T356" s="25">
        <v>173688722</v>
      </c>
      <c r="U356" s="25">
        <v>16</v>
      </c>
      <c r="V356" s="25">
        <v>40</v>
      </c>
      <c r="W356" s="25">
        <v>108</v>
      </c>
      <c r="X356" s="24" t="s">
        <v>7804</v>
      </c>
      <c r="Y356" s="24" t="s">
        <v>7805</v>
      </c>
      <c r="Z356" s="25">
        <v>2</v>
      </c>
      <c r="AA356" s="25" t="s">
        <v>96</v>
      </c>
      <c r="AB356" s="25" t="s">
        <v>23</v>
      </c>
      <c r="AC356" s="25" t="s">
        <v>97</v>
      </c>
      <c r="AD356" s="30"/>
      <c r="AE356" s="24" t="s">
        <v>7806</v>
      </c>
      <c r="AF356" s="31">
        <v>28272</v>
      </c>
      <c r="AG356" s="25" t="str">
        <f t="shared" ca="1" si="60"/>
        <v>48 anos</v>
      </c>
      <c r="AH356" s="31">
        <v>38058</v>
      </c>
      <c r="AI356" s="31">
        <v>38058</v>
      </c>
      <c r="AJ356" s="31">
        <f t="shared" si="54"/>
        <v>47189</v>
      </c>
      <c r="AK356" s="31">
        <f t="shared" si="55"/>
        <v>49015</v>
      </c>
      <c r="AL356" s="25">
        <v>59</v>
      </c>
      <c r="AM356" s="25" t="str">
        <f t="shared" ca="1" si="56"/>
        <v>21 ano(s)</v>
      </c>
      <c r="AN356" s="25" t="str">
        <f t="shared" ca="1" si="57"/>
        <v>5  mês(es)</v>
      </c>
      <c r="AO356" s="25" t="str">
        <f t="shared" ca="1" si="58"/>
        <v>4 dias</v>
      </c>
      <c r="AP356" s="25">
        <f t="shared" ca="1" si="59"/>
        <v>7827</v>
      </c>
      <c r="AQ356" s="32" t="s">
        <v>99</v>
      </c>
      <c r="AR356" s="25" t="s">
        <v>110</v>
      </c>
      <c r="AS356" s="25" t="s">
        <v>110</v>
      </c>
      <c r="AT356" s="25" t="s">
        <v>110</v>
      </c>
      <c r="AU356" s="25" t="s">
        <v>110</v>
      </c>
      <c r="AV356" s="25"/>
      <c r="AW356" s="25" t="s">
        <v>100</v>
      </c>
      <c r="AX356" s="25" t="s">
        <v>110</v>
      </c>
      <c r="AY356" s="25" t="s">
        <v>7807</v>
      </c>
      <c r="AZ356" s="25" t="s">
        <v>99</v>
      </c>
      <c r="BA356" s="73" t="s">
        <v>99</v>
      </c>
      <c r="BB356" s="25" t="s">
        <v>110</v>
      </c>
      <c r="BC356" s="25" t="s">
        <v>110</v>
      </c>
      <c r="BD356" s="25" t="s">
        <v>110</v>
      </c>
      <c r="BE356" s="25" t="s">
        <v>110</v>
      </c>
      <c r="BF356" s="25" t="s">
        <v>110</v>
      </c>
      <c r="BG356" s="25" t="s">
        <v>99</v>
      </c>
      <c r="BH356" s="25" t="s">
        <v>96</v>
      </c>
      <c r="BI356" s="25"/>
      <c r="BJ356" s="25"/>
      <c r="BK356" s="25"/>
      <c r="BL356" s="25" t="s">
        <v>7808</v>
      </c>
      <c r="BM356" s="25">
        <v>0</v>
      </c>
      <c r="BN356" s="25"/>
      <c r="BO356" s="25" t="s">
        <v>106</v>
      </c>
      <c r="BP356" s="25">
        <v>69044610</v>
      </c>
      <c r="BQ356" s="122">
        <v>0</v>
      </c>
      <c r="BR356" s="134" t="s">
        <v>7809</v>
      </c>
      <c r="BS356" s="25" t="s">
        <v>7810</v>
      </c>
      <c r="BT356" s="25" t="s">
        <v>110</v>
      </c>
      <c r="BU356" s="25" t="s">
        <v>110</v>
      </c>
      <c r="BV356" s="25" t="s">
        <v>110</v>
      </c>
      <c r="BW356" s="25" t="s">
        <v>110</v>
      </c>
      <c r="BX356" s="25" t="s">
        <v>110</v>
      </c>
      <c r="BY356" s="25" t="s">
        <v>110</v>
      </c>
      <c r="BZ356" s="25" t="s">
        <v>110</v>
      </c>
      <c r="CA356" s="25" t="s">
        <v>110</v>
      </c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4" t="s">
        <v>7811</v>
      </c>
      <c r="CN356" s="25"/>
      <c r="CO356" s="34"/>
    </row>
    <row r="357" spans="1:93" ht="15" customHeight="1">
      <c r="A357" s="24" t="s">
        <v>5244</v>
      </c>
      <c r="B357" s="25">
        <v>348</v>
      </c>
      <c r="C357" s="34" t="s">
        <v>82</v>
      </c>
      <c r="D357" s="600" t="s">
        <v>82</v>
      </c>
      <c r="E357" s="609">
        <v>15</v>
      </c>
      <c r="F357" s="600"/>
      <c r="G357" s="600"/>
      <c r="H357" s="27" t="s">
        <v>84</v>
      </c>
      <c r="I357" s="25" t="s">
        <v>5245</v>
      </c>
      <c r="J357" s="27" t="s">
        <v>85</v>
      </c>
      <c r="K357" s="25" t="s">
        <v>86</v>
      </c>
      <c r="L357" s="25" t="s">
        <v>71</v>
      </c>
      <c r="M357" s="28" t="s">
        <v>196</v>
      </c>
      <c r="N357" s="28" t="s">
        <v>88</v>
      </c>
      <c r="O357" s="29" t="s">
        <v>5246</v>
      </c>
      <c r="P357" s="25" t="s">
        <v>5247</v>
      </c>
      <c r="Q357" s="28" t="s">
        <v>394</v>
      </c>
      <c r="R357" s="25" t="s">
        <v>5248</v>
      </c>
      <c r="S357" s="25" t="s">
        <v>5249</v>
      </c>
      <c r="T357" s="25">
        <v>158181622</v>
      </c>
      <c r="U357" s="25">
        <v>8</v>
      </c>
      <c r="V357" s="25">
        <v>65</v>
      </c>
      <c r="W357" s="25">
        <v>39</v>
      </c>
      <c r="X357" s="24" t="s">
        <v>5250</v>
      </c>
      <c r="Y357" s="24" t="s">
        <v>5251</v>
      </c>
      <c r="Z357" s="25">
        <v>2</v>
      </c>
      <c r="AA357" s="25" t="s">
        <v>96</v>
      </c>
      <c r="AB357" s="25" t="s">
        <v>23</v>
      </c>
      <c r="AC357" s="25" t="s">
        <v>97</v>
      </c>
      <c r="AD357" s="30"/>
      <c r="AE357" s="24" t="s">
        <v>5252</v>
      </c>
      <c r="AF357" s="31">
        <v>28448</v>
      </c>
      <c r="AG357" s="25" t="str">
        <f t="shared" ca="1" si="60"/>
        <v>47 anos</v>
      </c>
      <c r="AH357" s="31">
        <v>38384</v>
      </c>
      <c r="AI357" s="31">
        <v>38384</v>
      </c>
      <c r="AJ357" s="31">
        <f t="shared" si="54"/>
        <v>47515</v>
      </c>
      <c r="AK357" s="31">
        <f t="shared" si="55"/>
        <v>49341</v>
      </c>
      <c r="AL357" s="25">
        <v>59</v>
      </c>
      <c r="AM357" s="25" t="str">
        <f t="shared" ca="1" si="56"/>
        <v>20 ano(s)</v>
      </c>
      <c r="AN357" s="25" t="str">
        <f t="shared" ca="1" si="57"/>
        <v>6  mês(es)</v>
      </c>
      <c r="AO357" s="25" t="str">
        <f t="shared" ca="1" si="58"/>
        <v>15 dias</v>
      </c>
      <c r="AP357" s="25">
        <f t="shared" ca="1" si="59"/>
        <v>7501</v>
      </c>
      <c r="AQ357" s="32" t="s">
        <v>99</v>
      </c>
      <c r="AR357" s="25"/>
      <c r="AS357" s="25"/>
      <c r="AT357" s="25"/>
      <c r="AU357" s="25"/>
      <c r="AV357" s="25"/>
      <c r="AW357" s="25"/>
      <c r="AX357" s="25"/>
      <c r="AY357" s="25" t="s">
        <v>99</v>
      </c>
      <c r="AZ357" s="25"/>
      <c r="BA357" s="25"/>
      <c r="BB357" s="25"/>
      <c r="BC357" s="25"/>
      <c r="BD357" s="25"/>
      <c r="BE357" s="25" t="s">
        <v>223</v>
      </c>
      <c r="BF357" s="25"/>
      <c r="BG357" s="25"/>
      <c r="BH357" s="25"/>
      <c r="BI357" s="25"/>
      <c r="BJ357" s="25"/>
      <c r="BK357" s="25"/>
      <c r="BL357" s="25" t="s">
        <v>5253</v>
      </c>
      <c r="BM357" s="25">
        <v>0</v>
      </c>
      <c r="BN357" s="25" t="s">
        <v>5254</v>
      </c>
      <c r="BO357" s="25" t="s">
        <v>106</v>
      </c>
      <c r="BP357" s="25">
        <v>69035367</v>
      </c>
      <c r="BQ357" s="25">
        <v>92994234290</v>
      </c>
      <c r="BR357" s="33" t="s">
        <v>5255</v>
      </c>
      <c r="BS357" s="25" t="s">
        <v>205</v>
      </c>
      <c r="BT357" s="25" t="s">
        <v>206</v>
      </c>
      <c r="BU357" s="25" t="s">
        <v>207</v>
      </c>
      <c r="BV357" s="25"/>
      <c r="BW357" s="25"/>
      <c r="BX357" s="25"/>
      <c r="BY357" s="25" t="s">
        <v>413</v>
      </c>
      <c r="BZ357" s="25" t="s">
        <v>110</v>
      </c>
      <c r="CA357" s="25" t="s">
        <v>110</v>
      </c>
      <c r="CB357" s="25" t="s">
        <v>110</v>
      </c>
      <c r="CC357" s="25" t="s">
        <v>110</v>
      </c>
      <c r="CD357" s="25" t="s">
        <v>110</v>
      </c>
      <c r="CE357" s="25" t="s">
        <v>110</v>
      </c>
      <c r="CF357" s="25" t="s">
        <v>110</v>
      </c>
      <c r="CG357" s="25" t="s">
        <v>110</v>
      </c>
      <c r="CH357" s="25" t="s">
        <v>110</v>
      </c>
      <c r="CI357" s="25" t="s">
        <v>110</v>
      </c>
      <c r="CJ357" s="25" t="s">
        <v>110</v>
      </c>
      <c r="CK357" s="25" t="s">
        <v>110</v>
      </c>
      <c r="CL357" s="25" t="s">
        <v>110</v>
      </c>
      <c r="CM357" s="25" t="s">
        <v>110</v>
      </c>
      <c r="CN357" s="25"/>
      <c r="CO357" s="34"/>
    </row>
    <row r="358" spans="1:93" ht="12.75" customHeight="1">
      <c r="A358" s="24" t="s">
        <v>7461</v>
      </c>
      <c r="B358" s="25">
        <v>19</v>
      </c>
      <c r="C358" s="34" t="s">
        <v>82</v>
      </c>
      <c r="D358" s="600" t="s">
        <v>82</v>
      </c>
      <c r="E358" s="609">
        <v>15</v>
      </c>
      <c r="F358" s="600"/>
      <c r="G358" s="600"/>
      <c r="H358" s="27" t="s">
        <v>84</v>
      </c>
      <c r="I358" s="25" t="s">
        <v>1082</v>
      </c>
      <c r="J358" s="27" t="s">
        <v>85</v>
      </c>
      <c r="K358" s="25" t="s">
        <v>544</v>
      </c>
      <c r="L358" s="25" t="s">
        <v>75</v>
      </c>
      <c r="M358" s="28" t="s">
        <v>87</v>
      </c>
      <c r="N358" s="28" t="s">
        <v>88</v>
      </c>
      <c r="O358" s="29" t="s">
        <v>7462</v>
      </c>
      <c r="P358" s="25" t="s">
        <v>7463</v>
      </c>
      <c r="Q358" s="28" t="s">
        <v>7464</v>
      </c>
      <c r="R358" s="25" t="s">
        <v>7465</v>
      </c>
      <c r="S358" s="25" t="s">
        <v>7466</v>
      </c>
      <c r="T358" s="25">
        <v>300890922</v>
      </c>
      <c r="U358" s="25">
        <v>32</v>
      </c>
      <c r="V358" s="25">
        <v>4</v>
      </c>
      <c r="W358" s="25">
        <v>78</v>
      </c>
      <c r="X358" s="24" t="s">
        <v>7467</v>
      </c>
      <c r="Y358" s="24" t="s">
        <v>7468</v>
      </c>
      <c r="Z358" s="25">
        <v>1</v>
      </c>
      <c r="AA358" s="25" t="s">
        <v>96</v>
      </c>
      <c r="AB358" s="25" t="s">
        <v>23</v>
      </c>
      <c r="AC358" s="25" t="s">
        <v>97</v>
      </c>
      <c r="AD358" s="30"/>
      <c r="AE358" s="24"/>
      <c r="AF358" s="31">
        <v>30467</v>
      </c>
      <c r="AG358" s="25" t="str">
        <f t="shared" ca="1" si="60"/>
        <v>42 anos</v>
      </c>
      <c r="AH358" s="31">
        <v>38058</v>
      </c>
      <c r="AI358" s="31">
        <v>38058</v>
      </c>
      <c r="AJ358" s="31">
        <f t="shared" si="54"/>
        <v>47189</v>
      </c>
      <c r="AK358" s="31">
        <f t="shared" si="55"/>
        <v>49015</v>
      </c>
      <c r="AL358" s="25">
        <v>59</v>
      </c>
      <c r="AM358" s="25" t="str">
        <f t="shared" ca="1" si="56"/>
        <v>21 ano(s)</v>
      </c>
      <c r="AN358" s="25" t="str">
        <f t="shared" ca="1" si="57"/>
        <v>5  mês(es)</v>
      </c>
      <c r="AO358" s="25" t="str">
        <f t="shared" ca="1" si="58"/>
        <v>4 dias</v>
      </c>
      <c r="AP358" s="25">
        <f t="shared" ca="1" si="59"/>
        <v>7827</v>
      </c>
      <c r="AQ358" s="32" t="s">
        <v>99</v>
      </c>
      <c r="AR358" s="25"/>
      <c r="AS358" s="25"/>
      <c r="AT358" s="25"/>
      <c r="AU358" s="25"/>
      <c r="AV358" s="25"/>
      <c r="AW358" s="25" t="s">
        <v>100</v>
      </c>
      <c r="AX358" s="25"/>
      <c r="AY358" s="25" t="s">
        <v>186</v>
      </c>
      <c r="AZ358" s="25" t="s">
        <v>99</v>
      </c>
      <c r="BA358" s="25" t="s">
        <v>99</v>
      </c>
      <c r="BB358" s="31" t="s">
        <v>101</v>
      </c>
      <c r="BC358" s="25" t="s">
        <v>3028</v>
      </c>
      <c r="BD358" s="25" t="s">
        <v>3259</v>
      </c>
      <c r="BE358" s="25" t="s">
        <v>3030</v>
      </c>
      <c r="BF358" s="25"/>
      <c r="BG358" s="25"/>
      <c r="BH358" s="25"/>
      <c r="BI358" s="25"/>
      <c r="BJ358" s="25"/>
      <c r="BK358" s="25"/>
      <c r="BL358" s="25" t="s">
        <v>7469</v>
      </c>
      <c r="BM358" s="25">
        <v>0</v>
      </c>
      <c r="BN358" s="25"/>
      <c r="BO358" s="25" t="s">
        <v>106</v>
      </c>
      <c r="BP358" s="25">
        <v>69067280</v>
      </c>
      <c r="BQ358" s="25">
        <v>0</v>
      </c>
      <c r="BR358" s="33" t="s">
        <v>7470</v>
      </c>
      <c r="BS358" s="25" t="s">
        <v>108</v>
      </c>
      <c r="BT358" s="25" t="s">
        <v>109</v>
      </c>
      <c r="BU358" s="25" t="s">
        <v>1432</v>
      </c>
      <c r="BV358" s="25" t="s">
        <v>110</v>
      </c>
      <c r="BW358" s="25" t="s">
        <v>3033</v>
      </c>
      <c r="BX358" s="25" t="s">
        <v>1435</v>
      </c>
      <c r="BY358" s="25" t="s">
        <v>3034</v>
      </c>
      <c r="BZ358" s="31" t="s">
        <v>113</v>
      </c>
      <c r="CA358" s="25" t="s">
        <v>110</v>
      </c>
      <c r="CB358" s="25" t="s">
        <v>110</v>
      </c>
      <c r="CC358" s="25" t="s">
        <v>110</v>
      </c>
      <c r="CD358" s="31">
        <v>45037</v>
      </c>
      <c r="CE358" s="120" t="s">
        <v>6946</v>
      </c>
      <c r="CF358" s="25" t="s">
        <v>110</v>
      </c>
      <c r="CG358" s="25" t="s">
        <v>110</v>
      </c>
      <c r="CH358" s="25" t="s">
        <v>110</v>
      </c>
      <c r="CI358" s="25" t="s">
        <v>110</v>
      </c>
      <c r="CJ358" s="25" t="s">
        <v>110</v>
      </c>
      <c r="CK358" s="25" t="s">
        <v>110</v>
      </c>
      <c r="CL358" s="25" t="s">
        <v>110</v>
      </c>
      <c r="CM358" s="25" t="s">
        <v>110</v>
      </c>
      <c r="CN358" s="25"/>
      <c r="CO358" s="34"/>
    </row>
    <row r="359" spans="1:93" ht="12.75" customHeight="1">
      <c r="A359" s="264" t="s">
        <v>15003</v>
      </c>
      <c r="B359" s="265">
        <v>96</v>
      </c>
      <c r="C359" s="225" t="s">
        <v>82</v>
      </c>
      <c r="D359" s="609" t="s">
        <v>16937</v>
      </c>
      <c r="E359" s="609">
        <v>15</v>
      </c>
      <c r="F359" s="609"/>
      <c r="G359" s="609"/>
      <c r="H359" s="597" t="s">
        <v>84</v>
      </c>
      <c r="I359" s="265" t="s">
        <v>5028</v>
      </c>
      <c r="J359" s="588" t="s">
        <v>135</v>
      </c>
      <c r="K359" s="265"/>
      <c r="L359" s="265" t="s">
        <v>257</v>
      </c>
      <c r="M359" s="266" t="s">
        <v>196</v>
      </c>
      <c r="N359" s="270" t="s">
        <v>88</v>
      </c>
      <c r="O359" s="267" t="s">
        <v>15004</v>
      </c>
      <c r="P359" s="294" t="s">
        <v>15005</v>
      </c>
      <c r="Q359" s="265">
        <v>1996</v>
      </c>
      <c r="R359" s="294" t="s">
        <v>15006</v>
      </c>
      <c r="S359" s="294" t="s">
        <v>15007</v>
      </c>
      <c r="T359" s="300" t="s">
        <v>15008</v>
      </c>
      <c r="U359" s="265"/>
      <c r="V359" s="300" t="s">
        <v>143</v>
      </c>
      <c r="W359" s="300" t="s">
        <v>12901</v>
      </c>
      <c r="X359" s="264" t="s">
        <v>15009</v>
      </c>
      <c r="Y359" s="264" t="s">
        <v>15010</v>
      </c>
      <c r="Z359" s="265">
        <v>1</v>
      </c>
      <c r="AA359" s="265" t="s">
        <v>96</v>
      </c>
      <c r="AB359" s="265" t="s">
        <v>23</v>
      </c>
      <c r="AC359" s="265" t="s">
        <v>97</v>
      </c>
      <c r="AD359" s="268"/>
      <c r="AE359" s="264"/>
      <c r="AF359" s="297">
        <v>36510</v>
      </c>
      <c r="AG359" s="265" t="str">
        <f t="shared" ca="1" si="60"/>
        <v>25 anos</v>
      </c>
      <c r="AH359" s="297">
        <v>45267</v>
      </c>
      <c r="AI359" s="269"/>
      <c r="AJ359" s="269"/>
      <c r="AK359" s="269"/>
      <c r="AL359" s="265"/>
      <c r="AM359" s="265"/>
      <c r="AN359" s="265"/>
      <c r="AO359" s="265"/>
      <c r="AP359" s="265"/>
      <c r="AQ359" s="265"/>
      <c r="AR359" s="265"/>
      <c r="AS359" s="265"/>
      <c r="AT359" s="265"/>
      <c r="AU359" s="265"/>
      <c r="AV359" s="265"/>
      <c r="AW359" s="265" t="s">
        <v>100</v>
      </c>
      <c r="AX359" s="52" t="s">
        <v>2370</v>
      </c>
      <c r="AY359" s="52" t="s">
        <v>306</v>
      </c>
      <c r="AZ359" s="63" t="s">
        <v>99</v>
      </c>
      <c r="BA359" s="52" t="s">
        <v>99</v>
      </c>
      <c r="BB359" s="265" t="s">
        <v>271</v>
      </c>
      <c r="BC359" s="265"/>
      <c r="BD359" s="265"/>
      <c r="BE359" s="265"/>
      <c r="BF359" s="265"/>
      <c r="BG359" s="265"/>
      <c r="BH359" s="265"/>
      <c r="BI359" s="265"/>
      <c r="BJ359" s="265"/>
      <c r="BK359" s="265"/>
      <c r="BL359" s="264" t="s">
        <v>15011</v>
      </c>
      <c r="BM359" s="265">
        <v>22</v>
      </c>
      <c r="BN359" s="265"/>
      <c r="BO359" s="265" t="s">
        <v>106</v>
      </c>
      <c r="BP359" s="265">
        <v>69058421</v>
      </c>
      <c r="BQ359" s="53" t="s">
        <v>15012</v>
      </c>
      <c r="BR359" s="54" t="s">
        <v>15013</v>
      </c>
      <c r="BS359" s="265"/>
      <c r="BT359" s="265"/>
      <c r="BU359" s="265"/>
      <c r="BV359" s="265" t="s">
        <v>276</v>
      </c>
      <c r="BW359" s="265"/>
      <c r="BX359" s="265"/>
      <c r="BY359" s="265"/>
      <c r="BZ359" s="265"/>
      <c r="CA359" s="265"/>
      <c r="CB359" s="269"/>
      <c r="CC359" s="265"/>
      <c r="CD359" s="269"/>
      <c r="CE359" s="265"/>
      <c r="CF359" s="265"/>
      <c r="CG359" s="265"/>
      <c r="CH359" s="265"/>
      <c r="CI359" s="265"/>
      <c r="CJ359" s="265"/>
      <c r="CK359" s="265"/>
      <c r="CL359" s="265"/>
      <c r="CM359" s="265"/>
      <c r="CN359" s="265"/>
      <c r="CO359" s="585"/>
    </row>
    <row r="360" spans="1:93" ht="14.25" customHeight="1">
      <c r="A360" s="264" t="s">
        <v>15014</v>
      </c>
      <c r="B360" s="265">
        <v>450</v>
      </c>
      <c r="C360" s="585" t="s">
        <v>82</v>
      </c>
      <c r="D360" s="609" t="s">
        <v>16937</v>
      </c>
      <c r="E360" s="609">
        <v>15</v>
      </c>
      <c r="F360" s="609"/>
      <c r="G360" s="609"/>
      <c r="H360" s="588" t="s">
        <v>84</v>
      </c>
      <c r="I360" s="265" t="s">
        <v>14933</v>
      </c>
      <c r="J360" s="588" t="s">
        <v>85</v>
      </c>
      <c r="K360" s="265" t="s">
        <v>86</v>
      </c>
      <c r="L360" s="265" t="s">
        <v>69</v>
      </c>
      <c r="M360" s="265" t="s">
        <v>196</v>
      </c>
      <c r="N360" s="266" t="s">
        <v>88</v>
      </c>
      <c r="O360" s="267" t="s">
        <v>15015</v>
      </c>
      <c r="P360" s="265" t="s">
        <v>15016</v>
      </c>
      <c r="Q360" s="265">
        <v>1054</v>
      </c>
      <c r="R360" s="265" t="s">
        <v>15017</v>
      </c>
      <c r="S360" s="265" t="s">
        <v>15018</v>
      </c>
      <c r="T360" s="265">
        <v>239157022</v>
      </c>
      <c r="U360" s="265">
        <v>67</v>
      </c>
      <c r="V360" s="265">
        <v>1</v>
      </c>
      <c r="W360" s="265">
        <v>386</v>
      </c>
      <c r="X360" s="264" t="s">
        <v>15019</v>
      </c>
      <c r="Y360" s="264" t="s">
        <v>15020</v>
      </c>
      <c r="Z360" s="265">
        <v>1</v>
      </c>
      <c r="AA360" s="265" t="s">
        <v>96</v>
      </c>
      <c r="AB360" s="265" t="s">
        <v>23</v>
      </c>
      <c r="AC360" s="265" t="s">
        <v>97</v>
      </c>
      <c r="AD360" s="268"/>
      <c r="AE360" s="264" t="s">
        <v>1822</v>
      </c>
      <c r="AF360" s="269">
        <v>31916</v>
      </c>
      <c r="AG360" s="265" t="str">
        <f t="shared" ca="1" si="60"/>
        <v>38 anos</v>
      </c>
      <c r="AH360" s="269">
        <v>41561</v>
      </c>
      <c r="AI360" s="269">
        <v>41561</v>
      </c>
      <c r="AJ360" s="269">
        <f t="shared" ref="AJ360:AJ379" si="61">EDATE(AI360,300)</f>
        <v>50692</v>
      </c>
      <c r="AK360" s="269">
        <f t="shared" ref="AK360:AK379" si="62">EDATE(AI360,360)</f>
        <v>52518</v>
      </c>
      <c r="AL360" s="265">
        <v>59</v>
      </c>
      <c r="AM360" s="265" t="str">
        <f t="shared" ref="AM360:AM379" ca="1" si="63">DATEDIF(AI360,TODAY(),"Y")&amp;" ano(s)"</f>
        <v>11 ano(s)</v>
      </c>
      <c r="AN360" s="265" t="str">
        <f t="shared" ref="AN360:AN379" ca="1" si="64">DATEDIF(AI360,TODAY(),"YM")&amp;"  mês(es)"</f>
        <v>10  mês(es)</v>
      </c>
      <c r="AO360" s="265" t="str">
        <f t="shared" ref="AO360:AO379" ca="1" si="65">DATEDIF(AI360,TODAY(),"MD")&amp;" dias"</f>
        <v>2 dias</v>
      </c>
      <c r="AP360" s="265">
        <f t="shared" ref="AP360:AP379" ca="1" si="66">TODAY()-AI360</f>
        <v>4324</v>
      </c>
      <c r="AQ360" s="270" t="s">
        <v>99</v>
      </c>
      <c r="AR360" s="265"/>
      <c r="AS360" s="265"/>
      <c r="AT360" s="265"/>
      <c r="AU360" s="265"/>
      <c r="AV360" s="265"/>
      <c r="AW360" s="265" t="s">
        <v>336</v>
      </c>
      <c r="AX360" s="265"/>
      <c r="AY360" s="265" t="s">
        <v>99</v>
      </c>
      <c r="AZ360" s="265" t="s">
        <v>99</v>
      </c>
      <c r="BA360" s="265"/>
      <c r="BB360" s="265"/>
      <c r="BC360" s="265" t="s">
        <v>351</v>
      </c>
      <c r="BD360" s="265"/>
      <c r="BE360" s="265"/>
      <c r="BF360" s="265"/>
      <c r="BG360" s="265"/>
      <c r="BH360" s="265"/>
      <c r="BI360" s="265"/>
      <c r="BJ360" s="265"/>
      <c r="BK360" s="265"/>
      <c r="BL360" s="265" t="s">
        <v>15021</v>
      </c>
      <c r="BM360" s="265">
        <v>0</v>
      </c>
      <c r="BN360" s="265" t="s">
        <v>15022</v>
      </c>
      <c r="BO360" s="265" t="s">
        <v>106</v>
      </c>
      <c r="BP360" s="265">
        <v>69065010</v>
      </c>
      <c r="BQ360" s="265" t="s">
        <v>15023</v>
      </c>
      <c r="BR360" s="271" t="s">
        <v>6937</v>
      </c>
      <c r="BS360" s="265" t="s">
        <v>290</v>
      </c>
      <c r="BT360" s="265" t="s">
        <v>110</v>
      </c>
      <c r="BU360" s="265" t="s">
        <v>291</v>
      </c>
      <c r="BV360" s="265" t="s">
        <v>110</v>
      </c>
      <c r="BW360" s="269" t="s">
        <v>292</v>
      </c>
      <c r="BX360" s="265" t="s">
        <v>9302</v>
      </c>
      <c r="BY360" s="265" t="s">
        <v>110</v>
      </c>
      <c r="BZ360" s="265" t="s">
        <v>110</v>
      </c>
      <c r="CA360" s="265" t="s">
        <v>110</v>
      </c>
      <c r="CB360" s="265" t="s">
        <v>110</v>
      </c>
      <c r="CC360" s="265" t="s">
        <v>110</v>
      </c>
      <c r="CD360" s="265" t="s">
        <v>110</v>
      </c>
      <c r="CE360" s="265" t="s">
        <v>110</v>
      </c>
      <c r="CF360" s="265" t="s">
        <v>110</v>
      </c>
      <c r="CG360" s="265" t="s">
        <v>110</v>
      </c>
      <c r="CH360" s="265" t="s">
        <v>110</v>
      </c>
      <c r="CI360" s="265" t="s">
        <v>110</v>
      </c>
      <c r="CJ360" s="265" t="s">
        <v>110</v>
      </c>
      <c r="CK360" s="265" t="s">
        <v>110</v>
      </c>
      <c r="CL360" s="265" t="s">
        <v>110</v>
      </c>
      <c r="CM360" s="265" t="s">
        <v>110</v>
      </c>
      <c r="CN360" s="265"/>
      <c r="CO360" s="585"/>
    </row>
    <row r="361" spans="1:93" ht="11.25" customHeight="1">
      <c r="A361" s="13" t="s">
        <v>5256</v>
      </c>
      <c r="B361" s="14">
        <v>10</v>
      </c>
      <c r="C361" s="40" t="s">
        <v>82</v>
      </c>
      <c r="D361" s="599" t="s">
        <v>1347</v>
      </c>
      <c r="E361" s="600">
        <v>16</v>
      </c>
      <c r="F361" s="599"/>
      <c r="G361" s="599"/>
      <c r="H361" s="36" t="s">
        <v>84</v>
      </c>
      <c r="I361" s="14" t="s">
        <v>5257</v>
      </c>
      <c r="J361" s="36" t="s">
        <v>85</v>
      </c>
      <c r="K361" s="14" t="s">
        <v>86</v>
      </c>
      <c r="L361" s="14" t="s">
        <v>77</v>
      </c>
      <c r="M361" s="17" t="s">
        <v>87</v>
      </c>
      <c r="N361" s="17" t="s">
        <v>88</v>
      </c>
      <c r="O361" s="18" t="s">
        <v>5258</v>
      </c>
      <c r="P361" s="14" t="s">
        <v>5259</v>
      </c>
      <c r="Q361" s="17" t="s">
        <v>5260</v>
      </c>
      <c r="R361" s="14" t="s">
        <v>5261</v>
      </c>
      <c r="S361" s="14" t="s">
        <v>5262</v>
      </c>
      <c r="T361" s="14">
        <v>130618722</v>
      </c>
      <c r="U361" s="14">
        <v>91</v>
      </c>
      <c r="V361" s="14">
        <v>1</v>
      </c>
      <c r="W361" s="14">
        <v>283</v>
      </c>
      <c r="X361" s="13" t="s">
        <v>5263</v>
      </c>
      <c r="Y361" s="13" t="s">
        <v>5264</v>
      </c>
      <c r="Z361" s="14">
        <v>1</v>
      </c>
      <c r="AA361" s="14" t="s">
        <v>96</v>
      </c>
      <c r="AB361" s="14" t="s">
        <v>23</v>
      </c>
      <c r="AC361" s="14" t="s">
        <v>97</v>
      </c>
      <c r="AD361" s="19"/>
      <c r="AE361" s="13" t="s">
        <v>5265</v>
      </c>
      <c r="AF361" s="20">
        <v>26164</v>
      </c>
      <c r="AG361" s="14" t="str">
        <f t="shared" ca="1" si="60"/>
        <v>53 anos</v>
      </c>
      <c r="AH361" s="20">
        <v>34335</v>
      </c>
      <c r="AI361" s="20">
        <v>34335</v>
      </c>
      <c r="AJ361" s="20">
        <f t="shared" si="61"/>
        <v>43466</v>
      </c>
      <c r="AK361" s="20">
        <f t="shared" si="62"/>
        <v>45292</v>
      </c>
      <c r="AL361" s="14">
        <v>59</v>
      </c>
      <c r="AM361" s="14" t="str">
        <f t="shared" ca="1" si="63"/>
        <v>31 ano(s)</v>
      </c>
      <c r="AN361" s="14" t="str">
        <f t="shared" ca="1" si="64"/>
        <v>7  mês(es)</v>
      </c>
      <c r="AO361" s="14" t="str">
        <f t="shared" ca="1" si="65"/>
        <v>15 dias</v>
      </c>
      <c r="AP361" s="14">
        <f t="shared" ca="1" si="66"/>
        <v>11550</v>
      </c>
      <c r="AQ361" s="21" t="s">
        <v>99</v>
      </c>
      <c r="AR361" s="14"/>
      <c r="AS361" s="14"/>
      <c r="AT361" s="14"/>
      <c r="AU361" s="14"/>
      <c r="AV361" s="14"/>
      <c r="AW361" s="14" t="s">
        <v>100</v>
      </c>
      <c r="AX361" s="14" t="s">
        <v>3339</v>
      </c>
      <c r="AY361" s="14" t="s">
        <v>99</v>
      </c>
      <c r="AZ361" s="14" t="s">
        <v>99</v>
      </c>
      <c r="BA361" s="14" t="s">
        <v>99</v>
      </c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>
        <v>0</v>
      </c>
      <c r="BN361" s="14"/>
      <c r="BO361" s="14" t="s">
        <v>106</v>
      </c>
      <c r="BP361" s="14">
        <v>69000000</v>
      </c>
      <c r="BQ361" s="14">
        <v>0</v>
      </c>
      <c r="BR361" s="22" t="s">
        <v>5266</v>
      </c>
      <c r="BS361" s="14" t="s">
        <v>369</v>
      </c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20">
        <v>43702</v>
      </c>
      <c r="CE361" s="14" t="s">
        <v>573</v>
      </c>
      <c r="CF361" s="14"/>
      <c r="CG361" s="14"/>
      <c r="CH361" s="20">
        <v>44927</v>
      </c>
      <c r="CI361" s="14" t="s">
        <v>5169</v>
      </c>
      <c r="CJ361" s="14"/>
      <c r="CK361" s="14"/>
      <c r="CL361" s="14"/>
      <c r="CM361" s="14"/>
      <c r="CN361" s="14"/>
      <c r="CO361" s="40"/>
    </row>
    <row r="362" spans="1:93" ht="12.75" customHeight="1">
      <c r="A362" s="24" t="s">
        <v>5267</v>
      </c>
      <c r="B362" s="25"/>
      <c r="C362" s="34" t="s">
        <v>82</v>
      </c>
      <c r="D362" s="600" t="s">
        <v>1347</v>
      </c>
      <c r="E362" s="600">
        <v>16</v>
      </c>
      <c r="F362" s="600"/>
      <c r="G362" s="600"/>
      <c r="H362" s="27" t="s">
        <v>84</v>
      </c>
      <c r="I362" s="25" t="s">
        <v>5268</v>
      </c>
      <c r="J362" s="27" t="s">
        <v>85</v>
      </c>
      <c r="K362" s="25" t="s">
        <v>279</v>
      </c>
      <c r="L362" s="25" t="s">
        <v>69</v>
      </c>
      <c r="M362" s="25" t="s">
        <v>196</v>
      </c>
      <c r="N362" s="28" t="s">
        <v>88</v>
      </c>
      <c r="O362" s="29" t="s">
        <v>5269</v>
      </c>
      <c r="P362" s="25" t="s">
        <v>5270</v>
      </c>
      <c r="Q362" s="25">
        <v>1135</v>
      </c>
      <c r="R362" s="25" t="s">
        <v>5271</v>
      </c>
      <c r="S362" s="25" t="s">
        <v>5272</v>
      </c>
      <c r="T362" s="25">
        <v>234949322</v>
      </c>
      <c r="U362" s="25">
        <v>8</v>
      </c>
      <c r="V362" s="25">
        <v>58</v>
      </c>
      <c r="W362" s="25">
        <v>326</v>
      </c>
      <c r="X362" s="24" t="s">
        <v>5273</v>
      </c>
      <c r="Y362" s="24" t="s">
        <v>5274</v>
      </c>
      <c r="Z362" s="25">
        <v>1</v>
      </c>
      <c r="AA362" s="25" t="s">
        <v>96</v>
      </c>
      <c r="AB362" s="25" t="s">
        <v>23</v>
      </c>
      <c r="AC362" s="25" t="s">
        <v>97</v>
      </c>
      <c r="AD362" s="30"/>
      <c r="AE362" s="24" t="s">
        <v>5275</v>
      </c>
      <c r="AF362" s="31">
        <v>31997</v>
      </c>
      <c r="AG362" s="25" t="str">
        <f t="shared" ca="1" si="60"/>
        <v>38 anos</v>
      </c>
      <c r="AH362" s="31">
        <v>41561</v>
      </c>
      <c r="AI362" s="31">
        <v>41561</v>
      </c>
      <c r="AJ362" s="31">
        <f t="shared" si="61"/>
        <v>50692</v>
      </c>
      <c r="AK362" s="31">
        <f t="shared" si="62"/>
        <v>52518</v>
      </c>
      <c r="AL362" s="25">
        <v>59</v>
      </c>
      <c r="AM362" s="25" t="str">
        <f t="shared" ca="1" si="63"/>
        <v>11 ano(s)</v>
      </c>
      <c r="AN362" s="25" t="str">
        <f t="shared" ca="1" si="64"/>
        <v>10  mês(es)</v>
      </c>
      <c r="AO362" s="25" t="str">
        <f t="shared" ca="1" si="65"/>
        <v>2 dias</v>
      </c>
      <c r="AP362" s="25">
        <f t="shared" ca="1" si="66"/>
        <v>4324</v>
      </c>
      <c r="AQ362" s="32" t="s">
        <v>99</v>
      </c>
      <c r="AR362" s="25"/>
      <c r="AS362" s="25"/>
      <c r="AT362" s="25"/>
      <c r="AU362" s="25"/>
      <c r="AV362" s="25"/>
      <c r="AW362" s="25" t="s">
        <v>336</v>
      </c>
      <c r="AX362" s="25" t="s">
        <v>99</v>
      </c>
      <c r="AY362" s="25" t="s">
        <v>99</v>
      </c>
      <c r="AZ362" s="25" t="s">
        <v>99</v>
      </c>
      <c r="BA362" s="73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 t="s">
        <v>5276</v>
      </c>
      <c r="BM362" s="25">
        <v>0</v>
      </c>
      <c r="BN362" s="25"/>
      <c r="BO362" s="25" t="s">
        <v>106</v>
      </c>
      <c r="BP362" s="25">
        <v>69097288</v>
      </c>
      <c r="BQ362" s="80">
        <v>992529643</v>
      </c>
      <c r="BR362" s="33" t="s">
        <v>5277</v>
      </c>
      <c r="BS362" s="25" t="s">
        <v>290</v>
      </c>
      <c r="BT362" s="25" t="s">
        <v>110</v>
      </c>
      <c r="BU362" s="25" t="s">
        <v>291</v>
      </c>
      <c r="BV362" s="25" t="s">
        <v>110</v>
      </c>
      <c r="BW362" s="31" t="s">
        <v>292</v>
      </c>
      <c r="BX362" s="25" t="s">
        <v>5278</v>
      </c>
      <c r="BY362" s="25" t="s">
        <v>110</v>
      </c>
      <c r="BZ362" s="25" t="s">
        <v>110</v>
      </c>
      <c r="CA362" s="25" t="s">
        <v>110</v>
      </c>
      <c r="CB362" s="25" t="s">
        <v>110</v>
      </c>
      <c r="CC362" s="25" t="s">
        <v>110</v>
      </c>
      <c r="CD362" s="25" t="s">
        <v>110</v>
      </c>
      <c r="CE362" s="25" t="s">
        <v>110</v>
      </c>
      <c r="CF362" s="25" t="s">
        <v>110</v>
      </c>
      <c r="CG362" s="25" t="s">
        <v>110</v>
      </c>
      <c r="CH362" s="25" t="s">
        <v>110</v>
      </c>
      <c r="CI362" s="25" t="s">
        <v>110</v>
      </c>
      <c r="CJ362" s="25" t="s">
        <v>110</v>
      </c>
      <c r="CK362" s="25" t="s">
        <v>110</v>
      </c>
      <c r="CL362" s="25" t="s">
        <v>110</v>
      </c>
      <c r="CM362" s="25" t="s">
        <v>110</v>
      </c>
      <c r="CN362" s="25"/>
      <c r="CO362" s="34"/>
    </row>
    <row r="363" spans="1:93" ht="15" customHeight="1">
      <c r="A363" s="13" t="s">
        <v>5279</v>
      </c>
      <c r="B363" s="14">
        <v>55</v>
      </c>
      <c r="C363" s="40" t="s">
        <v>82</v>
      </c>
      <c r="D363" s="599" t="s">
        <v>1347</v>
      </c>
      <c r="E363" s="600">
        <v>16</v>
      </c>
      <c r="F363" s="599"/>
      <c r="G363" s="599"/>
      <c r="H363" s="36" t="s">
        <v>84</v>
      </c>
      <c r="I363" s="14"/>
      <c r="J363" s="36" t="s">
        <v>85</v>
      </c>
      <c r="K363" s="14" t="s">
        <v>544</v>
      </c>
      <c r="L363" s="14" t="s">
        <v>73</v>
      </c>
      <c r="M363" s="17" t="s">
        <v>87</v>
      </c>
      <c r="N363" s="17" t="s">
        <v>88</v>
      </c>
      <c r="O363" s="18" t="s">
        <v>5280</v>
      </c>
      <c r="P363" s="14" t="s">
        <v>5281</v>
      </c>
      <c r="Q363" s="17" t="s">
        <v>5282</v>
      </c>
      <c r="R363" s="14" t="s">
        <v>5283</v>
      </c>
      <c r="S363" s="14" t="s">
        <v>5284</v>
      </c>
      <c r="T363" s="14">
        <v>168464922</v>
      </c>
      <c r="U363" s="14">
        <v>40</v>
      </c>
      <c r="V363" s="14">
        <v>36</v>
      </c>
      <c r="W363" s="14">
        <v>36</v>
      </c>
      <c r="X363" s="13" t="s">
        <v>5285</v>
      </c>
      <c r="Y363" s="13" t="s">
        <v>5286</v>
      </c>
      <c r="Z363" s="14">
        <v>1</v>
      </c>
      <c r="AA363" s="14" t="s">
        <v>96</v>
      </c>
      <c r="AB363" s="14" t="s">
        <v>23</v>
      </c>
      <c r="AC363" s="14" t="s">
        <v>97</v>
      </c>
      <c r="AD363" s="19"/>
      <c r="AE363" s="13" t="s">
        <v>5287</v>
      </c>
      <c r="AF363" s="20">
        <v>27400</v>
      </c>
      <c r="AG363" s="14" t="str">
        <f t="shared" ca="1" si="60"/>
        <v>50 anos</v>
      </c>
      <c r="AH363" s="20">
        <v>38058</v>
      </c>
      <c r="AI363" s="20">
        <v>38058</v>
      </c>
      <c r="AJ363" s="20">
        <f t="shared" si="61"/>
        <v>47189</v>
      </c>
      <c r="AK363" s="20">
        <f t="shared" si="62"/>
        <v>49015</v>
      </c>
      <c r="AL363" s="14">
        <v>59</v>
      </c>
      <c r="AM363" s="14" t="str">
        <f t="shared" ca="1" si="63"/>
        <v>21 ano(s)</v>
      </c>
      <c r="AN363" s="14" t="str">
        <f t="shared" ca="1" si="64"/>
        <v>5  mês(es)</v>
      </c>
      <c r="AO363" s="14" t="str">
        <f t="shared" ca="1" si="65"/>
        <v>4 dias</v>
      </c>
      <c r="AP363" s="14">
        <f t="shared" ca="1" si="66"/>
        <v>7827</v>
      </c>
      <c r="AQ363" s="21" t="s">
        <v>99</v>
      </c>
      <c r="AR363" s="14"/>
      <c r="AS363" s="14"/>
      <c r="AT363" s="14"/>
      <c r="AU363" s="14"/>
      <c r="AV363" s="14"/>
      <c r="AW363" s="14" t="s">
        <v>100</v>
      </c>
      <c r="AX363" s="14"/>
      <c r="AY363" s="14" t="s">
        <v>99</v>
      </c>
      <c r="AZ363" s="14" t="s">
        <v>99</v>
      </c>
      <c r="BA363" s="14" t="s">
        <v>99</v>
      </c>
      <c r="BB363" s="20" t="s">
        <v>101</v>
      </c>
      <c r="BC363" s="14"/>
      <c r="BD363" s="14" t="s">
        <v>3259</v>
      </c>
      <c r="BE363" s="14"/>
      <c r="BF363" s="14"/>
      <c r="BG363" s="14"/>
      <c r="BH363" s="14"/>
      <c r="BI363" s="14"/>
      <c r="BJ363" s="14"/>
      <c r="BK363" s="14"/>
      <c r="BL363" s="14" t="s">
        <v>5288</v>
      </c>
      <c r="BM363" s="14">
        <v>0</v>
      </c>
      <c r="BN363" s="14"/>
      <c r="BO363" s="14" t="s">
        <v>106</v>
      </c>
      <c r="BP363" s="14">
        <v>69640000</v>
      </c>
      <c r="BQ363" s="14">
        <v>81164071</v>
      </c>
      <c r="BR363" s="22" t="s">
        <v>5289</v>
      </c>
      <c r="BS363" s="14" t="s">
        <v>108</v>
      </c>
      <c r="BT363" s="14" t="s">
        <v>109</v>
      </c>
      <c r="BU363" s="14" t="s">
        <v>1432</v>
      </c>
      <c r="BV363" s="14" t="s">
        <v>110</v>
      </c>
      <c r="BW363" s="14" t="s">
        <v>3033</v>
      </c>
      <c r="BX363" s="14" t="s">
        <v>1435</v>
      </c>
      <c r="BY363" s="14" t="s">
        <v>5290</v>
      </c>
      <c r="BZ363" s="14" t="s">
        <v>5291</v>
      </c>
      <c r="CA363" s="14" t="s">
        <v>110</v>
      </c>
      <c r="CB363" s="20">
        <v>44672</v>
      </c>
      <c r="CC363" s="14" t="s">
        <v>4607</v>
      </c>
      <c r="CD363" s="14" t="s">
        <v>110</v>
      </c>
      <c r="CE363" s="14" t="s">
        <v>110</v>
      </c>
      <c r="CF363" s="14" t="s">
        <v>110</v>
      </c>
      <c r="CG363" s="14" t="s">
        <v>110</v>
      </c>
      <c r="CH363" s="14" t="s">
        <v>110</v>
      </c>
      <c r="CI363" s="14" t="s">
        <v>110</v>
      </c>
      <c r="CJ363" s="14" t="s">
        <v>110</v>
      </c>
      <c r="CK363" s="14" t="s">
        <v>110</v>
      </c>
      <c r="CL363" s="14" t="s">
        <v>110</v>
      </c>
      <c r="CM363" s="14" t="s">
        <v>110</v>
      </c>
      <c r="CN363" s="14"/>
      <c r="CO363" s="40"/>
    </row>
    <row r="364" spans="1:93" ht="15" customHeight="1">
      <c r="A364" s="24" t="s">
        <v>5292</v>
      </c>
      <c r="B364" s="25">
        <v>19</v>
      </c>
      <c r="C364" s="34" t="s">
        <v>82</v>
      </c>
      <c r="D364" s="600" t="s">
        <v>1347</v>
      </c>
      <c r="E364" s="600">
        <v>16</v>
      </c>
      <c r="F364" s="600"/>
      <c r="G364" s="600"/>
      <c r="H364" s="27" t="s">
        <v>84</v>
      </c>
      <c r="I364" s="25"/>
      <c r="J364" s="27" t="s">
        <v>135</v>
      </c>
      <c r="K364" s="25" t="s">
        <v>544</v>
      </c>
      <c r="L364" s="25" t="s">
        <v>75</v>
      </c>
      <c r="M364" s="28" t="s">
        <v>136</v>
      </c>
      <c r="N364" s="28" t="s">
        <v>696</v>
      </c>
      <c r="O364" s="29" t="s">
        <v>5293</v>
      </c>
      <c r="P364" s="25" t="s">
        <v>5294</v>
      </c>
      <c r="Q364" s="25">
        <v>1461</v>
      </c>
      <c r="R364" s="25" t="s">
        <v>5295</v>
      </c>
      <c r="S364" s="25" t="s">
        <v>5296</v>
      </c>
      <c r="T364" s="25">
        <v>481838008</v>
      </c>
      <c r="U364" s="25">
        <v>68</v>
      </c>
      <c r="V364" s="25">
        <v>31</v>
      </c>
      <c r="W364" s="25">
        <v>593</v>
      </c>
      <c r="X364" s="24" t="s">
        <v>5297</v>
      </c>
      <c r="Y364" s="24" t="s">
        <v>5298</v>
      </c>
      <c r="Z364" s="25"/>
      <c r="AA364" s="25" t="s">
        <v>96</v>
      </c>
      <c r="AB364" s="25" t="s">
        <v>23</v>
      </c>
      <c r="AC364" s="25" t="s">
        <v>97</v>
      </c>
      <c r="AD364" s="30"/>
      <c r="AE364" s="24"/>
      <c r="AF364" s="31">
        <v>26349</v>
      </c>
      <c r="AG364" s="25" t="str">
        <f t="shared" ca="1" si="60"/>
        <v>53 anos</v>
      </c>
      <c r="AH364" s="25"/>
      <c r="AI364" s="31">
        <v>43937</v>
      </c>
      <c r="AJ364" s="31">
        <f t="shared" si="61"/>
        <v>53068</v>
      </c>
      <c r="AK364" s="31">
        <f t="shared" si="62"/>
        <v>54894</v>
      </c>
      <c r="AL364" s="25">
        <v>59</v>
      </c>
      <c r="AM364" s="25" t="str">
        <f t="shared" ca="1" si="63"/>
        <v>5 ano(s)</v>
      </c>
      <c r="AN364" s="25" t="str">
        <f t="shared" ca="1" si="64"/>
        <v>4  mês(es)</v>
      </c>
      <c r="AO364" s="25" t="str">
        <f t="shared" ca="1" si="65"/>
        <v>0 dias</v>
      </c>
      <c r="AP364" s="25">
        <f t="shared" ca="1" si="66"/>
        <v>1948</v>
      </c>
      <c r="AQ364" s="32" t="s">
        <v>99</v>
      </c>
      <c r="AR364" s="25"/>
      <c r="AS364" s="25"/>
      <c r="AT364" s="25"/>
      <c r="AU364" s="25"/>
      <c r="AV364" s="25"/>
      <c r="AW364" s="190" t="s">
        <v>100</v>
      </c>
      <c r="AX364" s="163" t="s">
        <v>704</v>
      </c>
      <c r="AY364" s="163" t="s">
        <v>5299</v>
      </c>
      <c r="AZ364" s="163" t="s">
        <v>5300</v>
      </c>
      <c r="BA364" s="164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 t="s">
        <v>5301</v>
      </c>
      <c r="BM364" s="25">
        <v>31</v>
      </c>
      <c r="BN364" s="25" t="s">
        <v>5302</v>
      </c>
      <c r="BO364" s="25" t="s">
        <v>106</v>
      </c>
      <c r="BP364" s="25">
        <v>69054672</v>
      </c>
      <c r="BQ364" s="122">
        <v>9281194238</v>
      </c>
      <c r="BR364" s="33" t="s">
        <v>5303</v>
      </c>
      <c r="BS364" s="25"/>
      <c r="BT364" s="25"/>
      <c r="BU364" s="25"/>
      <c r="BV364" s="25"/>
      <c r="BW364" s="25"/>
      <c r="BX364" s="25"/>
      <c r="BY364" s="25"/>
      <c r="BZ364" s="25"/>
      <c r="CA364" s="25"/>
      <c r="CB364" s="31">
        <v>43937</v>
      </c>
      <c r="CC364" s="25" t="s">
        <v>175</v>
      </c>
      <c r="CD364" s="31">
        <v>44672</v>
      </c>
      <c r="CE364" s="25" t="s">
        <v>709</v>
      </c>
      <c r="CF364" s="25"/>
      <c r="CG364" s="25"/>
      <c r="CH364" s="25"/>
      <c r="CI364" s="25"/>
      <c r="CJ364" s="25"/>
      <c r="CK364" s="25"/>
      <c r="CL364" s="25"/>
      <c r="CM364" s="25"/>
      <c r="CN364" s="25"/>
      <c r="CO364" s="34"/>
    </row>
    <row r="365" spans="1:93" ht="12.75" customHeight="1">
      <c r="A365" s="24" t="s">
        <v>114</v>
      </c>
      <c r="B365" s="25">
        <v>3</v>
      </c>
      <c r="C365" s="34" t="s">
        <v>82</v>
      </c>
      <c r="D365" s="600" t="s">
        <v>115</v>
      </c>
      <c r="E365" s="600">
        <v>16</v>
      </c>
      <c r="F365" s="600"/>
      <c r="G365" s="600"/>
      <c r="H365" s="27" t="s">
        <v>116</v>
      </c>
      <c r="I365" s="25" t="s">
        <v>117</v>
      </c>
      <c r="J365" s="27" t="s">
        <v>85</v>
      </c>
      <c r="K365" s="25" t="s">
        <v>86</v>
      </c>
      <c r="L365" s="25" t="s">
        <v>79</v>
      </c>
      <c r="M365" s="28" t="s">
        <v>118</v>
      </c>
      <c r="N365" s="28" t="s">
        <v>88</v>
      </c>
      <c r="O365" s="29" t="s">
        <v>119</v>
      </c>
      <c r="P365" s="25" t="s">
        <v>120</v>
      </c>
      <c r="Q365" s="28" t="s">
        <v>121</v>
      </c>
      <c r="R365" s="25" t="s">
        <v>122</v>
      </c>
      <c r="S365" s="25" t="s">
        <v>123</v>
      </c>
      <c r="T365" s="25">
        <v>101993223</v>
      </c>
      <c r="U365" s="25">
        <v>21</v>
      </c>
      <c r="V365" s="25">
        <v>65</v>
      </c>
      <c r="W365" s="25">
        <v>140</v>
      </c>
      <c r="X365" s="24" t="s">
        <v>124</v>
      </c>
      <c r="Y365" s="24" t="s">
        <v>125</v>
      </c>
      <c r="Z365" s="25">
        <v>1</v>
      </c>
      <c r="AA365" s="25" t="s">
        <v>96</v>
      </c>
      <c r="AB365" s="25" t="s">
        <v>23</v>
      </c>
      <c r="AC365" s="25" t="s">
        <v>97</v>
      </c>
      <c r="AD365" s="30"/>
      <c r="AE365" s="24" t="s">
        <v>126</v>
      </c>
      <c r="AF365" s="31">
        <v>28706</v>
      </c>
      <c r="AG365" s="25" t="str">
        <f t="shared" ca="1" si="60"/>
        <v>47 anos</v>
      </c>
      <c r="AH365" s="31">
        <v>38058</v>
      </c>
      <c r="AI365" s="31">
        <v>38058</v>
      </c>
      <c r="AJ365" s="31">
        <f t="shared" si="61"/>
        <v>47189</v>
      </c>
      <c r="AK365" s="31">
        <f t="shared" si="62"/>
        <v>49015</v>
      </c>
      <c r="AL365" s="25">
        <v>59</v>
      </c>
      <c r="AM365" s="25" t="str">
        <f t="shared" ca="1" si="63"/>
        <v>21 ano(s)</v>
      </c>
      <c r="AN365" s="25" t="str">
        <f t="shared" ca="1" si="64"/>
        <v>5  mês(es)</v>
      </c>
      <c r="AO365" s="25" t="str">
        <f t="shared" ca="1" si="65"/>
        <v>4 dias</v>
      </c>
      <c r="AP365" s="25">
        <f t="shared" ca="1" si="66"/>
        <v>7827</v>
      </c>
      <c r="AQ365" s="32" t="s">
        <v>99</v>
      </c>
      <c r="AR365" s="25" t="s">
        <v>110</v>
      </c>
      <c r="AS365" s="25" t="s">
        <v>110</v>
      </c>
      <c r="AT365" s="25" t="s">
        <v>110</v>
      </c>
      <c r="AU365" s="25" t="s">
        <v>110</v>
      </c>
      <c r="AV365" s="25"/>
      <c r="AW365" s="25" t="s">
        <v>100</v>
      </c>
      <c r="AX365" s="25" t="s">
        <v>110</v>
      </c>
      <c r="AY365" s="25" t="s">
        <v>127</v>
      </c>
      <c r="AZ365" s="25" t="s">
        <v>99</v>
      </c>
      <c r="BA365" s="25" t="s">
        <v>99</v>
      </c>
      <c r="BB365" s="25" t="s">
        <v>110</v>
      </c>
      <c r="BC365" s="25" t="s">
        <v>110</v>
      </c>
      <c r="BD365" s="25" t="s">
        <v>110</v>
      </c>
      <c r="BE365" s="25" t="s">
        <v>110</v>
      </c>
      <c r="BF365" s="25" t="s">
        <v>110</v>
      </c>
      <c r="BG365" s="25" t="s">
        <v>96</v>
      </c>
      <c r="BH365" s="25" t="s">
        <v>99</v>
      </c>
      <c r="BI365" s="25"/>
      <c r="BJ365" s="25"/>
      <c r="BK365" s="25"/>
      <c r="BL365" s="25" t="s">
        <v>128</v>
      </c>
      <c r="BM365" s="25">
        <v>0</v>
      </c>
      <c r="BN365" s="25"/>
      <c r="BO365" s="25" t="s">
        <v>106</v>
      </c>
      <c r="BP365" s="25">
        <v>69000000</v>
      </c>
      <c r="BQ365" s="25">
        <v>0</v>
      </c>
      <c r="BR365" s="33">
        <v>0</v>
      </c>
      <c r="BS365" s="25" t="s">
        <v>129</v>
      </c>
      <c r="BT365" s="25" t="s">
        <v>110</v>
      </c>
      <c r="BU365" s="25" t="s">
        <v>110</v>
      </c>
      <c r="BV365" s="25" t="s">
        <v>110</v>
      </c>
      <c r="BW365" s="25" t="s">
        <v>110</v>
      </c>
      <c r="BX365" s="25" t="s">
        <v>110</v>
      </c>
      <c r="BY365" s="25" t="s">
        <v>110</v>
      </c>
      <c r="BZ365" s="25" t="s">
        <v>110</v>
      </c>
      <c r="CA365" s="25" t="s">
        <v>110</v>
      </c>
      <c r="CB365" s="25"/>
      <c r="CC365" s="25"/>
      <c r="CD365" s="25"/>
      <c r="CE365" s="25"/>
      <c r="CF365" s="25"/>
      <c r="CG365" s="25"/>
      <c r="CH365" s="25"/>
      <c r="CI365" s="25"/>
      <c r="CJ365" s="31">
        <v>43702</v>
      </c>
      <c r="CK365" s="25" t="s">
        <v>130</v>
      </c>
      <c r="CL365" s="31">
        <v>45163</v>
      </c>
      <c r="CM365" s="25" t="s">
        <v>131</v>
      </c>
      <c r="CN365" s="25"/>
      <c r="CO365" s="34"/>
    </row>
    <row r="366" spans="1:93" ht="15" customHeight="1">
      <c r="A366" s="13" t="s">
        <v>5304</v>
      </c>
      <c r="B366" s="14">
        <v>13</v>
      </c>
      <c r="C366" s="40" t="s">
        <v>82</v>
      </c>
      <c r="D366" s="599" t="s">
        <v>1347</v>
      </c>
      <c r="E366" s="600">
        <v>16</v>
      </c>
      <c r="F366" s="599"/>
      <c r="G366" s="599"/>
      <c r="H366" s="36" t="s">
        <v>84</v>
      </c>
      <c r="I366" s="14"/>
      <c r="J366" s="36" t="s">
        <v>135</v>
      </c>
      <c r="K366" s="14" t="s">
        <v>544</v>
      </c>
      <c r="L366" s="14" t="s">
        <v>75</v>
      </c>
      <c r="M366" s="17" t="s">
        <v>136</v>
      </c>
      <c r="N366" s="17" t="s">
        <v>4987</v>
      </c>
      <c r="O366" s="18" t="s">
        <v>5305</v>
      </c>
      <c r="P366" s="14" t="s">
        <v>5306</v>
      </c>
      <c r="Q366" s="14">
        <v>1481</v>
      </c>
      <c r="R366" s="14" t="s">
        <v>5307</v>
      </c>
      <c r="S366" s="14" t="s">
        <v>5308</v>
      </c>
      <c r="T366" s="14">
        <v>322270722</v>
      </c>
      <c r="U366" s="14">
        <v>83</v>
      </c>
      <c r="V366" s="14">
        <v>1</v>
      </c>
      <c r="W366" s="14">
        <v>867</v>
      </c>
      <c r="X366" s="13" t="s">
        <v>5309</v>
      </c>
      <c r="Y366" s="13" t="s">
        <v>5310</v>
      </c>
      <c r="Z366" s="14"/>
      <c r="AA366" s="14" t="s">
        <v>96</v>
      </c>
      <c r="AB366" s="14" t="s">
        <v>23</v>
      </c>
      <c r="AC366" s="14" t="s">
        <v>97</v>
      </c>
      <c r="AD366" s="19"/>
      <c r="AE366" s="13" t="s">
        <v>805</v>
      </c>
      <c r="AF366" s="20">
        <v>32388</v>
      </c>
      <c r="AG366" s="14" t="str">
        <f t="shared" ca="1" si="60"/>
        <v>36 anos</v>
      </c>
      <c r="AH366" s="14"/>
      <c r="AI366" s="20">
        <v>43937</v>
      </c>
      <c r="AJ366" s="20">
        <f t="shared" si="61"/>
        <v>53068</v>
      </c>
      <c r="AK366" s="20">
        <f t="shared" si="62"/>
        <v>54894</v>
      </c>
      <c r="AL366" s="14">
        <v>59</v>
      </c>
      <c r="AM366" s="14" t="str">
        <f t="shared" ca="1" si="63"/>
        <v>5 ano(s)</v>
      </c>
      <c r="AN366" s="14" t="str">
        <f t="shared" ca="1" si="64"/>
        <v>4  mês(es)</v>
      </c>
      <c r="AO366" s="14" t="str">
        <f t="shared" ca="1" si="65"/>
        <v>0 dias</v>
      </c>
      <c r="AP366" s="14">
        <f t="shared" ca="1" si="66"/>
        <v>1948</v>
      </c>
      <c r="AQ366" s="21" t="s">
        <v>99</v>
      </c>
      <c r="AR366" s="14"/>
      <c r="AS366" s="14"/>
      <c r="AT366" s="14"/>
      <c r="AU366" s="14"/>
      <c r="AV366" s="14"/>
      <c r="AW366" s="14" t="s">
        <v>100</v>
      </c>
      <c r="AX366" s="14" t="s">
        <v>2538</v>
      </c>
      <c r="AY366" s="14" t="s">
        <v>5311</v>
      </c>
      <c r="AZ366" s="14" t="s">
        <v>5312</v>
      </c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 t="s">
        <v>5313</v>
      </c>
      <c r="BM366" s="14">
        <v>100</v>
      </c>
      <c r="BN366" s="14" t="s">
        <v>1403</v>
      </c>
      <c r="BO366" s="14" t="s">
        <v>106</v>
      </c>
      <c r="BP366" s="14">
        <v>69010440</v>
      </c>
      <c r="BQ366" s="14">
        <v>92991520505</v>
      </c>
      <c r="BR366" s="22" t="s">
        <v>5314</v>
      </c>
      <c r="BS366" s="14"/>
      <c r="BT366" s="14"/>
      <c r="BU366" s="14"/>
      <c r="BV366" s="14"/>
      <c r="BW366" s="14"/>
      <c r="BX366" s="14"/>
      <c r="BY366" s="14"/>
      <c r="BZ366" s="14"/>
      <c r="CA366" s="14"/>
      <c r="CB366" s="20">
        <v>43937</v>
      </c>
      <c r="CC366" s="14" t="s">
        <v>175</v>
      </c>
      <c r="CD366" s="20">
        <v>44672</v>
      </c>
      <c r="CE366" s="14" t="s">
        <v>709</v>
      </c>
      <c r="CF366" s="14"/>
      <c r="CG366" s="14"/>
      <c r="CH366" s="14"/>
      <c r="CI366" s="14"/>
      <c r="CJ366" s="14"/>
      <c r="CK366" s="14"/>
      <c r="CL366" s="14"/>
      <c r="CM366" s="14"/>
      <c r="CN366" s="14" t="s">
        <v>5315</v>
      </c>
      <c r="CO366" s="40" t="s">
        <v>374</v>
      </c>
    </row>
    <row r="367" spans="1:93" ht="12.75" customHeight="1">
      <c r="A367" s="264" t="s">
        <v>15792</v>
      </c>
      <c r="B367" s="265">
        <v>1</v>
      </c>
      <c r="C367" s="225" t="s">
        <v>82</v>
      </c>
      <c r="D367" s="617" t="s">
        <v>1347</v>
      </c>
      <c r="E367" s="609">
        <v>16</v>
      </c>
      <c r="F367" s="609"/>
      <c r="G367" s="609"/>
      <c r="H367" s="618" t="s">
        <v>1569</v>
      </c>
      <c r="I367" s="265" t="s">
        <v>5257</v>
      </c>
      <c r="J367" s="588" t="s">
        <v>85</v>
      </c>
      <c r="K367" s="265" t="s">
        <v>86</v>
      </c>
      <c r="L367" s="265" t="s">
        <v>77</v>
      </c>
      <c r="M367" s="266" t="s">
        <v>118</v>
      </c>
      <c r="N367" s="266" t="s">
        <v>88</v>
      </c>
      <c r="O367" s="267" t="s">
        <v>15793</v>
      </c>
      <c r="P367" s="265" t="s">
        <v>15794</v>
      </c>
      <c r="Q367" s="266" t="s">
        <v>15795</v>
      </c>
      <c r="R367" s="265" t="s">
        <v>15796</v>
      </c>
      <c r="S367" s="265" t="s">
        <v>15797</v>
      </c>
      <c r="T367" s="265">
        <v>172455822</v>
      </c>
      <c r="U367" s="265">
        <v>32</v>
      </c>
      <c r="V367" s="265">
        <v>32</v>
      </c>
      <c r="W367" s="265">
        <v>70</v>
      </c>
      <c r="X367" s="264" t="s">
        <v>11760</v>
      </c>
      <c r="Y367" s="264" t="s">
        <v>15798</v>
      </c>
      <c r="Z367" s="265">
        <v>1</v>
      </c>
      <c r="AA367" s="265" t="s">
        <v>99</v>
      </c>
      <c r="AB367" s="265" t="s">
        <v>1601</v>
      </c>
      <c r="AC367" s="265" t="s">
        <v>97</v>
      </c>
      <c r="AD367" s="268" t="s">
        <v>15799</v>
      </c>
      <c r="AE367" s="264" t="s">
        <v>15800</v>
      </c>
      <c r="AF367" s="269">
        <v>28009</v>
      </c>
      <c r="AG367" s="265" t="str">
        <f t="shared" ca="1" si="60"/>
        <v>48 anos</v>
      </c>
      <c r="AH367" s="269">
        <v>38532</v>
      </c>
      <c r="AI367" s="269">
        <v>38532</v>
      </c>
      <c r="AJ367" s="269">
        <f t="shared" si="61"/>
        <v>47663</v>
      </c>
      <c r="AK367" s="269">
        <f t="shared" si="62"/>
        <v>49489</v>
      </c>
      <c r="AL367" s="265">
        <v>59</v>
      </c>
      <c r="AM367" s="265" t="str">
        <f t="shared" ca="1" si="63"/>
        <v>20 ano(s)</v>
      </c>
      <c r="AN367" s="265" t="str">
        <f t="shared" ca="1" si="64"/>
        <v>1  mês(es)</v>
      </c>
      <c r="AO367" s="265" t="str">
        <f t="shared" ca="1" si="65"/>
        <v>18 dias</v>
      </c>
      <c r="AP367" s="265">
        <f t="shared" ca="1" si="66"/>
        <v>7353</v>
      </c>
      <c r="AQ367" s="270" t="s">
        <v>99</v>
      </c>
      <c r="AR367" s="265" t="s">
        <v>110</v>
      </c>
      <c r="AS367" s="265" t="s">
        <v>110</v>
      </c>
      <c r="AT367" s="265" t="s">
        <v>110</v>
      </c>
      <c r="AU367" s="265" t="s">
        <v>110</v>
      </c>
      <c r="AV367" s="265"/>
      <c r="AW367" s="265" t="s">
        <v>100</v>
      </c>
      <c r="AX367" s="265" t="s">
        <v>2029</v>
      </c>
      <c r="AY367" s="265" t="s">
        <v>15801</v>
      </c>
      <c r="AZ367" s="265" t="s">
        <v>99</v>
      </c>
      <c r="BA367" s="265" t="s">
        <v>99</v>
      </c>
      <c r="BB367" s="265" t="s">
        <v>110</v>
      </c>
      <c r="BC367" s="265" t="s">
        <v>110</v>
      </c>
      <c r="BD367" s="265" t="s">
        <v>110</v>
      </c>
      <c r="BE367" s="265" t="s">
        <v>110</v>
      </c>
      <c r="BF367" s="265" t="s">
        <v>110</v>
      </c>
      <c r="BG367" s="265" t="s">
        <v>96</v>
      </c>
      <c r="BH367" s="265" t="s">
        <v>99</v>
      </c>
      <c r="BI367" s="265"/>
      <c r="BJ367" s="265"/>
      <c r="BK367" s="265"/>
      <c r="BL367" s="265" t="s">
        <v>15802</v>
      </c>
      <c r="BM367" s="265">
        <v>0</v>
      </c>
      <c r="BN367" s="265"/>
      <c r="BO367" s="265" t="s">
        <v>106</v>
      </c>
      <c r="BP367" s="265">
        <v>69097510</v>
      </c>
      <c r="BQ367" s="265">
        <v>91201485</v>
      </c>
      <c r="BR367" s="271" t="s">
        <v>15803</v>
      </c>
      <c r="BS367" s="265" t="s">
        <v>15804</v>
      </c>
      <c r="BT367" s="265" t="s">
        <v>110</v>
      </c>
      <c r="BU367" s="265" t="s">
        <v>110</v>
      </c>
      <c r="BV367" s="265" t="s">
        <v>110</v>
      </c>
      <c r="BW367" s="265" t="s">
        <v>110</v>
      </c>
      <c r="BX367" s="265" t="s">
        <v>110</v>
      </c>
      <c r="BY367" s="265" t="s">
        <v>110</v>
      </c>
      <c r="BZ367" s="265" t="s">
        <v>110</v>
      </c>
      <c r="CA367" s="265" t="s">
        <v>110</v>
      </c>
      <c r="CB367" s="265"/>
      <c r="CC367" s="265"/>
      <c r="CD367" s="265"/>
      <c r="CE367" s="265"/>
      <c r="CF367" s="265"/>
      <c r="CG367" s="265"/>
      <c r="CH367" s="269">
        <v>44190</v>
      </c>
      <c r="CI367" s="265" t="s">
        <v>15805</v>
      </c>
      <c r="CJ367" s="265"/>
      <c r="CK367" s="265"/>
      <c r="CL367" s="265"/>
      <c r="CM367" s="265"/>
      <c r="CN367" s="265"/>
      <c r="CO367" s="585"/>
    </row>
    <row r="368" spans="1:93" ht="12.75" customHeight="1">
      <c r="A368" s="24" t="s">
        <v>5316</v>
      </c>
      <c r="B368" s="25">
        <v>296</v>
      </c>
      <c r="C368" s="34" t="s">
        <v>82</v>
      </c>
      <c r="D368" s="600" t="s">
        <v>1347</v>
      </c>
      <c r="E368" s="600">
        <v>16</v>
      </c>
      <c r="F368" s="600"/>
      <c r="G368" s="600"/>
      <c r="H368" s="27" t="s">
        <v>84</v>
      </c>
      <c r="I368" s="25" t="s">
        <v>5317</v>
      </c>
      <c r="J368" s="27" t="s">
        <v>85</v>
      </c>
      <c r="K368" s="25" t="s">
        <v>86</v>
      </c>
      <c r="L368" s="25" t="s">
        <v>73</v>
      </c>
      <c r="M368" s="28" t="s">
        <v>87</v>
      </c>
      <c r="N368" s="28" t="s">
        <v>88</v>
      </c>
      <c r="O368" s="29" t="s">
        <v>5318</v>
      </c>
      <c r="P368" s="25" t="s">
        <v>5319</v>
      </c>
      <c r="Q368" s="28" t="s">
        <v>5320</v>
      </c>
      <c r="R368" s="25" t="s">
        <v>5321</v>
      </c>
      <c r="S368" s="25" t="s">
        <v>5322</v>
      </c>
      <c r="T368" s="25">
        <v>177983822</v>
      </c>
      <c r="U368" s="25">
        <v>83</v>
      </c>
      <c r="V368" s="25">
        <v>32</v>
      </c>
      <c r="W368" s="25">
        <v>54</v>
      </c>
      <c r="X368" s="24" t="s">
        <v>1575</v>
      </c>
      <c r="Y368" s="24" t="s">
        <v>5323</v>
      </c>
      <c r="Z368" s="25">
        <v>1</v>
      </c>
      <c r="AA368" s="25" t="s">
        <v>96</v>
      </c>
      <c r="AB368" s="25" t="s">
        <v>23</v>
      </c>
      <c r="AC368" s="25" t="s">
        <v>97</v>
      </c>
      <c r="AD368" s="30"/>
      <c r="AE368" s="24" t="s">
        <v>5324</v>
      </c>
      <c r="AF368" s="31">
        <v>29346</v>
      </c>
      <c r="AG368" s="25" t="str">
        <f t="shared" ca="1" si="60"/>
        <v>45 anos</v>
      </c>
      <c r="AH368" s="31">
        <v>38384</v>
      </c>
      <c r="AI368" s="31">
        <v>38384</v>
      </c>
      <c r="AJ368" s="31">
        <f t="shared" si="61"/>
        <v>47515</v>
      </c>
      <c r="AK368" s="31">
        <f t="shared" si="62"/>
        <v>49341</v>
      </c>
      <c r="AL368" s="25">
        <v>59</v>
      </c>
      <c r="AM368" s="25" t="str">
        <f t="shared" ca="1" si="63"/>
        <v>20 ano(s)</v>
      </c>
      <c r="AN368" s="25" t="str">
        <f t="shared" ca="1" si="64"/>
        <v>6  mês(es)</v>
      </c>
      <c r="AO368" s="25" t="str">
        <f t="shared" ca="1" si="65"/>
        <v>15 dias</v>
      </c>
      <c r="AP368" s="25">
        <f t="shared" ca="1" si="66"/>
        <v>7501</v>
      </c>
      <c r="AQ368" s="32" t="s">
        <v>99</v>
      </c>
      <c r="AR368" s="25"/>
      <c r="AS368" s="25"/>
      <c r="AT368" s="25"/>
      <c r="AU368" s="25"/>
      <c r="AV368" s="25" t="s">
        <v>5325</v>
      </c>
      <c r="AW368" s="25"/>
      <c r="AX368" s="25"/>
      <c r="AY368" s="25" t="s">
        <v>99</v>
      </c>
      <c r="AZ368" s="25" t="s">
        <v>5326</v>
      </c>
      <c r="BA368" s="25" t="s">
        <v>99</v>
      </c>
      <c r="BB368" s="25"/>
      <c r="BC368" s="25"/>
      <c r="BD368" s="25"/>
      <c r="BE368" s="25" t="s">
        <v>223</v>
      </c>
      <c r="BF368" s="25"/>
      <c r="BG368" s="25"/>
      <c r="BH368" s="25"/>
      <c r="BI368" s="25"/>
      <c r="BJ368" s="25"/>
      <c r="BK368" s="25"/>
      <c r="BL368" s="25"/>
      <c r="BM368" s="25">
        <v>0</v>
      </c>
      <c r="BN368" s="25"/>
      <c r="BO368" s="25" t="s">
        <v>106</v>
      </c>
      <c r="BP368" s="25">
        <v>69095480</v>
      </c>
      <c r="BQ368" s="25">
        <v>82316193</v>
      </c>
      <c r="BR368" s="33" t="s">
        <v>5327</v>
      </c>
      <c r="BS368" s="25" t="s">
        <v>205</v>
      </c>
      <c r="BT368" s="25" t="s">
        <v>206</v>
      </c>
      <c r="BU368" s="25" t="s">
        <v>207</v>
      </c>
      <c r="BV368" s="25"/>
      <c r="BW368" s="25"/>
      <c r="BX368" s="25"/>
      <c r="BY368" s="25" t="s">
        <v>208</v>
      </c>
      <c r="BZ368" s="25" t="s">
        <v>110</v>
      </c>
      <c r="CA368" s="31" t="s">
        <v>209</v>
      </c>
      <c r="CB368" s="25" t="s">
        <v>5328</v>
      </c>
      <c r="CC368" s="25" t="s">
        <v>110</v>
      </c>
      <c r="CD368" s="25" t="s">
        <v>110</v>
      </c>
      <c r="CE368" s="25" t="s">
        <v>110</v>
      </c>
      <c r="CF368" s="25" t="s">
        <v>110</v>
      </c>
      <c r="CG368" s="25" t="s">
        <v>110</v>
      </c>
      <c r="CH368" s="25" t="s">
        <v>110</v>
      </c>
      <c r="CI368" s="25" t="s">
        <v>110</v>
      </c>
      <c r="CJ368" s="25" t="s">
        <v>110</v>
      </c>
      <c r="CK368" s="25" t="s">
        <v>110</v>
      </c>
      <c r="CL368" s="25" t="s">
        <v>110</v>
      </c>
      <c r="CM368" s="25" t="s">
        <v>110</v>
      </c>
      <c r="CN368" s="25"/>
      <c r="CO368" s="34"/>
    </row>
    <row r="369" spans="1:93" ht="12.75" customHeight="1">
      <c r="A369" s="13" t="s">
        <v>5329</v>
      </c>
      <c r="B369" s="14">
        <v>3</v>
      </c>
      <c r="C369" s="40" t="s">
        <v>82</v>
      </c>
      <c r="D369" s="599" t="s">
        <v>1347</v>
      </c>
      <c r="E369" s="600">
        <v>16</v>
      </c>
      <c r="F369" s="599"/>
      <c r="G369" s="599"/>
      <c r="H369" s="36" t="s">
        <v>84</v>
      </c>
      <c r="I369" s="14"/>
      <c r="J369" s="36" t="s">
        <v>85</v>
      </c>
      <c r="K369" s="14" t="s">
        <v>544</v>
      </c>
      <c r="L369" s="14" t="s">
        <v>76</v>
      </c>
      <c r="M369" s="17" t="s">
        <v>87</v>
      </c>
      <c r="N369" s="17" t="s">
        <v>88</v>
      </c>
      <c r="O369" s="18" t="s">
        <v>5330</v>
      </c>
      <c r="P369" s="14" t="s">
        <v>5331</v>
      </c>
      <c r="Q369" s="17" t="s">
        <v>5332</v>
      </c>
      <c r="R369" s="14" t="s">
        <v>5333</v>
      </c>
      <c r="S369" s="14" t="s">
        <v>5334</v>
      </c>
      <c r="T369" s="627">
        <v>116188922</v>
      </c>
      <c r="U369" s="14">
        <v>24</v>
      </c>
      <c r="V369" s="14">
        <v>32</v>
      </c>
      <c r="W369" s="14">
        <v>283</v>
      </c>
      <c r="X369" s="620" t="s">
        <v>5335</v>
      </c>
      <c r="Y369" s="620" t="s">
        <v>5336</v>
      </c>
      <c r="Z369" s="14">
        <v>1</v>
      </c>
      <c r="AA369" s="14" t="s">
        <v>96</v>
      </c>
      <c r="AB369" s="14" t="s">
        <v>23</v>
      </c>
      <c r="AC369" s="14" t="s">
        <v>97</v>
      </c>
      <c r="AD369" s="19"/>
      <c r="AE369" s="13" t="s">
        <v>2056</v>
      </c>
      <c r="AF369" s="20">
        <v>26329</v>
      </c>
      <c r="AG369" s="14" t="str">
        <f t="shared" ca="1" si="60"/>
        <v>53 anos</v>
      </c>
      <c r="AH369" s="20">
        <v>34060</v>
      </c>
      <c r="AI369" s="20">
        <v>34060</v>
      </c>
      <c r="AJ369" s="20">
        <f t="shared" si="61"/>
        <v>43191</v>
      </c>
      <c r="AK369" s="20">
        <f t="shared" si="62"/>
        <v>45017</v>
      </c>
      <c r="AL369" s="14">
        <v>59</v>
      </c>
      <c r="AM369" s="14" t="str">
        <f t="shared" ca="1" si="63"/>
        <v>32 ano(s)</v>
      </c>
      <c r="AN369" s="14" t="str">
        <f t="shared" ca="1" si="64"/>
        <v>4  mês(es)</v>
      </c>
      <c r="AO369" s="14" t="str">
        <f t="shared" ca="1" si="65"/>
        <v>15 dias</v>
      </c>
      <c r="AP369" s="14">
        <f t="shared" ca="1" si="66"/>
        <v>11825</v>
      </c>
      <c r="AQ369" s="21" t="s">
        <v>99</v>
      </c>
      <c r="AR369" s="14"/>
      <c r="AS369" s="14"/>
      <c r="AT369" s="14"/>
      <c r="AU369" s="14"/>
      <c r="AV369" s="14"/>
      <c r="AW369" s="14" t="s">
        <v>100</v>
      </c>
      <c r="AX369" s="14" t="s">
        <v>2057</v>
      </c>
      <c r="AY369" s="14" t="s">
        <v>99</v>
      </c>
      <c r="AZ369" s="14" t="s">
        <v>99</v>
      </c>
      <c r="BA369" s="14" t="s">
        <v>99</v>
      </c>
      <c r="BB369" s="14"/>
      <c r="BC369" s="14"/>
      <c r="BD369" s="14"/>
      <c r="BE369" s="14" t="s">
        <v>365</v>
      </c>
      <c r="BF369" s="14"/>
      <c r="BG369" s="14"/>
      <c r="BH369" s="14"/>
      <c r="BI369" s="14"/>
      <c r="BJ369" s="14"/>
      <c r="BK369" s="14"/>
      <c r="BL369" s="627"/>
      <c r="BM369" s="14">
        <v>0</v>
      </c>
      <c r="BN369" s="14"/>
      <c r="BO369" s="14" t="s">
        <v>106</v>
      </c>
      <c r="BP369" s="627">
        <v>69088590</v>
      </c>
      <c r="BQ369" s="15">
        <v>94126441</v>
      </c>
      <c r="BR369" s="22" t="s">
        <v>5337</v>
      </c>
      <c r="BS369" s="14" t="s">
        <v>2046</v>
      </c>
      <c r="BT369" s="14"/>
      <c r="BU369" s="14"/>
      <c r="BV369" s="14"/>
      <c r="BW369" s="14"/>
      <c r="BX369" s="14"/>
      <c r="BY369" s="14"/>
      <c r="BZ369" s="14" t="s">
        <v>4076</v>
      </c>
      <c r="CA369" s="14"/>
      <c r="CB369" s="14" t="s">
        <v>1828</v>
      </c>
      <c r="CC369" s="14" t="s">
        <v>110</v>
      </c>
      <c r="CD369" s="20">
        <v>44672</v>
      </c>
      <c r="CE369" s="14" t="s">
        <v>617</v>
      </c>
      <c r="CF369" s="14" t="s">
        <v>110</v>
      </c>
      <c r="CG369" s="14" t="s">
        <v>110</v>
      </c>
      <c r="CH369" s="14" t="s">
        <v>110</v>
      </c>
      <c r="CI369" s="14" t="s">
        <v>110</v>
      </c>
      <c r="CJ369" s="14" t="s">
        <v>110</v>
      </c>
      <c r="CK369" s="14" t="s">
        <v>110</v>
      </c>
      <c r="CL369" s="14" t="s">
        <v>110</v>
      </c>
      <c r="CM369" s="14" t="s">
        <v>110</v>
      </c>
      <c r="CN369" s="14"/>
      <c r="CO369" s="40"/>
    </row>
    <row r="370" spans="1:93" ht="12.75" customHeight="1">
      <c r="A370" s="24" t="s">
        <v>5338</v>
      </c>
      <c r="B370" s="25">
        <v>16</v>
      </c>
      <c r="C370" s="34" t="s">
        <v>82</v>
      </c>
      <c r="D370" s="600" t="s">
        <v>1347</v>
      </c>
      <c r="E370" s="600">
        <v>16</v>
      </c>
      <c r="F370" s="600"/>
      <c r="G370" s="600"/>
      <c r="H370" s="27" t="s">
        <v>84</v>
      </c>
      <c r="I370" s="25" t="s">
        <v>1668</v>
      </c>
      <c r="J370" s="27" t="s">
        <v>85</v>
      </c>
      <c r="K370" s="25" t="s">
        <v>86</v>
      </c>
      <c r="L370" s="25" t="s">
        <v>73</v>
      </c>
      <c r="M370" s="28" t="s">
        <v>87</v>
      </c>
      <c r="N370" s="28" t="s">
        <v>88</v>
      </c>
      <c r="O370" s="29" t="s">
        <v>5339</v>
      </c>
      <c r="P370" s="25" t="s">
        <v>5340</v>
      </c>
      <c r="Q370" s="28" t="s">
        <v>5341</v>
      </c>
      <c r="R370" s="25" t="s">
        <v>5342</v>
      </c>
      <c r="S370" s="25" t="s">
        <v>5343</v>
      </c>
      <c r="T370" s="25">
        <v>164975922</v>
      </c>
      <c r="U370" s="25">
        <v>75</v>
      </c>
      <c r="V370" s="25">
        <v>1</v>
      </c>
      <c r="W370" s="25">
        <v>364</v>
      </c>
      <c r="X370" s="24" t="s">
        <v>753</v>
      </c>
      <c r="Y370" s="24" t="s">
        <v>5344</v>
      </c>
      <c r="Z370" s="25">
        <v>1</v>
      </c>
      <c r="AA370" s="25" t="s">
        <v>96</v>
      </c>
      <c r="AB370" s="25" t="s">
        <v>23</v>
      </c>
      <c r="AC370" s="25" t="s">
        <v>97</v>
      </c>
      <c r="AD370" s="30"/>
      <c r="AE370" s="24" t="s">
        <v>1716</v>
      </c>
      <c r="AF370" s="31">
        <v>27547</v>
      </c>
      <c r="AG370" s="25" t="str">
        <f t="shared" ca="1" si="60"/>
        <v>50 anos</v>
      </c>
      <c r="AH370" s="31">
        <v>38058</v>
      </c>
      <c r="AI370" s="31">
        <v>38058</v>
      </c>
      <c r="AJ370" s="31">
        <f t="shared" si="61"/>
        <v>47189</v>
      </c>
      <c r="AK370" s="31">
        <f t="shared" si="62"/>
        <v>49015</v>
      </c>
      <c r="AL370" s="25">
        <v>59</v>
      </c>
      <c r="AM370" s="25" t="str">
        <f t="shared" ca="1" si="63"/>
        <v>21 ano(s)</v>
      </c>
      <c r="AN370" s="25" t="str">
        <f t="shared" ca="1" si="64"/>
        <v>5  mês(es)</v>
      </c>
      <c r="AO370" s="25" t="str">
        <f t="shared" ca="1" si="65"/>
        <v>4 dias</v>
      </c>
      <c r="AP370" s="25">
        <f t="shared" ca="1" si="66"/>
        <v>7827</v>
      </c>
      <c r="AQ370" s="32" t="s">
        <v>99</v>
      </c>
      <c r="AR370" s="25"/>
      <c r="AS370" s="25"/>
      <c r="AT370" s="25"/>
      <c r="AU370" s="25"/>
      <c r="AV370" s="25"/>
      <c r="AW370" s="25" t="s">
        <v>100</v>
      </c>
      <c r="AX370" s="25"/>
      <c r="AY370" s="25" t="s">
        <v>5345</v>
      </c>
      <c r="AZ370" s="25" t="s">
        <v>99</v>
      </c>
      <c r="BA370" s="25" t="s">
        <v>99</v>
      </c>
      <c r="BB370" s="31" t="s">
        <v>101</v>
      </c>
      <c r="BC370" s="25"/>
      <c r="BD370" s="25" t="s">
        <v>3029</v>
      </c>
      <c r="BE370" s="25" t="s">
        <v>3030</v>
      </c>
      <c r="BF370" s="25"/>
      <c r="BG370" s="25"/>
      <c r="BH370" s="25"/>
      <c r="BI370" s="25"/>
      <c r="BJ370" s="25"/>
      <c r="BK370" s="25"/>
      <c r="BL370" s="25" t="s">
        <v>5346</v>
      </c>
      <c r="BM370" s="25">
        <v>0</v>
      </c>
      <c r="BN370" s="25"/>
      <c r="BO370" s="25" t="s">
        <v>106</v>
      </c>
      <c r="BP370" s="25">
        <v>69037528</v>
      </c>
      <c r="BQ370" s="25">
        <v>81126757</v>
      </c>
      <c r="BR370" s="33" t="s">
        <v>5347</v>
      </c>
      <c r="BS370" s="25" t="s">
        <v>108</v>
      </c>
      <c r="BT370" s="25" t="s">
        <v>109</v>
      </c>
      <c r="BU370" s="25" t="s">
        <v>1432</v>
      </c>
      <c r="BV370" s="25" t="s">
        <v>110</v>
      </c>
      <c r="BW370" s="25" t="s">
        <v>3033</v>
      </c>
      <c r="BX370" s="25" t="s">
        <v>1435</v>
      </c>
      <c r="BY370" s="25" t="s">
        <v>3034</v>
      </c>
      <c r="BZ370" s="31" t="s">
        <v>113</v>
      </c>
      <c r="CA370" s="25" t="s">
        <v>110</v>
      </c>
      <c r="CB370" s="25" t="s">
        <v>110</v>
      </c>
      <c r="CC370" s="25" t="s">
        <v>110</v>
      </c>
      <c r="CD370" s="25" t="s">
        <v>110</v>
      </c>
      <c r="CE370" s="25" t="s">
        <v>110</v>
      </c>
      <c r="CF370" s="25" t="s">
        <v>110</v>
      </c>
      <c r="CG370" s="25" t="s">
        <v>110</v>
      </c>
      <c r="CH370" s="25" t="s">
        <v>110</v>
      </c>
      <c r="CI370" s="25" t="s">
        <v>110</v>
      </c>
      <c r="CJ370" s="25" t="s">
        <v>110</v>
      </c>
      <c r="CK370" s="25" t="s">
        <v>110</v>
      </c>
      <c r="CL370" s="25" t="s">
        <v>110</v>
      </c>
      <c r="CM370" s="25" t="s">
        <v>110</v>
      </c>
      <c r="CN370" s="25"/>
      <c r="CO370" s="34"/>
    </row>
    <row r="371" spans="1:93" ht="15" customHeight="1">
      <c r="A371" s="13" t="s">
        <v>5348</v>
      </c>
      <c r="B371" s="14">
        <v>243</v>
      </c>
      <c r="C371" s="40" t="s">
        <v>1347</v>
      </c>
      <c r="D371" s="599" t="s">
        <v>16933</v>
      </c>
      <c r="E371" s="599">
        <v>17</v>
      </c>
      <c r="F371" s="599"/>
      <c r="G371" s="599"/>
      <c r="H371" s="36" t="s">
        <v>84</v>
      </c>
      <c r="I371" s="14"/>
      <c r="J371" s="36" t="s">
        <v>85</v>
      </c>
      <c r="K371" s="14" t="s">
        <v>86</v>
      </c>
      <c r="L371" s="14" t="s">
        <v>195</v>
      </c>
      <c r="M371" s="14" t="s">
        <v>196</v>
      </c>
      <c r="N371" s="17" t="s">
        <v>88</v>
      </c>
      <c r="O371" s="18" t="s">
        <v>5349</v>
      </c>
      <c r="P371" s="14" t="s">
        <v>5350</v>
      </c>
      <c r="Q371" s="17" t="s">
        <v>5351</v>
      </c>
      <c r="R371" s="14" t="s">
        <v>5352</v>
      </c>
      <c r="S371" s="14" t="s">
        <v>5353</v>
      </c>
      <c r="T371" s="14">
        <v>193029822</v>
      </c>
      <c r="U371" s="14">
        <v>32</v>
      </c>
      <c r="V371" s="14">
        <v>59</v>
      </c>
      <c r="W371" s="14">
        <v>145</v>
      </c>
      <c r="X371" s="13" t="s">
        <v>5354</v>
      </c>
      <c r="Y371" s="13" t="s">
        <v>5355</v>
      </c>
      <c r="Z371" s="14">
        <v>1</v>
      </c>
      <c r="AA371" s="14" t="s">
        <v>96</v>
      </c>
      <c r="AB371" s="14" t="s">
        <v>23</v>
      </c>
      <c r="AC371" s="14" t="s">
        <v>97</v>
      </c>
      <c r="AD371" s="19"/>
      <c r="AE371" s="13" t="s">
        <v>5356</v>
      </c>
      <c r="AF371" s="20">
        <v>28839</v>
      </c>
      <c r="AG371" s="14" t="str">
        <f t="shared" ca="1" si="60"/>
        <v>46 anos</v>
      </c>
      <c r="AH371" s="20">
        <v>38058</v>
      </c>
      <c r="AI371" s="20">
        <v>38058</v>
      </c>
      <c r="AJ371" s="20">
        <f t="shared" si="61"/>
        <v>47189</v>
      </c>
      <c r="AK371" s="20">
        <f t="shared" si="62"/>
        <v>49015</v>
      </c>
      <c r="AL371" s="14">
        <v>59</v>
      </c>
      <c r="AM371" s="14" t="str">
        <f t="shared" ca="1" si="63"/>
        <v>21 ano(s)</v>
      </c>
      <c r="AN371" s="14" t="str">
        <f t="shared" ca="1" si="64"/>
        <v>5  mês(es)</v>
      </c>
      <c r="AO371" s="14" t="str">
        <f t="shared" ca="1" si="65"/>
        <v>4 dias</v>
      </c>
      <c r="AP371" s="14">
        <f t="shared" ca="1" si="66"/>
        <v>7827</v>
      </c>
      <c r="AQ371" s="21" t="s">
        <v>99</v>
      </c>
      <c r="AR371" s="14"/>
      <c r="AS371" s="14"/>
      <c r="AT371" s="14"/>
      <c r="AU371" s="14"/>
      <c r="AV371" s="14"/>
      <c r="AW371" s="14"/>
      <c r="AX371" s="14"/>
      <c r="AY371" s="14"/>
      <c r="AZ371" s="14" t="s">
        <v>99</v>
      </c>
      <c r="BA371" s="14" t="s">
        <v>99</v>
      </c>
      <c r="BB371" s="20" t="s">
        <v>101</v>
      </c>
      <c r="BC371" s="14"/>
      <c r="BD371" s="14" t="s">
        <v>1430</v>
      </c>
      <c r="BE371" s="14" t="s">
        <v>223</v>
      </c>
      <c r="BF371" s="14"/>
      <c r="BG371" s="14"/>
      <c r="BH371" s="14"/>
      <c r="BI371" s="14"/>
      <c r="BJ371" s="14"/>
      <c r="BK371" s="14"/>
      <c r="BL371" s="14" t="s">
        <v>5357</v>
      </c>
      <c r="BM371" s="14">
        <v>0</v>
      </c>
      <c r="BN371" s="14"/>
      <c r="BO371" s="14" t="s">
        <v>106</v>
      </c>
      <c r="BP371" s="14">
        <v>69080710</v>
      </c>
      <c r="BQ371" s="14">
        <v>0</v>
      </c>
      <c r="BR371" s="22" t="s">
        <v>5358</v>
      </c>
      <c r="BS371" s="14" t="s">
        <v>108</v>
      </c>
      <c r="BT371" s="14" t="s">
        <v>109</v>
      </c>
      <c r="BU371" s="14" t="s">
        <v>1432</v>
      </c>
      <c r="BV371" s="14" t="s">
        <v>1433</v>
      </c>
      <c r="BW371" s="14" t="s">
        <v>1434</v>
      </c>
      <c r="BX371" s="14" t="s">
        <v>1435</v>
      </c>
      <c r="BY371" s="14" t="s">
        <v>208</v>
      </c>
      <c r="BZ371" s="14" t="s">
        <v>413</v>
      </c>
      <c r="CA371" s="14" t="s">
        <v>110</v>
      </c>
      <c r="CB371" s="14" t="s">
        <v>110</v>
      </c>
      <c r="CC371" s="14" t="s">
        <v>110</v>
      </c>
      <c r="CD371" s="14" t="s">
        <v>110</v>
      </c>
      <c r="CE371" s="14" t="s">
        <v>110</v>
      </c>
      <c r="CF371" s="14" t="s">
        <v>110</v>
      </c>
      <c r="CG371" s="14" t="s">
        <v>110</v>
      </c>
      <c r="CH371" s="14" t="s">
        <v>110</v>
      </c>
      <c r="CI371" s="14" t="s">
        <v>110</v>
      </c>
      <c r="CJ371" s="14" t="s">
        <v>110</v>
      </c>
      <c r="CK371" s="14" t="s">
        <v>110</v>
      </c>
      <c r="CL371" s="14" t="s">
        <v>110</v>
      </c>
      <c r="CM371" s="14" t="s">
        <v>110</v>
      </c>
      <c r="CN371" s="14"/>
      <c r="CO371" s="40"/>
    </row>
    <row r="372" spans="1:93" ht="12.75" customHeight="1">
      <c r="A372" s="24" t="s">
        <v>5359</v>
      </c>
      <c r="B372" s="25">
        <v>371</v>
      </c>
      <c r="C372" s="34" t="s">
        <v>1347</v>
      </c>
      <c r="D372" s="599" t="s">
        <v>16933</v>
      </c>
      <c r="E372" s="599">
        <v>17</v>
      </c>
      <c r="F372" s="600"/>
      <c r="G372" s="600"/>
      <c r="H372" s="27" t="s">
        <v>84</v>
      </c>
      <c r="I372" s="25"/>
      <c r="J372" s="27" t="s">
        <v>85</v>
      </c>
      <c r="K372" s="25" t="s">
        <v>279</v>
      </c>
      <c r="L372" s="25" t="s">
        <v>71</v>
      </c>
      <c r="M372" s="28" t="s">
        <v>196</v>
      </c>
      <c r="N372" s="28" t="s">
        <v>88</v>
      </c>
      <c r="O372" s="29" t="s">
        <v>5360</v>
      </c>
      <c r="P372" s="25" t="s">
        <v>5361</v>
      </c>
      <c r="Q372" s="28" t="s">
        <v>5362</v>
      </c>
      <c r="R372" s="25" t="s">
        <v>5363</v>
      </c>
      <c r="S372" s="25" t="s">
        <v>5364</v>
      </c>
      <c r="T372" s="25">
        <v>222664422</v>
      </c>
      <c r="U372" s="25">
        <v>59</v>
      </c>
      <c r="V372" s="25">
        <v>65</v>
      </c>
      <c r="W372" s="25">
        <v>99</v>
      </c>
      <c r="X372" s="24" t="s">
        <v>5365</v>
      </c>
      <c r="Y372" s="24" t="s">
        <v>5366</v>
      </c>
      <c r="Z372" s="25">
        <v>1</v>
      </c>
      <c r="AA372" s="25" t="s">
        <v>96</v>
      </c>
      <c r="AB372" s="25" t="s">
        <v>23</v>
      </c>
      <c r="AC372" s="25" t="s">
        <v>97</v>
      </c>
      <c r="AD372" s="30"/>
      <c r="AE372" s="24" t="s">
        <v>805</v>
      </c>
      <c r="AF372" s="31">
        <v>30493</v>
      </c>
      <c r="AG372" s="25" t="str">
        <f t="shared" ca="1" si="60"/>
        <v>42 anos</v>
      </c>
      <c r="AH372" s="31">
        <v>38384</v>
      </c>
      <c r="AI372" s="31">
        <v>38384</v>
      </c>
      <c r="AJ372" s="31">
        <f t="shared" si="61"/>
        <v>47515</v>
      </c>
      <c r="AK372" s="31">
        <f t="shared" si="62"/>
        <v>49341</v>
      </c>
      <c r="AL372" s="25">
        <v>59</v>
      </c>
      <c r="AM372" s="25" t="str">
        <f t="shared" ca="1" si="63"/>
        <v>20 ano(s)</v>
      </c>
      <c r="AN372" s="25" t="str">
        <f t="shared" ca="1" si="64"/>
        <v>6  mês(es)</v>
      </c>
      <c r="AO372" s="25" t="str">
        <f t="shared" ca="1" si="65"/>
        <v>15 dias</v>
      </c>
      <c r="AP372" s="25">
        <f t="shared" ca="1" si="66"/>
        <v>7501</v>
      </c>
      <c r="AQ372" s="32" t="s">
        <v>99</v>
      </c>
      <c r="AR372" s="25"/>
      <c r="AS372" s="25"/>
      <c r="AT372" s="25"/>
      <c r="AU372" s="25"/>
      <c r="AV372" s="25"/>
      <c r="AW372" s="25" t="s">
        <v>100</v>
      </c>
      <c r="AX372" s="25"/>
      <c r="AY372" s="25" t="s">
        <v>5367</v>
      </c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 t="s">
        <v>5368</v>
      </c>
      <c r="BM372" s="25">
        <v>0</v>
      </c>
      <c r="BN372" s="25"/>
      <c r="BO372" s="25" t="s">
        <v>106</v>
      </c>
      <c r="BP372" s="25">
        <v>69035000</v>
      </c>
      <c r="BQ372" s="25">
        <v>0</v>
      </c>
      <c r="BR372" s="33" t="s">
        <v>5369</v>
      </c>
      <c r="BS372" s="25" t="s">
        <v>5370</v>
      </c>
      <c r="BT372" s="25" t="s">
        <v>206</v>
      </c>
      <c r="BU372" s="25" t="s">
        <v>207</v>
      </c>
      <c r="BV372" s="25"/>
      <c r="BW372" s="25"/>
      <c r="BX372" s="25"/>
      <c r="BY372" s="31" t="s">
        <v>226</v>
      </c>
      <c r="BZ372" s="25" t="s">
        <v>110</v>
      </c>
      <c r="CA372" s="25" t="s">
        <v>110</v>
      </c>
      <c r="CB372" s="25" t="s">
        <v>110</v>
      </c>
      <c r="CC372" s="25" t="s">
        <v>110</v>
      </c>
      <c r="CD372" s="25" t="s">
        <v>110</v>
      </c>
      <c r="CE372" s="25" t="s">
        <v>110</v>
      </c>
      <c r="CF372" s="25" t="s">
        <v>110</v>
      </c>
      <c r="CG372" s="25" t="s">
        <v>110</v>
      </c>
      <c r="CH372" s="25" t="s">
        <v>110</v>
      </c>
      <c r="CI372" s="25" t="s">
        <v>110</v>
      </c>
      <c r="CJ372" s="25" t="s">
        <v>110</v>
      </c>
      <c r="CK372" s="25" t="s">
        <v>110</v>
      </c>
      <c r="CL372" s="25" t="s">
        <v>110</v>
      </c>
      <c r="CM372" s="25" t="s">
        <v>110</v>
      </c>
      <c r="CN372" s="25"/>
      <c r="CO372" s="34"/>
    </row>
    <row r="373" spans="1:93" ht="12.75" customHeight="1">
      <c r="A373" s="13" t="s">
        <v>5371</v>
      </c>
      <c r="B373" s="14"/>
      <c r="C373" s="40" t="s">
        <v>1347</v>
      </c>
      <c r="D373" s="599" t="s">
        <v>16933</v>
      </c>
      <c r="E373" s="599">
        <v>17</v>
      </c>
      <c r="F373" s="599"/>
      <c r="G373" s="599"/>
      <c r="H373" s="36" t="s">
        <v>84</v>
      </c>
      <c r="I373" s="14" t="s">
        <v>5372</v>
      </c>
      <c r="J373" s="36" t="s">
        <v>135</v>
      </c>
      <c r="K373" s="14" t="s">
        <v>86</v>
      </c>
      <c r="L373" s="21" t="s">
        <v>69</v>
      </c>
      <c r="M373" s="17" t="s">
        <v>1392</v>
      </c>
      <c r="N373" s="17" t="s">
        <v>1450</v>
      </c>
      <c r="O373" s="18" t="s">
        <v>5373</v>
      </c>
      <c r="P373" s="14" t="s">
        <v>5374</v>
      </c>
      <c r="Q373" s="60" t="s">
        <v>5375</v>
      </c>
      <c r="R373" s="14" t="s">
        <v>5376</v>
      </c>
      <c r="S373" s="14" t="s">
        <v>5377</v>
      </c>
      <c r="T373" s="14">
        <v>101734319</v>
      </c>
      <c r="U373" s="14">
        <v>96</v>
      </c>
      <c r="V373" s="14">
        <v>70</v>
      </c>
      <c r="W373" s="14">
        <v>459</v>
      </c>
      <c r="X373" s="13" t="s">
        <v>5378</v>
      </c>
      <c r="Y373" s="13" t="s">
        <v>5379</v>
      </c>
      <c r="Z373" s="14">
        <v>2</v>
      </c>
      <c r="AA373" s="14" t="s">
        <v>96</v>
      </c>
      <c r="AB373" s="14" t="s">
        <v>23</v>
      </c>
      <c r="AC373" s="14" t="s">
        <v>97</v>
      </c>
      <c r="AD373" s="19"/>
      <c r="AE373" s="13"/>
      <c r="AF373" s="20">
        <v>26698</v>
      </c>
      <c r="AG373" s="14" t="str">
        <f t="shared" ca="1" si="60"/>
        <v>52 anos</v>
      </c>
      <c r="AH373" s="20">
        <v>43937</v>
      </c>
      <c r="AI373" s="20">
        <v>43937</v>
      </c>
      <c r="AJ373" s="20">
        <f t="shared" si="61"/>
        <v>53068</v>
      </c>
      <c r="AK373" s="20">
        <f t="shared" si="62"/>
        <v>54894</v>
      </c>
      <c r="AL373" s="14">
        <v>59</v>
      </c>
      <c r="AM373" s="14" t="str">
        <f t="shared" ca="1" si="63"/>
        <v>5 ano(s)</v>
      </c>
      <c r="AN373" s="14" t="str">
        <f t="shared" ca="1" si="64"/>
        <v>4  mês(es)</v>
      </c>
      <c r="AO373" s="14" t="str">
        <f t="shared" ca="1" si="65"/>
        <v>0 dias</v>
      </c>
      <c r="AP373" s="14">
        <f t="shared" ca="1" si="66"/>
        <v>1948</v>
      </c>
      <c r="AQ373" s="21" t="s">
        <v>99</v>
      </c>
      <c r="AR373" s="14"/>
      <c r="AS373" s="14"/>
      <c r="AT373" s="14"/>
      <c r="AU373" s="14"/>
      <c r="AV373" s="14"/>
      <c r="AW373" s="14" t="s">
        <v>100</v>
      </c>
      <c r="AX373" s="14" t="s">
        <v>110</v>
      </c>
      <c r="AY373" s="14" t="s">
        <v>5380</v>
      </c>
      <c r="AZ373" s="14" t="s">
        <v>99</v>
      </c>
      <c r="BA373" s="14" t="s">
        <v>99</v>
      </c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 t="s">
        <v>5381</v>
      </c>
      <c r="BM373" s="14">
        <v>45</v>
      </c>
      <c r="BN373" s="14" t="s">
        <v>5382</v>
      </c>
      <c r="BO373" s="14" t="s">
        <v>106</v>
      </c>
      <c r="BP373" s="14">
        <v>69099050</v>
      </c>
      <c r="BQ373" s="14">
        <v>92994923306</v>
      </c>
      <c r="BR373" s="14" t="s">
        <v>5383</v>
      </c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40"/>
    </row>
    <row r="374" spans="1:93" ht="12.75" customHeight="1">
      <c r="A374" s="24" t="s">
        <v>5384</v>
      </c>
      <c r="B374" s="25">
        <v>572</v>
      </c>
      <c r="C374" s="34" t="s">
        <v>1347</v>
      </c>
      <c r="D374" s="599" t="s">
        <v>16933</v>
      </c>
      <c r="E374" s="599">
        <v>17</v>
      </c>
      <c r="F374" s="600"/>
      <c r="G374" s="600"/>
      <c r="H374" s="27" t="s">
        <v>84</v>
      </c>
      <c r="I374" s="25" t="s">
        <v>1406</v>
      </c>
      <c r="J374" s="27" t="s">
        <v>135</v>
      </c>
      <c r="K374" s="25" t="s">
        <v>279</v>
      </c>
      <c r="L374" s="25" t="s">
        <v>69</v>
      </c>
      <c r="M374" s="25" t="s">
        <v>196</v>
      </c>
      <c r="N374" s="28" t="s">
        <v>88</v>
      </c>
      <c r="O374" s="29" t="s">
        <v>5385</v>
      </c>
      <c r="P374" s="25" t="s">
        <v>5386</v>
      </c>
      <c r="Q374" s="28" t="s">
        <v>5387</v>
      </c>
      <c r="R374" s="25" t="s">
        <v>5376</v>
      </c>
      <c r="S374" s="25" t="s">
        <v>5377</v>
      </c>
      <c r="T374" s="25">
        <v>326672522</v>
      </c>
      <c r="U374" s="25">
        <v>67</v>
      </c>
      <c r="V374" s="25">
        <v>62</v>
      </c>
      <c r="W374" s="25">
        <v>161</v>
      </c>
      <c r="X374" s="24" t="s">
        <v>5388</v>
      </c>
      <c r="Y374" s="24" t="s">
        <v>5389</v>
      </c>
      <c r="Z374" s="25">
        <v>2</v>
      </c>
      <c r="AA374" s="25" t="s">
        <v>96</v>
      </c>
      <c r="AB374" s="25" t="s">
        <v>23</v>
      </c>
      <c r="AC374" s="25" t="s">
        <v>97</v>
      </c>
      <c r="AD374" s="30"/>
      <c r="AE374" s="24" t="s">
        <v>3641</v>
      </c>
      <c r="AF374" s="31">
        <v>32150</v>
      </c>
      <c r="AG374" s="25" t="str">
        <f t="shared" ca="1" si="60"/>
        <v>37 anos</v>
      </c>
      <c r="AH374" s="31">
        <v>41561</v>
      </c>
      <c r="AI374" s="31">
        <v>41561</v>
      </c>
      <c r="AJ374" s="31">
        <f t="shared" si="61"/>
        <v>50692</v>
      </c>
      <c r="AK374" s="31">
        <f t="shared" si="62"/>
        <v>52518</v>
      </c>
      <c r="AL374" s="25">
        <v>59</v>
      </c>
      <c r="AM374" s="25" t="str">
        <f t="shared" ca="1" si="63"/>
        <v>11 ano(s)</v>
      </c>
      <c r="AN374" s="25" t="str">
        <f t="shared" ca="1" si="64"/>
        <v>10  mês(es)</v>
      </c>
      <c r="AO374" s="25" t="str">
        <f t="shared" ca="1" si="65"/>
        <v>2 dias</v>
      </c>
      <c r="AP374" s="25">
        <f t="shared" ca="1" si="66"/>
        <v>4324</v>
      </c>
      <c r="AQ374" s="32" t="s">
        <v>99</v>
      </c>
      <c r="AR374" s="25"/>
      <c r="AS374" s="25"/>
      <c r="AT374" s="25"/>
      <c r="AU374" s="25"/>
      <c r="AV374" s="25"/>
      <c r="AW374" s="25" t="s">
        <v>336</v>
      </c>
      <c r="AX374" s="25" t="s">
        <v>99</v>
      </c>
      <c r="AY374" s="25" t="s">
        <v>99</v>
      </c>
      <c r="AZ374" s="25" t="s">
        <v>99</v>
      </c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 t="s">
        <v>3471</v>
      </c>
      <c r="BM374" s="25">
        <v>0</v>
      </c>
      <c r="BN374" s="25" t="s">
        <v>5390</v>
      </c>
      <c r="BO374" s="25" t="s">
        <v>106</v>
      </c>
      <c r="BP374" s="25">
        <v>69043110</v>
      </c>
      <c r="BQ374" s="25">
        <v>9284439646</v>
      </c>
      <c r="BR374" s="33" t="s">
        <v>5391</v>
      </c>
      <c r="BS374" s="25" t="s">
        <v>290</v>
      </c>
      <c r="BT374" s="25" t="s">
        <v>110</v>
      </c>
      <c r="BU374" s="25" t="s">
        <v>291</v>
      </c>
      <c r="BV374" s="25" t="s">
        <v>110</v>
      </c>
      <c r="BW374" s="31" t="s">
        <v>292</v>
      </c>
      <c r="BX374" s="81" t="s">
        <v>643</v>
      </c>
      <c r="BY374" s="25" t="s">
        <v>110</v>
      </c>
      <c r="BZ374" s="25" t="s">
        <v>110</v>
      </c>
      <c r="CA374" s="25" t="s">
        <v>110</v>
      </c>
      <c r="CB374" s="25" t="s">
        <v>110</v>
      </c>
      <c r="CC374" s="25" t="s">
        <v>110</v>
      </c>
      <c r="CD374" s="25" t="s">
        <v>110</v>
      </c>
      <c r="CE374" s="25" t="s">
        <v>110</v>
      </c>
      <c r="CF374" s="25" t="s">
        <v>110</v>
      </c>
      <c r="CG374" s="25" t="s">
        <v>110</v>
      </c>
      <c r="CH374" s="25" t="s">
        <v>110</v>
      </c>
      <c r="CI374" s="25" t="s">
        <v>110</v>
      </c>
      <c r="CJ374" s="25" t="s">
        <v>110</v>
      </c>
      <c r="CK374" s="25" t="s">
        <v>110</v>
      </c>
      <c r="CL374" s="25" t="s">
        <v>110</v>
      </c>
      <c r="CM374" s="25" t="s">
        <v>110</v>
      </c>
      <c r="CN374" s="25"/>
      <c r="CO374" s="34"/>
    </row>
    <row r="375" spans="1:93" ht="15" customHeight="1">
      <c r="A375" s="13" t="s">
        <v>5392</v>
      </c>
      <c r="B375" s="14">
        <v>474</v>
      </c>
      <c r="C375" s="40" t="s">
        <v>1347</v>
      </c>
      <c r="D375" s="599" t="s">
        <v>16933</v>
      </c>
      <c r="E375" s="599">
        <v>17</v>
      </c>
      <c r="F375" s="599"/>
      <c r="G375" s="599"/>
      <c r="H375" s="36" t="s">
        <v>84</v>
      </c>
      <c r="I375" s="14" t="s">
        <v>5393</v>
      </c>
      <c r="J375" s="36" t="s">
        <v>85</v>
      </c>
      <c r="K375" s="14" t="s">
        <v>5394</v>
      </c>
      <c r="L375" s="14" t="s">
        <v>69</v>
      </c>
      <c r="M375" s="14" t="s">
        <v>196</v>
      </c>
      <c r="N375" s="17" t="s">
        <v>88</v>
      </c>
      <c r="O375" s="18" t="s">
        <v>5395</v>
      </c>
      <c r="P375" s="14" t="s">
        <v>5396</v>
      </c>
      <c r="Q375" s="14">
        <v>1082</v>
      </c>
      <c r="R375" s="14" t="s">
        <v>5397</v>
      </c>
      <c r="S375" s="14" t="s">
        <v>5398</v>
      </c>
      <c r="T375" s="14">
        <v>305693522</v>
      </c>
      <c r="U375" s="14">
        <v>40</v>
      </c>
      <c r="V375" s="14">
        <v>32</v>
      </c>
      <c r="W375" s="14">
        <v>368</v>
      </c>
      <c r="X375" s="13" t="s">
        <v>5399</v>
      </c>
      <c r="Y375" s="13" t="s">
        <v>5400</v>
      </c>
      <c r="Z375" s="14">
        <v>2</v>
      </c>
      <c r="AA375" s="14" t="s">
        <v>96</v>
      </c>
      <c r="AB375" s="14" t="s">
        <v>23</v>
      </c>
      <c r="AC375" s="14" t="s">
        <v>97</v>
      </c>
      <c r="AD375" s="19"/>
      <c r="AE375" s="13" t="s">
        <v>5401</v>
      </c>
      <c r="AF375" s="20">
        <v>30932</v>
      </c>
      <c r="AG375" s="14" t="str">
        <f t="shared" ca="1" si="60"/>
        <v>40 anos</v>
      </c>
      <c r="AH375" s="20">
        <v>41561</v>
      </c>
      <c r="AI375" s="20">
        <v>41561</v>
      </c>
      <c r="AJ375" s="20">
        <f t="shared" si="61"/>
        <v>50692</v>
      </c>
      <c r="AK375" s="20">
        <f t="shared" si="62"/>
        <v>52518</v>
      </c>
      <c r="AL375" s="14">
        <v>59</v>
      </c>
      <c r="AM375" s="14" t="str">
        <f t="shared" ca="1" si="63"/>
        <v>11 ano(s)</v>
      </c>
      <c r="AN375" s="14" t="str">
        <f t="shared" ca="1" si="64"/>
        <v>10  mês(es)</v>
      </c>
      <c r="AO375" s="14" t="str">
        <f t="shared" ca="1" si="65"/>
        <v>2 dias</v>
      </c>
      <c r="AP375" s="14">
        <f t="shared" ca="1" si="66"/>
        <v>4324</v>
      </c>
      <c r="AQ375" s="21" t="s">
        <v>99</v>
      </c>
      <c r="AR375" s="14"/>
      <c r="AS375" s="14"/>
      <c r="AT375" s="14"/>
      <c r="AU375" s="14"/>
      <c r="AV375" s="14"/>
      <c r="AW375" s="14" t="s">
        <v>336</v>
      </c>
      <c r="AX375" s="14" t="s">
        <v>99</v>
      </c>
      <c r="AY375" s="14" t="s">
        <v>99</v>
      </c>
      <c r="AZ375" s="14" t="s">
        <v>99</v>
      </c>
      <c r="BA375" s="14"/>
      <c r="BB375" s="14"/>
      <c r="BC375" s="14" t="s">
        <v>351</v>
      </c>
      <c r="BD375" s="14"/>
      <c r="BE375" s="14"/>
      <c r="BF375" s="14"/>
      <c r="BG375" s="14"/>
      <c r="BH375" s="14"/>
      <c r="BI375" s="14"/>
      <c r="BJ375" s="14"/>
      <c r="BK375" s="14"/>
      <c r="BL375" s="14" t="s">
        <v>5402</v>
      </c>
      <c r="BM375" s="14">
        <v>0</v>
      </c>
      <c r="BN375" s="14" t="s">
        <v>5403</v>
      </c>
      <c r="BO375" s="14" t="s">
        <v>106</v>
      </c>
      <c r="BP375" s="14">
        <v>69027070</v>
      </c>
      <c r="BQ375" s="14">
        <v>9295134618</v>
      </c>
      <c r="BR375" s="22" t="s">
        <v>5404</v>
      </c>
      <c r="BS375" s="14" t="s">
        <v>290</v>
      </c>
      <c r="BT375" s="14" t="s">
        <v>110</v>
      </c>
      <c r="BU375" s="14" t="s">
        <v>291</v>
      </c>
      <c r="BV375" s="14" t="s">
        <v>110</v>
      </c>
      <c r="BW375" s="20" t="s">
        <v>292</v>
      </c>
      <c r="BX375" s="14" t="s">
        <v>855</v>
      </c>
      <c r="BY375" s="14" t="s">
        <v>110</v>
      </c>
      <c r="BZ375" s="14" t="s">
        <v>110</v>
      </c>
      <c r="CA375" s="14" t="s">
        <v>110</v>
      </c>
      <c r="CB375" s="14" t="s">
        <v>110</v>
      </c>
      <c r="CC375" s="14" t="s">
        <v>110</v>
      </c>
      <c r="CD375" s="14" t="s">
        <v>110</v>
      </c>
      <c r="CE375" s="14" t="s">
        <v>110</v>
      </c>
      <c r="CF375" s="14" t="s">
        <v>110</v>
      </c>
      <c r="CG375" s="14" t="s">
        <v>110</v>
      </c>
      <c r="CH375" s="14" t="s">
        <v>110</v>
      </c>
      <c r="CI375" s="14" t="s">
        <v>110</v>
      </c>
      <c r="CJ375" s="14" t="s">
        <v>110</v>
      </c>
      <c r="CK375" s="14" t="s">
        <v>110</v>
      </c>
      <c r="CL375" s="14" t="s">
        <v>110</v>
      </c>
      <c r="CM375" s="14" t="s">
        <v>110</v>
      </c>
      <c r="CN375" s="14"/>
      <c r="CO375" s="40"/>
    </row>
    <row r="376" spans="1:93" ht="12.75" customHeight="1">
      <c r="A376" s="24" t="s">
        <v>5405</v>
      </c>
      <c r="B376" s="25">
        <v>598</v>
      </c>
      <c r="C376" s="34" t="s">
        <v>1347</v>
      </c>
      <c r="D376" s="599" t="s">
        <v>16933</v>
      </c>
      <c r="E376" s="599">
        <v>17</v>
      </c>
      <c r="F376" s="600"/>
      <c r="G376" s="600"/>
      <c r="H376" s="27" t="s">
        <v>84</v>
      </c>
      <c r="I376" s="25"/>
      <c r="J376" s="27" t="s">
        <v>135</v>
      </c>
      <c r="K376" s="25" t="s">
        <v>86</v>
      </c>
      <c r="L376" s="25" t="s">
        <v>68</v>
      </c>
      <c r="M376" s="25" t="s">
        <v>196</v>
      </c>
      <c r="N376" s="28" t="s">
        <v>88</v>
      </c>
      <c r="O376" s="29" t="s">
        <v>5406</v>
      </c>
      <c r="P376" s="25" t="s">
        <v>5407</v>
      </c>
      <c r="Q376" s="28" t="s">
        <v>5408</v>
      </c>
      <c r="R376" s="25" t="s">
        <v>5409</v>
      </c>
      <c r="S376" s="25" t="s">
        <v>5410</v>
      </c>
      <c r="T376" s="25">
        <v>231027122</v>
      </c>
      <c r="U376" s="25">
        <v>32</v>
      </c>
      <c r="V376" s="25">
        <v>68</v>
      </c>
      <c r="W376" s="25">
        <v>137</v>
      </c>
      <c r="X376" s="24" t="s">
        <v>5411</v>
      </c>
      <c r="Y376" s="24" t="s">
        <v>5412</v>
      </c>
      <c r="Z376" s="25">
        <v>1</v>
      </c>
      <c r="AA376" s="25" t="s">
        <v>96</v>
      </c>
      <c r="AB376" s="25" t="s">
        <v>23</v>
      </c>
      <c r="AC376" s="25" t="s">
        <v>97</v>
      </c>
      <c r="AD376" s="30"/>
      <c r="AE376" s="24"/>
      <c r="AF376" s="31">
        <v>31618</v>
      </c>
      <c r="AG376" s="25" t="str">
        <f t="shared" ca="1" si="60"/>
        <v>39 anos</v>
      </c>
      <c r="AH376" s="31">
        <v>41561</v>
      </c>
      <c r="AI376" s="31">
        <v>41561</v>
      </c>
      <c r="AJ376" s="31">
        <f t="shared" si="61"/>
        <v>50692</v>
      </c>
      <c r="AK376" s="31">
        <f t="shared" si="62"/>
        <v>52518</v>
      </c>
      <c r="AL376" s="25">
        <v>59</v>
      </c>
      <c r="AM376" s="25" t="str">
        <f t="shared" ca="1" si="63"/>
        <v>11 ano(s)</v>
      </c>
      <c r="AN376" s="25" t="str">
        <f t="shared" ca="1" si="64"/>
        <v>10  mês(es)</v>
      </c>
      <c r="AO376" s="25" t="str">
        <f t="shared" ca="1" si="65"/>
        <v>2 dias</v>
      </c>
      <c r="AP376" s="25">
        <f t="shared" ca="1" si="66"/>
        <v>4324</v>
      </c>
      <c r="AQ376" s="32" t="s">
        <v>99</v>
      </c>
      <c r="AR376" s="25"/>
      <c r="AS376" s="25"/>
      <c r="AT376" s="25"/>
      <c r="AU376" s="25"/>
      <c r="AV376" s="25"/>
      <c r="AW376" s="25" t="s">
        <v>336</v>
      </c>
      <c r="AX376" s="25"/>
      <c r="AY376" s="25" t="s">
        <v>99</v>
      </c>
      <c r="AZ376" s="25" t="s">
        <v>99</v>
      </c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 t="s">
        <v>5413</v>
      </c>
      <c r="BM376" s="25">
        <v>0</v>
      </c>
      <c r="BN376" s="25" t="s">
        <v>5414</v>
      </c>
      <c r="BO376" s="25" t="s">
        <v>106</v>
      </c>
      <c r="BP376" s="25">
        <v>69086040</v>
      </c>
      <c r="BQ376" s="25">
        <v>9288232971</v>
      </c>
      <c r="BR376" s="33" t="s">
        <v>5415</v>
      </c>
      <c r="BS376" s="25" t="s">
        <v>290</v>
      </c>
      <c r="BT376" s="25" t="s">
        <v>110</v>
      </c>
      <c r="BU376" s="25" t="s">
        <v>291</v>
      </c>
      <c r="BV376" s="25" t="s">
        <v>110</v>
      </c>
      <c r="BW376" s="31" t="s">
        <v>292</v>
      </c>
      <c r="BX376" s="25" t="s">
        <v>110</v>
      </c>
      <c r="BY376" s="25" t="s">
        <v>110</v>
      </c>
      <c r="BZ376" s="25" t="s">
        <v>110</v>
      </c>
      <c r="CA376" s="25" t="s">
        <v>110</v>
      </c>
      <c r="CB376" s="25" t="s">
        <v>110</v>
      </c>
      <c r="CC376" s="25" t="s">
        <v>110</v>
      </c>
      <c r="CD376" s="25" t="s">
        <v>110</v>
      </c>
      <c r="CE376" s="25" t="s">
        <v>110</v>
      </c>
      <c r="CF376" s="25" t="s">
        <v>110</v>
      </c>
      <c r="CG376" s="25" t="s">
        <v>110</v>
      </c>
      <c r="CH376" s="25" t="s">
        <v>110</v>
      </c>
      <c r="CI376" s="25" t="s">
        <v>110</v>
      </c>
      <c r="CJ376" s="25" t="s">
        <v>110</v>
      </c>
      <c r="CK376" s="25" t="s">
        <v>110</v>
      </c>
      <c r="CL376" s="25" t="s">
        <v>110</v>
      </c>
      <c r="CM376" s="25" t="s">
        <v>110</v>
      </c>
      <c r="CN376" s="25"/>
      <c r="CO376" s="34"/>
    </row>
    <row r="377" spans="1:93" ht="12.75" customHeight="1">
      <c r="A377" s="13" t="s">
        <v>5416</v>
      </c>
      <c r="B377" s="14"/>
      <c r="C377" s="40" t="s">
        <v>1347</v>
      </c>
      <c r="D377" s="599" t="s">
        <v>16933</v>
      </c>
      <c r="E377" s="599">
        <v>17</v>
      </c>
      <c r="F377" s="599"/>
      <c r="G377" s="599"/>
      <c r="H377" s="36" t="s">
        <v>84</v>
      </c>
      <c r="I377" s="14" t="s">
        <v>1449</v>
      </c>
      <c r="J377" s="36" t="s">
        <v>135</v>
      </c>
      <c r="K377" s="14" t="s">
        <v>86</v>
      </c>
      <c r="L377" s="21" t="s">
        <v>69</v>
      </c>
      <c r="M377" s="17" t="s">
        <v>1392</v>
      </c>
      <c r="N377" s="17" t="s">
        <v>1450</v>
      </c>
      <c r="O377" s="18" t="s">
        <v>5417</v>
      </c>
      <c r="P377" s="14" t="s">
        <v>5418</v>
      </c>
      <c r="Q377" s="60" t="s">
        <v>5419</v>
      </c>
      <c r="R377" s="14" t="s">
        <v>5420</v>
      </c>
      <c r="S377" s="14" t="s">
        <v>5421</v>
      </c>
      <c r="T377" s="14">
        <v>181126322</v>
      </c>
      <c r="U377" s="14">
        <v>32</v>
      </c>
      <c r="V377" s="14">
        <v>52</v>
      </c>
      <c r="W377" s="14">
        <v>15</v>
      </c>
      <c r="X377" s="13" t="s">
        <v>5422</v>
      </c>
      <c r="Y377" s="13" t="s">
        <v>5423</v>
      </c>
      <c r="Z377" s="14">
        <v>1</v>
      </c>
      <c r="AA377" s="14" t="s">
        <v>96</v>
      </c>
      <c r="AB377" s="14" t="s">
        <v>23</v>
      </c>
      <c r="AC377" s="14" t="s">
        <v>97</v>
      </c>
      <c r="AD377" s="19"/>
      <c r="AE377" s="13"/>
      <c r="AF377" s="20">
        <v>28922</v>
      </c>
      <c r="AG377" s="14" t="str">
        <f t="shared" ca="1" si="60"/>
        <v>46 anos</v>
      </c>
      <c r="AH377" s="20">
        <v>43937</v>
      </c>
      <c r="AI377" s="20">
        <v>43937</v>
      </c>
      <c r="AJ377" s="20">
        <f t="shared" si="61"/>
        <v>53068</v>
      </c>
      <c r="AK377" s="20">
        <f t="shared" si="62"/>
        <v>54894</v>
      </c>
      <c r="AL377" s="14">
        <v>59</v>
      </c>
      <c r="AM377" s="14" t="str">
        <f t="shared" ca="1" si="63"/>
        <v>5 ano(s)</v>
      </c>
      <c r="AN377" s="14" t="str">
        <f t="shared" ca="1" si="64"/>
        <v>4  mês(es)</v>
      </c>
      <c r="AO377" s="14" t="str">
        <f t="shared" ca="1" si="65"/>
        <v>0 dias</v>
      </c>
      <c r="AP377" s="14">
        <f t="shared" ca="1" si="66"/>
        <v>1948</v>
      </c>
      <c r="AQ377" s="21" t="s">
        <v>99</v>
      </c>
      <c r="AR377" s="14"/>
      <c r="AS377" s="14"/>
      <c r="AT377" s="14"/>
      <c r="AU377" s="14"/>
      <c r="AV377" s="14"/>
      <c r="AW377" s="14" t="s">
        <v>100</v>
      </c>
      <c r="AX377" s="14" t="s">
        <v>110</v>
      </c>
      <c r="AY377" s="14" t="s">
        <v>5424</v>
      </c>
      <c r="AZ377" s="14" t="s">
        <v>99</v>
      </c>
      <c r="BA377" s="14" t="s">
        <v>99</v>
      </c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 t="s">
        <v>5425</v>
      </c>
      <c r="BM377" s="14">
        <v>3</v>
      </c>
      <c r="BN377" s="14" t="s">
        <v>5426</v>
      </c>
      <c r="BO377" s="14" t="s">
        <v>106</v>
      </c>
      <c r="BP377" s="14">
        <v>69097167</v>
      </c>
      <c r="BQ377" s="14">
        <v>92091229039</v>
      </c>
      <c r="BR377" s="22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40"/>
    </row>
    <row r="378" spans="1:93" ht="12.75" customHeight="1">
      <c r="A378" s="24" t="s">
        <v>5427</v>
      </c>
      <c r="B378" s="25">
        <v>176</v>
      </c>
      <c r="C378" s="34" t="s">
        <v>1347</v>
      </c>
      <c r="D378" s="599" t="s">
        <v>16933</v>
      </c>
      <c r="E378" s="599">
        <v>17</v>
      </c>
      <c r="F378" s="600"/>
      <c r="G378" s="600"/>
      <c r="H378" s="27" t="s">
        <v>84</v>
      </c>
      <c r="I378" s="25" t="s">
        <v>4494</v>
      </c>
      <c r="J378" s="27" t="s">
        <v>85</v>
      </c>
      <c r="K378" s="25" t="s">
        <v>86</v>
      </c>
      <c r="L378" s="25" t="s">
        <v>73</v>
      </c>
      <c r="M378" s="28" t="s">
        <v>87</v>
      </c>
      <c r="N378" s="28" t="s">
        <v>88</v>
      </c>
      <c r="O378" s="29" t="s">
        <v>5428</v>
      </c>
      <c r="P378" s="25" t="s">
        <v>5429</v>
      </c>
      <c r="Q378" s="28" t="s">
        <v>5430</v>
      </c>
      <c r="R378" s="25" t="s">
        <v>5431</v>
      </c>
      <c r="S378" s="25" t="s">
        <v>5432</v>
      </c>
      <c r="T378" s="25">
        <v>147398922</v>
      </c>
      <c r="U378" s="25">
        <v>59</v>
      </c>
      <c r="V378" s="25">
        <v>37</v>
      </c>
      <c r="W378" s="25">
        <v>20</v>
      </c>
      <c r="X378" s="24" t="s">
        <v>5433</v>
      </c>
      <c r="Y378" s="24" t="s">
        <v>5434</v>
      </c>
      <c r="Z378" s="25">
        <v>1</v>
      </c>
      <c r="AA378" s="25" t="s">
        <v>96</v>
      </c>
      <c r="AB378" s="25" t="s">
        <v>23</v>
      </c>
      <c r="AC378" s="25" t="s">
        <v>97</v>
      </c>
      <c r="AD378" s="30"/>
      <c r="AE378" s="24"/>
      <c r="AF378" s="31">
        <v>27029</v>
      </c>
      <c r="AG378" s="25" t="str">
        <f t="shared" ca="1" si="60"/>
        <v>51 anos</v>
      </c>
      <c r="AH378" s="31">
        <v>34425</v>
      </c>
      <c r="AI378" s="31">
        <v>34425</v>
      </c>
      <c r="AJ378" s="31">
        <f t="shared" si="61"/>
        <v>43556</v>
      </c>
      <c r="AK378" s="31">
        <f t="shared" si="62"/>
        <v>45383</v>
      </c>
      <c r="AL378" s="25">
        <v>59</v>
      </c>
      <c r="AM378" s="25" t="str">
        <f t="shared" ca="1" si="63"/>
        <v>31 ano(s)</v>
      </c>
      <c r="AN378" s="25" t="str">
        <f t="shared" ca="1" si="64"/>
        <v>4  mês(es)</v>
      </c>
      <c r="AO378" s="25" t="str">
        <f t="shared" ca="1" si="65"/>
        <v>15 dias</v>
      </c>
      <c r="AP378" s="25">
        <f t="shared" ca="1" si="66"/>
        <v>11460</v>
      </c>
      <c r="AQ378" s="32" t="s">
        <v>99</v>
      </c>
      <c r="AR378" s="25"/>
      <c r="AS378" s="25"/>
      <c r="AT378" s="25"/>
      <c r="AU378" s="25"/>
      <c r="AV378" s="25"/>
      <c r="AW378" s="25"/>
      <c r="AX378" s="25"/>
      <c r="AY378" s="25"/>
      <c r="AZ378" s="25" t="s">
        <v>99</v>
      </c>
      <c r="BA378" s="25" t="s">
        <v>99</v>
      </c>
      <c r="BB378" s="25"/>
      <c r="BC378" s="25"/>
      <c r="BD378" s="25"/>
      <c r="BE378" s="25" t="s">
        <v>365</v>
      </c>
      <c r="BF378" s="25"/>
      <c r="BG378" s="25"/>
      <c r="BH378" s="25"/>
      <c r="BI378" s="25"/>
      <c r="BJ378" s="25"/>
      <c r="BK378" s="25"/>
      <c r="BL378" s="25" t="s">
        <v>5435</v>
      </c>
      <c r="BM378" s="25">
        <v>0</v>
      </c>
      <c r="BN378" s="25" t="s">
        <v>5436</v>
      </c>
      <c r="BO378" s="25" t="s">
        <v>106</v>
      </c>
      <c r="BP378" s="25">
        <v>69068290</v>
      </c>
      <c r="BQ378" s="25">
        <v>991054055</v>
      </c>
      <c r="BR378" s="33" t="s">
        <v>5437</v>
      </c>
      <c r="BS378" s="25" t="s">
        <v>1826</v>
      </c>
      <c r="BT378" s="25"/>
      <c r="BU378" s="25"/>
      <c r="BV378" s="25"/>
      <c r="BW378" s="25"/>
      <c r="BX378" s="25"/>
      <c r="BY378" s="25"/>
      <c r="BZ378" s="25" t="s">
        <v>370</v>
      </c>
      <c r="CA378" s="25"/>
      <c r="CB378" s="31">
        <v>45017</v>
      </c>
      <c r="CC378" s="25" t="s">
        <v>110</v>
      </c>
      <c r="CD378" s="25" t="s">
        <v>110</v>
      </c>
      <c r="CE378" s="25" t="s">
        <v>110</v>
      </c>
      <c r="CF378" s="25" t="s">
        <v>110</v>
      </c>
      <c r="CG378" s="25" t="s">
        <v>110</v>
      </c>
      <c r="CH378" s="25" t="s">
        <v>110</v>
      </c>
      <c r="CI378" s="25" t="s">
        <v>110</v>
      </c>
      <c r="CJ378" s="25" t="s">
        <v>110</v>
      </c>
      <c r="CK378" s="25" t="s">
        <v>110</v>
      </c>
      <c r="CL378" s="25" t="s">
        <v>110</v>
      </c>
      <c r="CM378" s="25" t="s">
        <v>110</v>
      </c>
      <c r="CN378" s="25"/>
      <c r="CO378" s="34"/>
    </row>
    <row r="379" spans="1:93" ht="12.75" customHeight="1">
      <c r="A379" s="13" t="s">
        <v>5438</v>
      </c>
      <c r="B379" s="14">
        <v>232</v>
      </c>
      <c r="C379" s="40" t="s">
        <v>1347</v>
      </c>
      <c r="D379" s="599" t="s">
        <v>16933</v>
      </c>
      <c r="E379" s="599">
        <v>17</v>
      </c>
      <c r="F379" s="599"/>
      <c r="G379" s="599"/>
      <c r="H379" s="36" t="s">
        <v>1569</v>
      </c>
      <c r="I379" s="14"/>
      <c r="J379" s="36" t="s">
        <v>85</v>
      </c>
      <c r="K379" s="14" t="s">
        <v>86</v>
      </c>
      <c r="L379" s="14" t="s">
        <v>195</v>
      </c>
      <c r="M379" s="14" t="s">
        <v>196</v>
      </c>
      <c r="N379" s="17" t="s">
        <v>88</v>
      </c>
      <c r="O379" s="18" t="s">
        <v>5439</v>
      </c>
      <c r="P379" s="14" t="s">
        <v>5440</v>
      </c>
      <c r="Q379" s="17" t="s">
        <v>5441</v>
      </c>
      <c r="R379" s="14" t="s">
        <v>5442</v>
      </c>
      <c r="S379" s="14" t="s">
        <v>5443</v>
      </c>
      <c r="T379" s="627">
        <v>157429322</v>
      </c>
      <c r="U379" s="14">
        <v>83</v>
      </c>
      <c r="V379" s="627">
        <v>3</v>
      </c>
      <c r="W379" s="627">
        <v>130</v>
      </c>
      <c r="X379" s="620" t="s">
        <v>5444</v>
      </c>
      <c r="Y379" s="620" t="s">
        <v>5445</v>
      </c>
      <c r="Z379" s="14">
        <v>2</v>
      </c>
      <c r="AA379" s="14" t="s">
        <v>99</v>
      </c>
      <c r="AB379" s="14" t="s">
        <v>817</v>
      </c>
      <c r="AC379" s="14" t="s">
        <v>97</v>
      </c>
      <c r="AD379" s="19" t="s">
        <v>5446</v>
      </c>
      <c r="AE379" s="13" t="s">
        <v>5447</v>
      </c>
      <c r="AF379" s="20">
        <v>27480</v>
      </c>
      <c r="AG379" s="14" t="str">
        <f t="shared" ca="1" si="60"/>
        <v>50 anos</v>
      </c>
      <c r="AH379" s="20">
        <v>38058</v>
      </c>
      <c r="AI379" s="20">
        <v>38058</v>
      </c>
      <c r="AJ379" s="20">
        <f t="shared" si="61"/>
        <v>47189</v>
      </c>
      <c r="AK379" s="20">
        <f t="shared" si="62"/>
        <v>49015</v>
      </c>
      <c r="AL379" s="14">
        <v>59</v>
      </c>
      <c r="AM379" s="14" t="str">
        <f t="shared" ca="1" si="63"/>
        <v>21 ano(s)</v>
      </c>
      <c r="AN379" s="14" t="str">
        <f t="shared" ca="1" si="64"/>
        <v>5  mês(es)</v>
      </c>
      <c r="AO379" s="14" t="str">
        <f t="shared" ca="1" si="65"/>
        <v>4 dias</v>
      </c>
      <c r="AP379" s="14">
        <f t="shared" ca="1" si="66"/>
        <v>7827</v>
      </c>
      <c r="AQ379" s="21" t="s">
        <v>99</v>
      </c>
      <c r="AR379" s="14"/>
      <c r="AS379" s="14"/>
      <c r="AT379" s="14"/>
      <c r="AU379" s="14"/>
      <c r="AV379" s="14"/>
      <c r="AW379" s="14"/>
      <c r="AX379" s="14"/>
      <c r="AY379" s="14"/>
      <c r="AZ379" s="14" t="s">
        <v>99</v>
      </c>
      <c r="BA379" s="14" t="s">
        <v>99</v>
      </c>
      <c r="BB379" s="20" t="s">
        <v>101</v>
      </c>
      <c r="BC379" s="14"/>
      <c r="BD379" s="14" t="s">
        <v>1430</v>
      </c>
      <c r="BE379" s="14" t="s">
        <v>223</v>
      </c>
      <c r="BF379" s="14"/>
      <c r="BG379" s="14"/>
      <c r="BH379" s="14"/>
      <c r="BI379" s="14"/>
      <c r="BJ379" s="14"/>
      <c r="BK379" s="14"/>
      <c r="BL379" s="14" t="s">
        <v>5448</v>
      </c>
      <c r="BM379" s="627">
        <v>0</v>
      </c>
      <c r="BN379" s="14"/>
      <c r="BO379" s="14" t="s">
        <v>106</v>
      </c>
      <c r="BP379" s="627">
        <v>69000000</v>
      </c>
      <c r="BQ379" s="15">
        <v>0</v>
      </c>
      <c r="BR379" s="22" t="s">
        <v>5449</v>
      </c>
      <c r="BS379" s="14" t="s">
        <v>108</v>
      </c>
      <c r="BT379" s="14" t="s">
        <v>109</v>
      </c>
      <c r="BU379" s="14" t="s">
        <v>1432</v>
      </c>
      <c r="BV379" s="14" t="s">
        <v>1433</v>
      </c>
      <c r="BW379" s="14" t="s">
        <v>1434</v>
      </c>
      <c r="BX379" s="14" t="s">
        <v>1435</v>
      </c>
      <c r="BY379" s="14" t="s">
        <v>4809</v>
      </c>
      <c r="BZ379" s="14" t="s">
        <v>4810</v>
      </c>
      <c r="CA379" s="14" t="s">
        <v>110</v>
      </c>
      <c r="CB379" s="14" t="s">
        <v>110</v>
      </c>
      <c r="CC379" s="14" t="s">
        <v>110</v>
      </c>
      <c r="CD379" s="14" t="s">
        <v>110</v>
      </c>
      <c r="CE379" s="14" t="s">
        <v>110</v>
      </c>
      <c r="CF379" s="14" t="s">
        <v>110</v>
      </c>
      <c r="CG379" s="14" t="s">
        <v>110</v>
      </c>
      <c r="CH379" s="14" t="s">
        <v>110</v>
      </c>
      <c r="CI379" s="14" t="s">
        <v>110</v>
      </c>
      <c r="CJ379" s="14" t="s">
        <v>110</v>
      </c>
      <c r="CK379" s="14" t="s">
        <v>110</v>
      </c>
      <c r="CL379" s="14" t="s">
        <v>110</v>
      </c>
      <c r="CM379" s="14" t="s">
        <v>110</v>
      </c>
      <c r="CN379" s="14"/>
      <c r="CO379" s="40"/>
    </row>
    <row r="380" spans="1:93" ht="12.75" customHeight="1">
      <c r="A380" s="65" t="s">
        <v>5450</v>
      </c>
      <c r="B380" s="25">
        <v>2038</v>
      </c>
      <c r="C380" s="34" t="s">
        <v>1347</v>
      </c>
      <c r="D380" s="599" t="s">
        <v>16933</v>
      </c>
      <c r="E380" s="599">
        <v>17</v>
      </c>
      <c r="F380" s="600"/>
      <c r="G380" s="600"/>
      <c r="H380" s="590" t="s">
        <v>84</v>
      </c>
      <c r="I380" s="25" t="s">
        <v>374</v>
      </c>
      <c r="J380" s="27" t="s">
        <v>85</v>
      </c>
      <c r="K380" s="25"/>
      <c r="L380" s="25" t="s">
        <v>257</v>
      </c>
      <c r="M380" s="28" t="s">
        <v>196</v>
      </c>
      <c r="N380" s="28" t="s">
        <v>88</v>
      </c>
      <c r="O380" s="29" t="s">
        <v>5451</v>
      </c>
      <c r="P380" s="44" t="s">
        <v>5452</v>
      </c>
      <c r="Q380" s="28" t="s">
        <v>5453</v>
      </c>
      <c r="R380" s="44" t="s">
        <v>5454</v>
      </c>
      <c r="S380" s="44" t="s">
        <v>5455</v>
      </c>
      <c r="T380" s="67" t="s">
        <v>5456</v>
      </c>
      <c r="U380" s="25">
        <v>32</v>
      </c>
      <c r="V380" s="82" t="s">
        <v>3388</v>
      </c>
      <c r="W380" s="82" t="s">
        <v>5457</v>
      </c>
      <c r="X380" s="54" t="s">
        <v>5458</v>
      </c>
      <c r="Y380" s="54" t="s">
        <v>5459</v>
      </c>
      <c r="Z380" s="25">
        <v>1</v>
      </c>
      <c r="AA380" s="25" t="s">
        <v>96</v>
      </c>
      <c r="AB380" s="25" t="s">
        <v>23</v>
      </c>
      <c r="AC380" s="25" t="s">
        <v>97</v>
      </c>
      <c r="AD380" s="180"/>
      <c r="AE380" s="24"/>
      <c r="AF380" s="45">
        <v>37312</v>
      </c>
      <c r="AG380" s="25" t="str">
        <f t="shared" ca="1" si="60"/>
        <v>23 anos</v>
      </c>
      <c r="AH380" s="45">
        <v>45261</v>
      </c>
      <c r="AI380" s="31"/>
      <c r="AJ380" s="31"/>
      <c r="AK380" s="31"/>
      <c r="AL380" s="25"/>
      <c r="AM380" s="25"/>
      <c r="AN380" s="25"/>
      <c r="AO380" s="25"/>
      <c r="AP380" s="25"/>
      <c r="AQ380" s="32"/>
      <c r="AR380" s="25"/>
      <c r="AS380" s="25"/>
      <c r="AT380" s="25"/>
      <c r="AU380" s="25"/>
      <c r="AV380" s="25"/>
      <c r="AW380" s="52" t="s">
        <v>336</v>
      </c>
      <c r="AX380" s="52" t="s">
        <v>99</v>
      </c>
      <c r="AY380" s="52" t="s">
        <v>99</v>
      </c>
      <c r="AZ380" s="52" t="s">
        <v>99</v>
      </c>
      <c r="BA380" s="52" t="s">
        <v>99</v>
      </c>
      <c r="BB380" s="25" t="s">
        <v>271</v>
      </c>
      <c r="BC380" s="25"/>
      <c r="BD380" s="25"/>
      <c r="BE380" s="25"/>
      <c r="BF380" s="25"/>
      <c r="BG380" s="25"/>
      <c r="BH380" s="25"/>
      <c r="BI380" s="25"/>
      <c r="BJ380" s="25"/>
      <c r="BK380" s="25"/>
      <c r="BL380" s="192" t="s">
        <v>5460</v>
      </c>
      <c r="BM380" s="25">
        <v>1015</v>
      </c>
      <c r="BN380" s="25"/>
      <c r="BO380" s="25" t="s">
        <v>106</v>
      </c>
      <c r="BP380" s="120">
        <v>69017010</v>
      </c>
      <c r="BQ380" s="53">
        <v>92984819746</v>
      </c>
      <c r="BR380" s="54" t="s">
        <v>5461</v>
      </c>
      <c r="BS380" s="25"/>
      <c r="BT380" s="25"/>
      <c r="BU380" s="25"/>
      <c r="BV380" s="25" t="s">
        <v>276</v>
      </c>
      <c r="BW380" s="25"/>
      <c r="BX380" s="25"/>
      <c r="BY380" s="25"/>
      <c r="BZ380" s="31"/>
      <c r="CA380" s="25"/>
      <c r="CB380" s="25"/>
      <c r="CC380" s="25"/>
      <c r="CD380" s="31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34"/>
    </row>
    <row r="381" spans="1:93" ht="15" customHeight="1">
      <c r="A381" s="13" t="s">
        <v>5462</v>
      </c>
      <c r="B381" s="14">
        <v>610</v>
      </c>
      <c r="C381" s="40" t="s">
        <v>1347</v>
      </c>
      <c r="D381" s="599" t="s">
        <v>16933</v>
      </c>
      <c r="E381" s="599">
        <v>17</v>
      </c>
      <c r="F381" s="599"/>
      <c r="G381" s="599"/>
      <c r="H381" s="36" t="s">
        <v>84</v>
      </c>
      <c r="I381" s="14" t="s">
        <v>782</v>
      </c>
      <c r="J381" s="36" t="s">
        <v>135</v>
      </c>
      <c r="K381" s="14" t="s">
        <v>86</v>
      </c>
      <c r="L381" s="14" t="s">
        <v>69</v>
      </c>
      <c r="M381" s="14" t="s">
        <v>196</v>
      </c>
      <c r="N381" s="17" t="s">
        <v>88</v>
      </c>
      <c r="O381" s="628" t="s">
        <v>5463</v>
      </c>
      <c r="P381" s="14" t="s">
        <v>5464</v>
      </c>
      <c r="Q381" s="17" t="s">
        <v>5465</v>
      </c>
      <c r="R381" s="14" t="s">
        <v>5466</v>
      </c>
      <c r="S381" s="14" t="s">
        <v>5467</v>
      </c>
      <c r="T381" s="627">
        <v>194934322</v>
      </c>
      <c r="U381" s="14">
        <v>67</v>
      </c>
      <c r="V381" s="627">
        <v>2</v>
      </c>
      <c r="W381" s="627">
        <v>28</v>
      </c>
      <c r="X381" s="620" t="s">
        <v>5468</v>
      </c>
      <c r="Y381" s="620" t="s">
        <v>5469</v>
      </c>
      <c r="Z381" s="14">
        <v>2</v>
      </c>
      <c r="AA381" s="14" t="s">
        <v>96</v>
      </c>
      <c r="AB381" s="14" t="s">
        <v>23</v>
      </c>
      <c r="AC381" s="14" t="s">
        <v>97</v>
      </c>
      <c r="AD381" s="19"/>
      <c r="AE381" s="13" t="s">
        <v>1676</v>
      </c>
      <c r="AF381" s="20">
        <v>29185</v>
      </c>
      <c r="AG381" s="14" t="str">
        <f t="shared" ca="1" si="60"/>
        <v>45 anos</v>
      </c>
      <c r="AH381" s="20">
        <v>41561</v>
      </c>
      <c r="AI381" s="20">
        <v>41561</v>
      </c>
      <c r="AJ381" s="20">
        <f>EDATE(AI381,300)</f>
        <v>50692</v>
      </c>
      <c r="AK381" s="20">
        <f>EDATE(AI381,360)</f>
        <v>52518</v>
      </c>
      <c r="AL381" s="14">
        <v>59</v>
      </c>
      <c r="AM381" s="14" t="str">
        <f ca="1">DATEDIF(AI381,TODAY(),"Y")&amp;" ano(s)"</f>
        <v>11 ano(s)</v>
      </c>
      <c r="AN381" s="14" t="str">
        <f ca="1">DATEDIF(AI381,TODAY(),"YM")&amp;"  mês(es)"</f>
        <v>10  mês(es)</v>
      </c>
      <c r="AO381" s="14" t="str">
        <f ca="1">DATEDIF(AI381,TODAY(),"MD")&amp;" dias"</f>
        <v>2 dias</v>
      </c>
      <c r="AP381" s="14">
        <f ca="1">TODAY()-AI381</f>
        <v>4324</v>
      </c>
      <c r="AQ381" s="21" t="s">
        <v>99</v>
      </c>
      <c r="AR381" s="14"/>
      <c r="AS381" s="14"/>
      <c r="AT381" s="14"/>
      <c r="AU381" s="14"/>
      <c r="AV381" s="14"/>
      <c r="AW381" s="14" t="s">
        <v>336</v>
      </c>
      <c r="AX381" s="14" t="s">
        <v>99</v>
      </c>
      <c r="AY381" s="14" t="s">
        <v>99</v>
      </c>
      <c r="AZ381" s="14" t="s">
        <v>99</v>
      </c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627" t="s">
        <v>5470</v>
      </c>
      <c r="BM381" s="14">
        <v>0</v>
      </c>
      <c r="BN381" s="14" t="s">
        <v>5471</v>
      </c>
      <c r="BO381" s="14" t="s">
        <v>106</v>
      </c>
      <c r="BP381" s="627">
        <v>69049320</v>
      </c>
      <c r="BQ381" s="15">
        <v>9291292162</v>
      </c>
      <c r="BR381" s="22" t="s">
        <v>5472</v>
      </c>
      <c r="BS381" s="14" t="s">
        <v>290</v>
      </c>
      <c r="BT381" s="14" t="s">
        <v>110</v>
      </c>
      <c r="BU381" s="14" t="s">
        <v>291</v>
      </c>
      <c r="BV381" s="14" t="s">
        <v>110</v>
      </c>
      <c r="BW381" s="20" t="s">
        <v>292</v>
      </c>
      <c r="BX381" s="14" t="s">
        <v>4063</v>
      </c>
      <c r="BY381" s="14" t="s">
        <v>110</v>
      </c>
      <c r="BZ381" s="14" t="s">
        <v>110</v>
      </c>
      <c r="CA381" s="14" t="s">
        <v>110</v>
      </c>
      <c r="CB381" s="14" t="s">
        <v>110</v>
      </c>
      <c r="CC381" s="14" t="s">
        <v>110</v>
      </c>
      <c r="CD381" s="14" t="s">
        <v>110</v>
      </c>
      <c r="CE381" s="14" t="s">
        <v>110</v>
      </c>
      <c r="CF381" s="14" t="s">
        <v>110</v>
      </c>
      <c r="CG381" s="14" t="s">
        <v>110</v>
      </c>
      <c r="CH381" s="14" t="s">
        <v>110</v>
      </c>
      <c r="CI381" s="14" t="s">
        <v>110</v>
      </c>
      <c r="CJ381" s="14" t="s">
        <v>110</v>
      </c>
      <c r="CK381" s="14" t="s">
        <v>110</v>
      </c>
      <c r="CL381" s="14" t="s">
        <v>110</v>
      </c>
      <c r="CM381" s="14" t="s">
        <v>110</v>
      </c>
      <c r="CN381" s="14"/>
      <c r="CO381" s="40"/>
    </row>
    <row r="382" spans="1:93" ht="15" customHeight="1">
      <c r="A382" s="24" t="s">
        <v>5473</v>
      </c>
      <c r="B382" s="25">
        <v>460</v>
      </c>
      <c r="C382" s="34" t="s">
        <v>1347</v>
      </c>
      <c r="D382" s="599" t="s">
        <v>16933</v>
      </c>
      <c r="E382" s="599">
        <v>17</v>
      </c>
      <c r="F382" s="600"/>
      <c r="G382" s="600"/>
      <c r="H382" s="27" t="s">
        <v>84</v>
      </c>
      <c r="I382" s="25" t="s">
        <v>1406</v>
      </c>
      <c r="J382" s="27" t="s">
        <v>85</v>
      </c>
      <c r="K382" s="25" t="s">
        <v>86</v>
      </c>
      <c r="L382" s="25" t="s">
        <v>69</v>
      </c>
      <c r="M382" s="25" t="s">
        <v>196</v>
      </c>
      <c r="N382" s="28" t="s">
        <v>88</v>
      </c>
      <c r="O382" s="29" t="s">
        <v>5474</v>
      </c>
      <c r="P382" s="25" t="s">
        <v>5475</v>
      </c>
      <c r="Q382" s="25">
        <v>1068</v>
      </c>
      <c r="R382" s="25" t="s">
        <v>5476</v>
      </c>
      <c r="S382" s="25" t="s">
        <v>5477</v>
      </c>
      <c r="T382" s="25">
        <v>207921722</v>
      </c>
      <c r="U382" s="25">
        <v>40</v>
      </c>
      <c r="V382" s="25">
        <v>1</v>
      </c>
      <c r="W382" s="25">
        <v>351</v>
      </c>
      <c r="X382" s="24" t="s">
        <v>5478</v>
      </c>
      <c r="Y382" s="24" t="s">
        <v>5479</v>
      </c>
      <c r="Z382" s="25">
        <v>1</v>
      </c>
      <c r="AA382" s="25" t="s">
        <v>96</v>
      </c>
      <c r="AB382" s="25" t="s">
        <v>23</v>
      </c>
      <c r="AC382" s="25" t="s">
        <v>97</v>
      </c>
      <c r="AD382" s="30"/>
      <c r="AE382" s="24" t="s">
        <v>3641</v>
      </c>
      <c r="AF382" s="31">
        <v>29671</v>
      </c>
      <c r="AG382" s="25" t="str">
        <f t="shared" ca="1" si="60"/>
        <v>44 anos</v>
      </c>
      <c r="AH382" s="31">
        <v>41561</v>
      </c>
      <c r="AI382" s="31">
        <v>41561</v>
      </c>
      <c r="AJ382" s="31">
        <f>EDATE(AI382,300)</f>
        <v>50692</v>
      </c>
      <c r="AK382" s="31">
        <f>EDATE(AI382,360)</f>
        <v>52518</v>
      </c>
      <c r="AL382" s="25">
        <v>59</v>
      </c>
      <c r="AM382" s="25" t="str">
        <f ca="1">DATEDIF(AI382,TODAY(),"Y")&amp;" ano(s)"</f>
        <v>11 ano(s)</v>
      </c>
      <c r="AN382" s="25" t="str">
        <f ca="1">DATEDIF(AI382,TODAY(),"YM")&amp;"  mês(es)"</f>
        <v>10  mês(es)</v>
      </c>
      <c r="AO382" s="25" t="str">
        <f ca="1">DATEDIF(AI382,TODAY(),"MD")&amp;" dias"</f>
        <v>2 dias</v>
      </c>
      <c r="AP382" s="25">
        <f ca="1">TODAY()-AI382</f>
        <v>4324</v>
      </c>
      <c r="AQ382" s="32" t="s">
        <v>99</v>
      </c>
      <c r="AR382" s="25"/>
      <c r="AS382" s="25"/>
      <c r="AT382" s="25"/>
      <c r="AU382" s="25"/>
      <c r="AV382" s="25"/>
      <c r="AW382" s="25" t="s">
        <v>336</v>
      </c>
      <c r="AX382" s="25"/>
      <c r="AY382" s="25" t="s">
        <v>99</v>
      </c>
      <c r="AZ382" s="25" t="s">
        <v>99</v>
      </c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 t="s">
        <v>5480</v>
      </c>
      <c r="BM382" s="25">
        <v>0</v>
      </c>
      <c r="BN382" s="25" t="s">
        <v>5481</v>
      </c>
      <c r="BO382" s="25" t="s">
        <v>106</v>
      </c>
      <c r="BP382" s="25">
        <v>69054752</v>
      </c>
      <c r="BQ382" s="25">
        <v>9291051285</v>
      </c>
      <c r="BR382" s="33" t="s">
        <v>5482</v>
      </c>
      <c r="BS382" s="25" t="s">
        <v>290</v>
      </c>
      <c r="BT382" s="25" t="s">
        <v>110</v>
      </c>
      <c r="BU382" s="25" t="s">
        <v>291</v>
      </c>
      <c r="BV382" s="25" t="s">
        <v>110</v>
      </c>
      <c r="BW382" s="31" t="s">
        <v>292</v>
      </c>
      <c r="BX382" s="81" t="s">
        <v>643</v>
      </c>
      <c r="BY382" s="25" t="s">
        <v>110</v>
      </c>
      <c r="BZ382" s="25" t="s">
        <v>110</v>
      </c>
      <c r="CA382" s="25" t="s">
        <v>110</v>
      </c>
      <c r="CB382" s="25" t="s">
        <v>110</v>
      </c>
      <c r="CC382" s="25" t="s">
        <v>110</v>
      </c>
      <c r="CD382" s="25" t="s">
        <v>110</v>
      </c>
      <c r="CE382" s="25" t="s">
        <v>110</v>
      </c>
      <c r="CF382" s="25" t="s">
        <v>110</v>
      </c>
      <c r="CG382" s="25" t="s">
        <v>110</v>
      </c>
      <c r="CH382" s="25" t="s">
        <v>110</v>
      </c>
      <c r="CI382" s="25" t="s">
        <v>110</v>
      </c>
      <c r="CJ382" s="25" t="s">
        <v>110</v>
      </c>
      <c r="CK382" s="25" t="s">
        <v>110</v>
      </c>
      <c r="CL382" s="25" t="s">
        <v>110</v>
      </c>
      <c r="CM382" s="25" t="s">
        <v>110</v>
      </c>
      <c r="CN382" s="25"/>
      <c r="CO382" s="34"/>
    </row>
    <row r="383" spans="1:93" ht="12.75" customHeight="1">
      <c r="A383" s="13" t="s">
        <v>5483</v>
      </c>
      <c r="B383" s="14">
        <v>8</v>
      </c>
      <c r="C383" s="40" t="s">
        <v>1347</v>
      </c>
      <c r="D383" s="599" t="s">
        <v>16933</v>
      </c>
      <c r="E383" s="599">
        <v>17</v>
      </c>
      <c r="F383" s="599"/>
      <c r="G383" s="599"/>
      <c r="H383" s="36" t="s">
        <v>116</v>
      </c>
      <c r="I383" s="14"/>
      <c r="J383" s="36" t="s">
        <v>85</v>
      </c>
      <c r="K383" s="14" t="s">
        <v>86</v>
      </c>
      <c r="L383" s="14" t="s">
        <v>76</v>
      </c>
      <c r="M383" s="17" t="s">
        <v>87</v>
      </c>
      <c r="N383" s="17" t="s">
        <v>88</v>
      </c>
      <c r="O383" s="18" t="s">
        <v>5484</v>
      </c>
      <c r="P383" s="14" t="s">
        <v>5485</v>
      </c>
      <c r="Q383" s="17" t="s">
        <v>5486</v>
      </c>
      <c r="R383" s="14" t="s">
        <v>5487</v>
      </c>
      <c r="S383" s="14" t="s">
        <v>5488</v>
      </c>
      <c r="T383" s="14">
        <v>57204922</v>
      </c>
      <c r="U383" s="14">
        <v>40</v>
      </c>
      <c r="V383" s="14">
        <v>6</v>
      </c>
      <c r="W383" s="14">
        <v>10</v>
      </c>
      <c r="X383" s="13" t="s">
        <v>5489</v>
      </c>
      <c r="Y383" s="13" t="s">
        <v>5490</v>
      </c>
      <c r="Z383" s="14">
        <v>2</v>
      </c>
      <c r="AA383" s="14" t="s">
        <v>96</v>
      </c>
      <c r="AB383" s="14" t="s">
        <v>23</v>
      </c>
      <c r="AC383" s="14" t="s">
        <v>97</v>
      </c>
      <c r="AD383" s="19"/>
      <c r="AE383" s="13"/>
      <c r="AF383" s="20">
        <v>24531</v>
      </c>
      <c r="AG383" s="14" t="str">
        <f t="shared" ca="1" si="60"/>
        <v>58 anos</v>
      </c>
      <c r="AH383" s="20">
        <v>33756</v>
      </c>
      <c r="AI383" s="20">
        <v>33756</v>
      </c>
      <c r="AJ383" s="20">
        <f>EDATE(AI383,300)</f>
        <v>42887</v>
      </c>
      <c r="AK383" s="20">
        <f>EDATE(AI383,360)</f>
        <v>44713</v>
      </c>
      <c r="AL383" s="14">
        <v>59</v>
      </c>
      <c r="AM383" s="14" t="str">
        <f ca="1">DATEDIF(AI383,TODAY(),"Y")&amp;" ano(s)"</f>
        <v>33 ano(s)</v>
      </c>
      <c r="AN383" s="14" t="str">
        <f ca="1">DATEDIF(AI383,TODAY(),"YM")&amp;"  mês(es)"</f>
        <v>2  mês(es)</v>
      </c>
      <c r="AO383" s="14" t="str">
        <f ca="1">DATEDIF(AI383,TODAY(),"MD")&amp;" dias"</f>
        <v>15 dias</v>
      </c>
      <c r="AP383" s="14">
        <f ca="1">TODAY()-AI383</f>
        <v>12129</v>
      </c>
      <c r="AQ383" s="21" t="s">
        <v>99</v>
      </c>
      <c r="AR383" s="14"/>
      <c r="AS383" s="14"/>
      <c r="AT383" s="14"/>
      <c r="AU383" s="14"/>
      <c r="AV383" s="14"/>
      <c r="AW383" s="14"/>
      <c r="AX383" s="14"/>
      <c r="AY383" s="14" t="s">
        <v>99</v>
      </c>
      <c r="AZ383" s="14" t="s">
        <v>99</v>
      </c>
      <c r="BA383" s="14" t="s">
        <v>99</v>
      </c>
      <c r="BB383" s="14"/>
      <c r="BC383" s="14"/>
      <c r="BD383" s="14"/>
      <c r="BE383" s="14" t="s">
        <v>365</v>
      </c>
      <c r="BF383" s="14"/>
      <c r="BG383" s="14"/>
      <c r="BH383" s="14"/>
      <c r="BI383" s="14"/>
      <c r="BJ383" s="14"/>
      <c r="BK383" s="14"/>
      <c r="BL383" s="14"/>
      <c r="BM383" s="14">
        <v>0</v>
      </c>
      <c r="BN383" s="14"/>
      <c r="BO383" s="14" t="s">
        <v>106</v>
      </c>
      <c r="BP383" s="14">
        <v>69000000</v>
      </c>
      <c r="BQ383" s="14">
        <v>0</v>
      </c>
      <c r="BR383" s="22" t="s">
        <v>5491</v>
      </c>
      <c r="BS383" s="14" t="s">
        <v>5492</v>
      </c>
      <c r="BT383" s="14"/>
      <c r="BU383" s="14"/>
      <c r="BV383" s="14"/>
      <c r="BW383" s="14"/>
      <c r="BX383" s="14"/>
      <c r="BY383" s="14"/>
      <c r="BZ383" s="14" t="s">
        <v>4076</v>
      </c>
      <c r="CA383" s="14"/>
      <c r="CB383" s="14" t="s">
        <v>1828</v>
      </c>
      <c r="CC383" s="14" t="s">
        <v>110</v>
      </c>
      <c r="CD383" s="20">
        <v>44672</v>
      </c>
      <c r="CE383" s="14" t="s">
        <v>617</v>
      </c>
      <c r="CF383" s="20">
        <v>45044</v>
      </c>
      <c r="CG383" s="14" t="s">
        <v>5493</v>
      </c>
      <c r="CH383" s="14" t="s">
        <v>110</v>
      </c>
      <c r="CI383" s="14" t="s">
        <v>110</v>
      </c>
      <c r="CJ383" s="14" t="s">
        <v>110</v>
      </c>
      <c r="CK383" s="14" t="s">
        <v>110</v>
      </c>
      <c r="CL383" s="14" t="s">
        <v>110</v>
      </c>
      <c r="CM383" s="14" t="s">
        <v>110</v>
      </c>
      <c r="CN383" s="14"/>
      <c r="CO383" s="40"/>
    </row>
    <row r="384" spans="1:93" ht="15" customHeight="1">
      <c r="A384" s="24" t="s">
        <v>5494</v>
      </c>
      <c r="B384" s="25"/>
      <c r="C384" s="34" t="s">
        <v>1347</v>
      </c>
      <c r="D384" s="599" t="s">
        <v>16933</v>
      </c>
      <c r="E384" s="599">
        <v>17</v>
      </c>
      <c r="F384" s="600"/>
      <c r="G384" s="600"/>
      <c r="H384" s="27" t="s">
        <v>84</v>
      </c>
      <c r="I384" s="25" t="s">
        <v>1449</v>
      </c>
      <c r="J384" s="27" t="s">
        <v>85</v>
      </c>
      <c r="K384" s="25" t="s">
        <v>86</v>
      </c>
      <c r="L384" s="32" t="s">
        <v>69</v>
      </c>
      <c r="M384" s="28" t="s">
        <v>1392</v>
      </c>
      <c r="N384" s="28" t="s">
        <v>1450</v>
      </c>
      <c r="O384" s="29" t="s">
        <v>5495</v>
      </c>
      <c r="P384" s="25" t="s">
        <v>5496</v>
      </c>
      <c r="Q384" s="41" t="s">
        <v>5497</v>
      </c>
      <c r="R384" s="25" t="s">
        <v>5498</v>
      </c>
      <c r="S384" s="25" t="s">
        <v>5499</v>
      </c>
      <c r="T384" s="630">
        <v>218916422</v>
      </c>
      <c r="U384" s="25">
        <v>83</v>
      </c>
      <c r="V384" s="630">
        <v>68</v>
      </c>
      <c r="W384" s="630">
        <v>739</v>
      </c>
      <c r="X384" s="619" t="s">
        <v>5500</v>
      </c>
      <c r="Y384" s="619" t="s">
        <v>5501</v>
      </c>
      <c r="Z384" s="25">
        <v>1</v>
      </c>
      <c r="AA384" s="25" t="s">
        <v>96</v>
      </c>
      <c r="AB384" s="25" t="s">
        <v>23</v>
      </c>
      <c r="AC384" s="25" t="s">
        <v>97</v>
      </c>
      <c r="AD384" s="30"/>
      <c r="AE384" s="24"/>
      <c r="AF384" s="31">
        <v>29894</v>
      </c>
      <c r="AG384" s="25" t="str">
        <f t="shared" ca="1" si="60"/>
        <v>43 anos</v>
      </c>
      <c r="AH384" s="31">
        <v>43937</v>
      </c>
      <c r="AI384" s="31">
        <v>43937</v>
      </c>
      <c r="AJ384" s="31">
        <f>EDATE(AI384,300)</f>
        <v>53068</v>
      </c>
      <c r="AK384" s="31">
        <f>EDATE(AI384,360)</f>
        <v>54894</v>
      </c>
      <c r="AL384" s="25">
        <v>59</v>
      </c>
      <c r="AM384" s="25" t="str">
        <f ca="1">DATEDIF(AI384,TODAY(),"Y")&amp;" ano(s)"</f>
        <v>5 ano(s)</v>
      </c>
      <c r="AN384" s="25" t="str">
        <f ca="1">DATEDIF(AI384,TODAY(),"YM")&amp;"  mês(es)"</f>
        <v>4  mês(es)</v>
      </c>
      <c r="AO384" s="25" t="str">
        <f ca="1">DATEDIF(AI384,TODAY(),"MD")&amp;" dias"</f>
        <v>0 dias</v>
      </c>
      <c r="AP384" s="25">
        <f ca="1">TODAY()-AI384</f>
        <v>1948</v>
      </c>
      <c r="AQ384" s="32" t="s">
        <v>99</v>
      </c>
      <c r="AR384" s="25"/>
      <c r="AS384" s="25"/>
      <c r="AT384" s="25"/>
      <c r="AU384" s="25"/>
      <c r="AV384" s="630"/>
      <c r="AW384" s="27" t="s">
        <v>336</v>
      </c>
      <c r="AX384" s="25" t="s">
        <v>110</v>
      </c>
      <c r="AY384" s="25" t="s">
        <v>99</v>
      </c>
      <c r="AZ384" s="25" t="s">
        <v>99</v>
      </c>
      <c r="BA384" s="25" t="s">
        <v>99</v>
      </c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630" t="s">
        <v>5502</v>
      </c>
      <c r="BM384" s="25">
        <v>38</v>
      </c>
      <c r="BN384" s="25" t="s">
        <v>5503</v>
      </c>
      <c r="BO384" s="25" t="s">
        <v>106</v>
      </c>
      <c r="BP384" s="630" t="s">
        <v>5504</v>
      </c>
      <c r="BQ384" s="26" t="s">
        <v>5505</v>
      </c>
      <c r="BR384" s="150" t="s">
        <v>5506</v>
      </c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34"/>
    </row>
    <row r="385" spans="1:93" ht="15" customHeight="1">
      <c r="A385" s="13" t="s">
        <v>5507</v>
      </c>
      <c r="B385" s="14">
        <v>646</v>
      </c>
      <c r="C385" s="40" t="s">
        <v>1347</v>
      </c>
      <c r="D385" s="599" t="s">
        <v>16933</v>
      </c>
      <c r="E385" s="599">
        <v>17</v>
      </c>
      <c r="F385" s="599"/>
      <c r="G385" s="599"/>
      <c r="H385" s="36" t="s">
        <v>84</v>
      </c>
      <c r="I385" s="14"/>
      <c r="J385" s="36" t="s">
        <v>85</v>
      </c>
      <c r="K385" s="14" t="s">
        <v>86</v>
      </c>
      <c r="L385" s="14" t="s">
        <v>69</v>
      </c>
      <c r="M385" s="14" t="s">
        <v>196</v>
      </c>
      <c r="N385" s="17" t="s">
        <v>88</v>
      </c>
      <c r="O385" s="18" t="s">
        <v>5508</v>
      </c>
      <c r="P385" s="14" t="s">
        <v>5509</v>
      </c>
      <c r="Q385" s="17" t="s">
        <v>5510</v>
      </c>
      <c r="R385" s="14" t="s">
        <v>5511</v>
      </c>
      <c r="S385" s="14" t="s">
        <v>5512</v>
      </c>
      <c r="T385" s="14">
        <v>107822822</v>
      </c>
      <c r="U385" s="14">
        <v>16</v>
      </c>
      <c r="V385" s="14">
        <v>1</v>
      </c>
      <c r="W385" s="14">
        <v>97</v>
      </c>
      <c r="X385" s="13" t="s">
        <v>5513</v>
      </c>
      <c r="Y385" s="13" t="s">
        <v>5514</v>
      </c>
      <c r="Z385" s="14">
        <v>1</v>
      </c>
      <c r="AA385" s="14" t="s">
        <v>96</v>
      </c>
      <c r="AB385" s="14" t="s">
        <v>23</v>
      </c>
      <c r="AC385" s="14" t="s">
        <v>97</v>
      </c>
      <c r="AD385" s="19"/>
      <c r="AE385" s="13" t="s">
        <v>5515</v>
      </c>
      <c r="AF385" s="20">
        <v>26774</v>
      </c>
      <c r="AG385" s="14" t="str">
        <f t="shared" ref="AG385:AG416" ca="1" si="67">DATEDIF(AF385,TODAY(),"Y")&amp;" anos"</f>
        <v>52 anos</v>
      </c>
      <c r="AH385" s="20">
        <v>41561</v>
      </c>
      <c r="AI385" s="20">
        <v>41561</v>
      </c>
      <c r="AJ385" s="20">
        <f>EDATE(AI385,300)</f>
        <v>50692</v>
      </c>
      <c r="AK385" s="20">
        <f>EDATE(AI385,360)</f>
        <v>52518</v>
      </c>
      <c r="AL385" s="14">
        <v>59</v>
      </c>
      <c r="AM385" s="14" t="str">
        <f ca="1">DATEDIF(AI385,TODAY(),"Y")&amp;" ano(s)"</f>
        <v>11 ano(s)</v>
      </c>
      <c r="AN385" s="14" t="str">
        <f ca="1">DATEDIF(AI385,TODAY(),"YM")&amp;"  mês(es)"</f>
        <v>10  mês(es)</v>
      </c>
      <c r="AO385" s="14" t="str">
        <f ca="1">DATEDIF(AI385,TODAY(),"MD")&amp;" dias"</f>
        <v>2 dias</v>
      </c>
      <c r="AP385" s="14">
        <f ca="1">TODAY()-AI385</f>
        <v>4324</v>
      </c>
      <c r="AQ385" s="21" t="s">
        <v>99</v>
      </c>
      <c r="AR385" s="14"/>
      <c r="AS385" s="14"/>
      <c r="AT385" s="14"/>
      <c r="AU385" s="14"/>
      <c r="AV385" s="627"/>
      <c r="AW385" s="14" t="s">
        <v>336</v>
      </c>
      <c r="AX385" s="14"/>
      <c r="AY385" s="14" t="s">
        <v>99</v>
      </c>
      <c r="AZ385" s="14" t="s">
        <v>99</v>
      </c>
      <c r="BA385" s="14"/>
      <c r="BB385" s="14"/>
      <c r="BC385" s="14" t="s">
        <v>351</v>
      </c>
      <c r="BD385" s="14"/>
      <c r="BE385" s="14"/>
      <c r="BF385" s="14"/>
      <c r="BG385" s="14"/>
      <c r="BH385" s="14"/>
      <c r="BI385" s="14"/>
      <c r="BJ385" s="14"/>
      <c r="BK385" s="14"/>
      <c r="BL385" s="14" t="s">
        <v>5516</v>
      </c>
      <c r="BM385" s="14">
        <v>0</v>
      </c>
      <c r="BN385" s="14" t="s">
        <v>5517</v>
      </c>
      <c r="BO385" s="14" t="s">
        <v>106</v>
      </c>
      <c r="BP385" s="14">
        <v>69083000</v>
      </c>
      <c r="BQ385" s="14">
        <v>9292267559</v>
      </c>
      <c r="BR385" s="22" t="s">
        <v>1840</v>
      </c>
      <c r="BS385" s="14" t="s">
        <v>290</v>
      </c>
      <c r="BT385" s="14" t="s">
        <v>110</v>
      </c>
      <c r="BU385" s="14" t="s">
        <v>291</v>
      </c>
      <c r="BV385" s="14" t="s">
        <v>110</v>
      </c>
      <c r="BW385" s="20" t="s">
        <v>292</v>
      </c>
      <c r="BX385" s="14" t="s">
        <v>556</v>
      </c>
      <c r="BY385" s="14" t="s">
        <v>110</v>
      </c>
      <c r="BZ385" s="14" t="s">
        <v>110</v>
      </c>
      <c r="CA385" s="14" t="s">
        <v>110</v>
      </c>
      <c r="CB385" s="14" t="s">
        <v>110</v>
      </c>
      <c r="CC385" s="14" t="s">
        <v>110</v>
      </c>
      <c r="CD385" s="14" t="s">
        <v>110</v>
      </c>
      <c r="CE385" s="14" t="s">
        <v>110</v>
      </c>
      <c r="CF385" s="14" t="s">
        <v>110</v>
      </c>
      <c r="CG385" s="14" t="s">
        <v>110</v>
      </c>
      <c r="CH385" s="14" t="s">
        <v>110</v>
      </c>
      <c r="CI385" s="14" t="s">
        <v>110</v>
      </c>
      <c r="CJ385" s="14" t="s">
        <v>110</v>
      </c>
      <c r="CK385" s="14" t="s">
        <v>110</v>
      </c>
      <c r="CL385" s="14" t="s">
        <v>110</v>
      </c>
      <c r="CM385" s="14" t="s">
        <v>110</v>
      </c>
      <c r="CN385" s="14"/>
      <c r="CO385" s="40"/>
    </row>
    <row r="386" spans="1:93" ht="12.75" customHeight="1">
      <c r="A386" s="24" t="s">
        <v>5518</v>
      </c>
      <c r="B386" s="25">
        <v>102</v>
      </c>
      <c r="C386" s="34" t="s">
        <v>1347</v>
      </c>
      <c r="D386" s="599" t="s">
        <v>16933</v>
      </c>
      <c r="E386" s="599">
        <v>17</v>
      </c>
      <c r="F386" s="600"/>
      <c r="G386" s="600"/>
      <c r="H386" s="27" t="s">
        <v>84</v>
      </c>
      <c r="I386" s="25" t="s">
        <v>374</v>
      </c>
      <c r="J386" s="27" t="s">
        <v>85</v>
      </c>
      <c r="K386" s="25"/>
      <c r="L386" s="25" t="s">
        <v>257</v>
      </c>
      <c r="M386" s="28" t="s">
        <v>196</v>
      </c>
      <c r="N386" s="28" t="s">
        <v>88</v>
      </c>
      <c r="O386" s="29" t="s">
        <v>5519</v>
      </c>
      <c r="P386" s="44" t="s">
        <v>5520</v>
      </c>
      <c r="Q386" s="28" t="s">
        <v>5521</v>
      </c>
      <c r="R386" s="44" t="s">
        <v>5522</v>
      </c>
      <c r="S386" s="44" t="s">
        <v>5523</v>
      </c>
      <c r="T386" s="92" t="s">
        <v>5524</v>
      </c>
      <c r="U386" s="25">
        <v>59</v>
      </c>
      <c r="V386" s="25">
        <v>40</v>
      </c>
      <c r="W386" s="92" t="s">
        <v>5525</v>
      </c>
      <c r="X386" s="24" t="s">
        <v>5526</v>
      </c>
      <c r="Y386" s="24" t="s">
        <v>5527</v>
      </c>
      <c r="Z386" s="25">
        <v>1</v>
      </c>
      <c r="AA386" s="25" t="s">
        <v>96</v>
      </c>
      <c r="AB386" s="25" t="s">
        <v>23</v>
      </c>
      <c r="AC386" s="25" t="s">
        <v>97</v>
      </c>
      <c r="AD386" s="24"/>
      <c r="AE386" s="24" t="s">
        <v>5528</v>
      </c>
      <c r="AF386" s="45">
        <v>33326</v>
      </c>
      <c r="AG386" s="25" t="str">
        <f t="shared" ca="1" si="67"/>
        <v>34 anos</v>
      </c>
      <c r="AH386" s="45">
        <v>45261</v>
      </c>
      <c r="AI386" s="31"/>
      <c r="AJ386" s="31"/>
      <c r="AK386" s="31"/>
      <c r="AL386" s="25"/>
      <c r="AM386" s="25"/>
      <c r="AN386" s="25"/>
      <c r="AO386" s="25"/>
      <c r="AP386" s="25"/>
      <c r="AQ386" s="32"/>
      <c r="AR386" s="25"/>
      <c r="AS386" s="25"/>
      <c r="AT386" s="25"/>
      <c r="AU386" s="25"/>
      <c r="AV386" s="25"/>
      <c r="AW386" s="25" t="s">
        <v>100</v>
      </c>
      <c r="AX386" s="63" t="s">
        <v>5529</v>
      </c>
      <c r="AY386" s="52" t="s">
        <v>306</v>
      </c>
      <c r="AZ386" s="63" t="s">
        <v>99</v>
      </c>
      <c r="BA386" s="52" t="s">
        <v>99</v>
      </c>
      <c r="BB386" s="25" t="s">
        <v>271</v>
      </c>
      <c r="BC386" s="25"/>
      <c r="BD386" s="25"/>
      <c r="BE386" s="25"/>
      <c r="BF386" s="25"/>
      <c r="BG386" s="25"/>
      <c r="BH386" s="25"/>
      <c r="BI386" s="25"/>
      <c r="BJ386" s="25"/>
      <c r="BK386" s="25"/>
      <c r="BL386" s="24" t="s">
        <v>5530</v>
      </c>
      <c r="BM386" s="25">
        <v>1760</v>
      </c>
      <c r="BN386" s="25"/>
      <c r="BO386" s="25" t="s">
        <v>106</v>
      </c>
      <c r="BP386" s="25" t="s">
        <v>5531</v>
      </c>
      <c r="BQ386" s="64">
        <v>92984246864</v>
      </c>
      <c r="BR386" s="51" t="s">
        <v>5532</v>
      </c>
      <c r="BS386" s="25"/>
      <c r="BT386" s="25"/>
      <c r="BU386" s="25"/>
      <c r="BV386" s="25" t="s">
        <v>276</v>
      </c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34"/>
    </row>
    <row r="387" spans="1:93" ht="15" customHeight="1">
      <c r="A387" s="13" t="s">
        <v>5533</v>
      </c>
      <c r="B387" s="14">
        <v>204</v>
      </c>
      <c r="C387" s="40" t="s">
        <v>1347</v>
      </c>
      <c r="D387" s="599" t="s">
        <v>16933</v>
      </c>
      <c r="E387" s="599">
        <v>17</v>
      </c>
      <c r="F387" s="599"/>
      <c r="G387" s="599"/>
      <c r="H387" s="36" t="s">
        <v>84</v>
      </c>
      <c r="I387" s="14" t="s">
        <v>409</v>
      </c>
      <c r="J387" s="36" t="s">
        <v>85</v>
      </c>
      <c r="K387" s="14" t="s">
        <v>86</v>
      </c>
      <c r="L387" s="14" t="s">
        <v>195</v>
      </c>
      <c r="M387" s="17" t="s">
        <v>196</v>
      </c>
      <c r="N387" s="17" t="s">
        <v>88</v>
      </c>
      <c r="O387" s="18" t="s">
        <v>5534</v>
      </c>
      <c r="P387" s="14" t="s">
        <v>5535</v>
      </c>
      <c r="Q387" s="17" t="s">
        <v>5536</v>
      </c>
      <c r="R387" s="14" t="s">
        <v>5537</v>
      </c>
      <c r="S387" s="14" t="s">
        <v>5538</v>
      </c>
      <c r="T387" s="14">
        <v>162311222</v>
      </c>
      <c r="U387" s="14">
        <v>8</v>
      </c>
      <c r="V387" s="14">
        <v>37</v>
      </c>
      <c r="W387" s="14">
        <v>232</v>
      </c>
      <c r="X387" s="13" t="s">
        <v>1575</v>
      </c>
      <c r="Y387" s="13" t="s">
        <v>5539</v>
      </c>
      <c r="Z387" s="14">
        <v>2</v>
      </c>
      <c r="AA387" s="14" t="s">
        <v>99</v>
      </c>
      <c r="AB387" s="14" t="s">
        <v>1601</v>
      </c>
      <c r="AC387" s="14" t="s">
        <v>97</v>
      </c>
      <c r="AD387" s="19" t="s">
        <v>5540</v>
      </c>
      <c r="AE387" s="19" t="s">
        <v>5541</v>
      </c>
      <c r="AF387" s="20">
        <v>27941</v>
      </c>
      <c r="AG387" s="14" t="str">
        <f t="shared" ca="1" si="67"/>
        <v>49 anos</v>
      </c>
      <c r="AH387" s="20">
        <v>38058</v>
      </c>
      <c r="AI387" s="20">
        <v>38058</v>
      </c>
      <c r="AJ387" s="20">
        <f t="shared" ref="AJ387:AJ393" si="68">EDATE(AI387,300)</f>
        <v>47189</v>
      </c>
      <c r="AK387" s="20">
        <f t="shared" ref="AK387:AK393" si="69">EDATE(AI387,360)</f>
        <v>49015</v>
      </c>
      <c r="AL387" s="14">
        <v>59</v>
      </c>
      <c r="AM387" s="14" t="str">
        <f t="shared" ref="AM387:AM393" ca="1" si="70">DATEDIF(AI387,TODAY(),"Y")&amp;" ano(s)"</f>
        <v>21 ano(s)</v>
      </c>
      <c r="AN387" s="14" t="str">
        <f t="shared" ref="AN387:AN393" ca="1" si="71">DATEDIF(AI387,TODAY(),"YM")&amp;"  mês(es)"</f>
        <v>5  mês(es)</v>
      </c>
      <c r="AO387" s="14" t="str">
        <f t="shared" ref="AO387:AO393" ca="1" si="72">DATEDIF(AI387,TODAY(),"MD")&amp;" dias"</f>
        <v>4 dias</v>
      </c>
      <c r="AP387" s="14">
        <f t="shared" ref="AP387:AP393" ca="1" si="73">TODAY()-AI387</f>
        <v>7827</v>
      </c>
      <c r="AQ387" s="21" t="s">
        <v>99</v>
      </c>
      <c r="AR387" s="14"/>
      <c r="AS387" s="14"/>
      <c r="AT387" s="14"/>
      <c r="AU387" s="14"/>
      <c r="AV387" s="14"/>
      <c r="AW387" s="14" t="s">
        <v>100</v>
      </c>
      <c r="AX387" s="14" t="s">
        <v>5542</v>
      </c>
      <c r="AY387" s="14" t="s">
        <v>127</v>
      </c>
      <c r="AZ387" s="14" t="s">
        <v>99</v>
      </c>
      <c r="BA387" s="14" t="s">
        <v>99</v>
      </c>
      <c r="BB387" s="20" t="s">
        <v>101</v>
      </c>
      <c r="BC387" s="14"/>
      <c r="BD387" s="14" t="s">
        <v>102</v>
      </c>
      <c r="BE387" s="14" t="s">
        <v>365</v>
      </c>
      <c r="BF387" s="14"/>
      <c r="BG387" s="14"/>
      <c r="BH387" s="14"/>
      <c r="BI387" s="14"/>
      <c r="BJ387" s="14"/>
      <c r="BK387" s="14"/>
      <c r="BL387" s="14" t="s">
        <v>5543</v>
      </c>
      <c r="BM387" s="14">
        <v>350</v>
      </c>
      <c r="BN387" s="14" t="s">
        <v>5544</v>
      </c>
      <c r="BO387" s="14" t="s">
        <v>106</v>
      </c>
      <c r="BP387" s="14" t="s">
        <v>5545</v>
      </c>
      <c r="BQ387" s="14" t="s">
        <v>5546</v>
      </c>
      <c r="BR387" s="193" t="s">
        <v>5547</v>
      </c>
      <c r="BS387" s="14" t="s">
        <v>108</v>
      </c>
      <c r="BT387" s="14" t="s">
        <v>109</v>
      </c>
      <c r="BU387" s="14" t="s">
        <v>110</v>
      </c>
      <c r="BV387" s="14" t="s">
        <v>110</v>
      </c>
      <c r="BW387" s="14" t="s">
        <v>110</v>
      </c>
      <c r="BX387" s="20" t="s">
        <v>111</v>
      </c>
      <c r="BY387" s="14" t="s">
        <v>5548</v>
      </c>
      <c r="BZ387" s="20" t="s">
        <v>113</v>
      </c>
      <c r="CA387" s="14" t="s">
        <v>110</v>
      </c>
      <c r="CB387" s="14" t="s">
        <v>110</v>
      </c>
      <c r="CC387" s="14" t="s">
        <v>110</v>
      </c>
      <c r="CD387" s="14" t="s">
        <v>110</v>
      </c>
      <c r="CE387" s="14" t="s">
        <v>110</v>
      </c>
      <c r="CF387" s="14" t="s">
        <v>110</v>
      </c>
      <c r="CG387" s="14" t="s">
        <v>110</v>
      </c>
      <c r="CH387" s="14" t="s">
        <v>110</v>
      </c>
      <c r="CI387" s="14" t="s">
        <v>110</v>
      </c>
      <c r="CJ387" s="14" t="s">
        <v>110</v>
      </c>
      <c r="CK387" s="14" t="s">
        <v>110</v>
      </c>
      <c r="CL387" s="14" t="s">
        <v>110</v>
      </c>
      <c r="CM387" s="14" t="s">
        <v>110</v>
      </c>
      <c r="CN387" s="14"/>
      <c r="CO387" s="40"/>
    </row>
    <row r="388" spans="1:93" ht="12.75" customHeight="1">
      <c r="A388" s="24" t="s">
        <v>5549</v>
      </c>
      <c r="B388" s="25">
        <v>420</v>
      </c>
      <c r="C388" s="34" t="s">
        <v>1347</v>
      </c>
      <c r="D388" s="599" t="s">
        <v>16933</v>
      </c>
      <c r="E388" s="599">
        <v>17</v>
      </c>
      <c r="F388" s="600"/>
      <c r="G388" s="600"/>
      <c r="H388" s="27" t="s">
        <v>84</v>
      </c>
      <c r="I388" s="25"/>
      <c r="J388" s="27" t="s">
        <v>85</v>
      </c>
      <c r="K388" s="25" t="s">
        <v>86</v>
      </c>
      <c r="L388" s="25" t="s">
        <v>69</v>
      </c>
      <c r="M388" s="25" t="s">
        <v>196</v>
      </c>
      <c r="N388" s="28" t="s">
        <v>88</v>
      </c>
      <c r="O388" s="29" t="s">
        <v>5550</v>
      </c>
      <c r="P388" s="25" t="s">
        <v>5551</v>
      </c>
      <c r="Q388" s="28" t="s">
        <v>5552</v>
      </c>
      <c r="R388" s="25" t="s">
        <v>5553</v>
      </c>
      <c r="S388" s="25" t="s">
        <v>5554</v>
      </c>
      <c r="T388" s="25">
        <v>337650122</v>
      </c>
      <c r="U388" s="25">
        <v>40</v>
      </c>
      <c r="V388" s="25">
        <v>40</v>
      </c>
      <c r="W388" s="25">
        <v>36</v>
      </c>
      <c r="X388" s="24" t="s">
        <v>5555</v>
      </c>
      <c r="Y388" s="24" t="s">
        <v>5556</v>
      </c>
      <c r="Z388" s="25">
        <v>2</v>
      </c>
      <c r="AA388" s="25" t="s">
        <v>96</v>
      </c>
      <c r="AB388" s="25" t="s">
        <v>23</v>
      </c>
      <c r="AC388" s="25" t="s">
        <v>97</v>
      </c>
      <c r="AD388" s="30" t="s">
        <v>2902</v>
      </c>
      <c r="AE388" s="24" t="s">
        <v>2903</v>
      </c>
      <c r="AF388" s="31">
        <v>33401</v>
      </c>
      <c r="AG388" s="25" t="str">
        <f t="shared" ca="1" si="67"/>
        <v>34 anos</v>
      </c>
      <c r="AH388" s="31">
        <v>41561</v>
      </c>
      <c r="AI388" s="31">
        <v>41561</v>
      </c>
      <c r="AJ388" s="31">
        <f t="shared" si="68"/>
        <v>50692</v>
      </c>
      <c r="AK388" s="31">
        <f t="shared" si="69"/>
        <v>52518</v>
      </c>
      <c r="AL388" s="25">
        <v>59</v>
      </c>
      <c r="AM388" s="25" t="str">
        <f t="shared" ca="1" si="70"/>
        <v>11 ano(s)</v>
      </c>
      <c r="AN388" s="25" t="str">
        <f t="shared" ca="1" si="71"/>
        <v>10  mês(es)</v>
      </c>
      <c r="AO388" s="25" t="str">
        <f t="shared" ca="1" si="72"/>
        <v>2 dias</v>
      </c>
      <c r="AP388" s="25">
        <f t="shared" ca="1" si="73"/>
        <v>4324</v>
      </c>
      <c r="AQ388" s="32" t="s">
        <v>99</v>
      </c>
      <c r="AR388" s="25"/>
      <c r="AS388" s="25"/>
      <c r="AT388" s="25"/>
      <c r="AU388" s="25"/>
      <c r="AV388" s="25"/>
      <c r="AW388" s="25" t="s">
        <v>336</v>
      </c>
      <c r="AX388" s="25"/>
      <c r="AY388" s="25" t="s">
        <v>99</v>
      </c>
      <c r="AZ388" s="25" t="s">
        <v>99</v>
      </c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 t="s">
        <v>5557</v>
      </c>
      <c r="BM388" s="25">
        <v>0</v>
      </c>
      <c r="BN388" s="25" t="s">
        <v>5390</v>
      </c>
      <c r="BO388" s="25" t="s">
        <v>106</v>
      </c>
      <c r="BP388" s="25">
        <v>69043120</v>
      </c>
      <c r="BQ388" s="25">
        <v>9291726967</v>
      </c>
      <c r="BR388" s="33" t="s">
        <v>5558</v>
      </c>
      <c r="BS388" s="25" t="s">
        <v>290</v>
      </c>
      <c r="BT388" s="25" t="s">
        <v>110</v>
      </c>
      <c r="BU388" s="25" t="s">
        <v>291</v>
      </c>
      <c r="BV388" s="25" t="s">
        <v>110</v>
      </c>
      <c r="BW388" s="31" t="s">
        <v>292</v>
      </c>
      <c r="BX388" s="25" t="s">
        <v>5559</v>
      </c>
      <c r="BY388" s="25" t="s">
        <v>110</v>
      </c>
      <c r="BZ388" s="25" t="s">
        <v>110</v>
      </c>
      <c r="CA388" s="25" t="s">
        <v>110</v>
      </c>
      <c r="CB388" s="25" t="s">
        <v>110</v>
      </c>
      <c r="CC388" s="25" t="s">
        <v>110</v>
      </c>
      <c r="CD388" s="25" t="s">
        <v>110</v>
      </c>
      <c r="CE388" s="25" t="s">
        <v>110</v>
      </c>
      <c r="CF388" s="25" t="s">
        <v>110</v>
      </c>
      <c r="CG388" s="25" t="s">
        <v>110</v>
      </c>
      <c r="CH388" s="25" t="s">
        <v>110</v>
      </c>
      <c r="CI388" s="25" t="s">
        <v>110</v>
      </c>
      <c r="CJ388" s="25" t="s">
        <v>110</v>
      </c>
      <c r="CK388" s="25" t="s">
        <v>110</v>
      </c>
      <c r="CL388" s="25" t="s">
        <v>110</v>
      </c>
      <c r="CM388" s="25" t="s">
        <v>110</v>
      </c>
      <c r="CN388" s="25"/>
      <c r="CO388" s="34"/>
    </row>
    <row r="389" spans="1:93" ht="15" customHeight="1">
      <c r="A389" s="13" t="s">
        <v>5560</v>
      </c>
      <c r="B389" s="14">
        <v>640</v>
      </c>
      <c r="C389" s="40" t="s">
        <v>1347</v>
      </c>
      <c r="D389" s="599" t="s">
        <v>16933</v>
      </c>
      <c r="E389" s="599">
        <v>17</v>
      </c>
      <c r="F389" s="599"/>
      <c r="G389" s="599"/>
      <c r="H389" s="36" t="s">
        <v>84</v>
      </c>
      <c r="I389" s="14"/>
      <c r="J389" s="36" t="s">
        <v>85</v>
      </c>
      <c r="K389" s="14" t="s">
        <v>86</v>
      </c>
      <c r="L389" s="14" t="s">
        <v>69</v>
      </c>
      <c r="M389" s="14" t="s">
        <v>196</v>
      </c>
      <c r="N389" s="17" t="s">
        <v>88</v>
      </c>
      <c r="O389" s="18" t="s">
        <v>5561</v>
      </c>
      <c r="P389" s="14" t="s">
        <v>5562</v>
      </c>
      <c r="Q389" s="17" t="s">
        <v>5563</v>
      </c>
      <c r="R389" s="14" t="s">
        <v>5564</v>
      </c>
      <c r="S389" s="14" t="s">
        <v>5565</v>
      </c>
      <c r="T389" s="14">
        <v>257196513</v>
      </c>
      <c r="U389" s="14">
        <v>33</v>
      </c>
      <c r="V389" s="14">
        <v>68</v>
      </c>
      <c r="W389" s="14">
        <v>103</v>
      </c>
      <c r="X389" s="13" t="s">
        <v>5566</v>
      </c>
      <c r="Y389" s="13" t="s">
        <v>5567</v>
      </c>
      <c r="Z389" s="14">
        <v>1</v>
      </c>
      <c r="AA389" s="14" t="s">
        <v>96</v>
      </c>
      <c r="AB389" s="14" t="s">
        <v>23</v>
      </c>
      <c r="AC389" s="14" t="s">
        <v>97</v>
      </c>
      <c r="AD389" s="19"/>
      <c r="AE389" s="13" t="s">
        <v>5568</v>
      </c>
      <c r="AF389" s="20">
        <v>28156</v>
      </c>
      <c r="AG389" s="14" t="str">
        <f t="shared" ca="1" si="67"/>
        <v>48 anos</v>
      </c>
      <c r="AH389" s="20">
        <v>41561</v>
      </c>
      <c r="AI389" s="20">
        <v>41561</v>
      </c>
      <c r="AJ389" s="20">
        <f t="shared" si="68"/>
        <v>50692</v>
      </c>
      <c r="AK389" s="20">
        <f t="shared" si="69"/>
        <v>52518</v>
      </c>
      <c r="AL389" s="14">
        <v>59</v>
      </c>
      <c r="AM389" s="14" t="str">
        <f t="shared" ca="1" si="70"/>
        <v>11 ano(s)</v>
      </c>
      <c r="AN389" s="14" t="str">
        <f t="shared" ca="1" si="71"/>
        <v>10  mês(es)</v>
      </c>
      <c r="AO389" s="14" t="str">
        <f t="shared" ca="1" si="72"/>
        <v>2 dias</v>
      </c>
      <c r="AP389" s="14">
        <f t="shared" ca="1" si="73"/>
        <v>4324</v>
      </c>
      <c r="AQ389" s="21" t="s">
        <v>99</v>
      </c>
      <c r="AR389" s="14"/>
      <c r="AS389" s="14"/>
      <c r="AT389" s="14"/>
      <c r="AU389" s="14"/>
      <c r="AV389" s="14"/>
      <c r="AW389" s="14" t="s">
        <v>336</v>
      </c>
      <c r="AX389" s="14"/>
      <c r="AY389" s="14" t="s">
        <v>99</v>
      </c>
      <c r="AZ389" s="14" t="s">
        <v>99</v>
      </c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 t="s">
        <v>5569</v>
      </c>
      <c r="BM389" s="14">
        <v>0</v>
      </c>
      <c r="BN389" s="14" t="s">
        <v>5570</v>
      </c>
      <c r="BO389" s="14" t="s">
        <v>106</v>
      </c>
      <c r="BP389" s="14">
        <v>69045170</v>
      </c>
      <c r="BQ389" s="14">
        <v>9293428475</v>
      </c>
      <c r="BR389" s="22" t="s">
        <v>5571</v>
      </c>
      <c r="BS389" s="14" t="s">
        <v>290</v>
      </c>
      <c r="BT389" s="14" t="s">
        <v>110</v>
      </c>
      <c r="BU389" s="14" t="s">
        <v>291</v>
      </c>
      <c r="BV389" s="14" t="s">
        <v>110</v>
      </c>
      <c r="BW389" s="20" t="s">
        <v>292</v>
      </c>
      <c r="BX389" s="14" t="s">
        <v>5572</v>
      </c>
      <c r="BY389" s="14" t="s">
        <v>110</v>
      </c>
      <c r="BZ389" s="14" t="s">
        <v>110</v>
      </c>
      <c r="CA389" s="14" t="s">
        <v>110</v>
      </c>
      <c r="CB389" s="14" t="s">
        <v>110</v>
      </c>
      <c r="CC389" s="14" t="s">
        <v>110</v>
      </c>
      <c r="CD389" s="14" t="s">
        <v>110</v>
      </c>
      <c r="CE389" s="14" t="s">
        <v>110</v>
      </c>
      <c r="CF389" s="14" t="s">
        <v>110</v>
      </c>
      <c r="CG389" s="14" t="s">
        <v>110</v>
      </c>
      <c r="CH389" s="14" t="s">
        <v>110</v>
      </c>
      <c r="CI389" s="14" t="s">
        <v>110</v>
      </c>
      <c r="CJ389" s="14" t="s">
        <v>110</v>
      </c>
      <c r="CK389" s="14" t="s">
        <v>110</v>
      </c>
      <c r="CL389" s="14" t="s">
        <v>110</v>
      </c>
      <c r="CM389" s="14" t="s">
        <v>110</v>
      </c>
      <c r="CN389" s="14"/>
      <c r="CO389" s="40"/>
    </row>
    <row r="390" spans="1:93" ht="12.75" customHeight="1">
      <c r="A390" s="24" t="s">
        <v>5573</v>
      </c>
      <c r="B390" s="25">
        <v>606</v>
      </c>
      <c r="C390" s="34" t="s">
        <v>1347</v>
      </c>
      <c r="D390" s="599" t="s">
        <v>16933</v>
      </c>
      <c r="E390" s="599">
        <v>17</v>
      </c>
      <c r="F390" s="600"/>
      <c r="G390" s="600"/>
      <c r="H390" s="27" t="s">
        <v>84</v>
      </c>
      <c r="I390" s="25"/>
      <c r="J390" s="27" t="s">
        <v>135</v>
      </c>
      <c r="K390" s="25" t="s">
        <v>86</v>
      </c>
      <c r="L390" s="25" t="s">
        <v>69</v>
      </c>
      <c r="M390" s="25" t="s">
        <v>196</v>
      </c>
      <c r="N390" s="28" t="s">
        <v>88</v>
      </c>
      <c r="O390" s="29" t="s">
        <v>5574</v>
      </c>
      <c r="P390" s="25" t="s">
        <v>5575</v>
      </c>
      <c r="Q390" s="28" t="s">
        <v>5576</v>
      </c>
      <c r="R390" s="25" t="s">
        <v>5577</v>
      </c>
      <c r="S390" s="25" t="s">
        <v>5578</v>
      </c>
      <c r="T390" s="25">
        <v>229286122</v>
      </c>
      <c r="U390" s="25">
        <v>83</v>
      </c>
      <c r="V390" s="25">
        <v>37</v>
      </c>
      <c r="W390" s="25">
        <v>270</v>
      </c>
      <c r="X390" s="24" t="s">
        <v>5579</v>
      </c>
      <c r="Y390" s="24" t="s">
        <v>5580</v>
      </c>
      <c r="Z390" s="25">
        <v>2</v>
      </c>
      <c r="AA390" s="25" t="s">
        <v>96</v>
      </c>
      <c r="AB390" s="25" t="s">
        <v>23</v>
      </c>
      <c r="AC390" s="25" t="s">
        <v>97</v>
      </c>
      <c r="AD390" s="30"/>
      <c r="AE390" s="24" t="s">
        <v>5581</v>
      </c>
      <c r="AF390" s="31">
        <v>30820</v>
      </c>
      <c r="AG390" s="25" t="str">
        <f t="shared" ca="1" si="67"/>
        <v>41 anos</v>
      </c>
      <c r="AH390" s="31">
        <v>41561</v>
      </c>
      <c r="AI390" s="31">
        <v>41561</v>
      </c>
      <c r="AJ390" s="31">
        <f t="shared" si="68"/>
        <v>50692</v>
      </c>
      <c r="AK390" s="31">
        <f t="shared" si="69"/>
        <v>52518</v>
      </c>
      <c r="AL390" s="25">
        <v>59</v>
      </c>
      <c r="AM390" s="25" t="str">
        <f t="shared" ca="1" si="70"/>
        <v>11 ano(s)</v>
      </c>
      <c r="AN390" s="25" t="str">
        <f t="shared" ca="1" si="71"/>
        <v>10  mês(es)</v>
      </c>
      <c r="AO390" s="25" t="str">
        <f t="shared" ca="1" si="72"/>
        <v>2 dias</v>
      </c>
      <c r="AP390" s="25">
        <f t="shared" ca="1" si="73"/>
        <v>4324</v>
      </c>
      <c r="AQ390" s="32" t="s">
        <v>99</v>
      </c>
      <c r="AR390" s="25"/>
      <c r="AS390" s="25"/>
      <c r="AT390" s="25"/>
      <c r="AU390" s="25"/>
      <c r="AV390" s="25"/>
      <c r="AW390" s="25" t="s">
        <v>336</v>
      </c>
      <c r="AX390" s="25" t="s">
        <v>5582</v>
      </c>
      <c r="AY390" s="25"/>
      <c r="AZ390" s="25" t="s">
        <v>99</v>
      </c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 t="s">
        <v>5583</v>
      </c>
      <c r="BM390" s="25">
        <v>0</v>
      </c>
      <c r="BN390" s="25" t="s">
        <v>5584</v>
      </c>
      <c r="BO390" s="25" t="s">
        <v>106</v>
      </c>
      <c r="BP390" s="25">
        <v>69097378</v>
      </c>
      <c r="BQ390" s="25">
        <v>9294473311</v>
      </c>
      <c r="BR390" s="33" t="s">
        <v>5585</v>
      </c>
      <c r="BS390" s="25" t="s">
        <v>290</v>
      </c>
      <c r="BT390" s="25" t="s">
        <v>110</v>
      </c>
      <c r="BU390" s="25" t="s">
        <v>291</v>
      </c>
      <c r="BV390" s="25" t="s">
        <v>110</v>
      </c>
      <c r="BW390" s="31" t="s">
        <v>292</v>
      </c>
      <c r="BX390" s="25" t="s">
        <v>5586</v>
      </c>
      <c r="BY390" s="25" t="s">
        <v>110</v>
      </c>
      <c r="BZ390" s="25" t="s">
        <v>110</v>
      </c>
      <c r="CA390" s="25" t="s">
        <v>110</v>
      </c>
      <c r="CB390" s="25" t="s">
        <v>110</v>
      </c>
      <c r="CC390" s="25" t="s">
        <v>110</v>
      </c>
      <c r="CD390" s="25" t="s">
        <v>110</v>
      </c>
      <c r="CE390" s="25" t="s">
        <v>110</v>
      </c>
      <c r="CF390" s="25" t="s">
        <v>110</v>
      </c>
      <c r="CG390" s="25" t="s">
        <v>110</v>
      </c>
      <c r="CH390" s="25" t="s">
        <v>110</v>
      </c>
      <c r="CI390" s="25" t="s">
        <v>110</v>
      </c>
      <c r="CJ390" s="25" t="s">
        <v>110</v>
      </c>
      <c r="CK390" s="25" t="s">
        <v>110</v>
      </c>
      <c r="CL390" s="25" t="s">
        <v>110</v>
      </c>
      <c r="CM390" s="25" t="s">
        <v>110</v>
      </c>
      <c r="CN390" s="25"/>
      <c r="CO390" s="34"/>
    </row>
    <row r="391" spans="1:93" ht="15" customHeight="1">
      <c r="A391" s="13" t="s">
        <v>5587</v>
      </c>
      <c r="B391" s="14">
        <v>532</v>
      </c>
      <c r="C391" s="40" t="s">
        <v>1347</v>
      </c>
      <c r="D391" s="599" t="s">
        <v>16933</v>
      </c>
      <c r="E391" s="599">
        <v>17</v>
      </c>
      <c r="F391" s="599"/>
      <c r="G391" s="599"/>
      <c r="H391" s="36" t="s">
        <v>84</v>
      </c>
      <c r="I391" s="14" t="s">
        <v>5588</v>
      </c>
      <c r="J391" s="36" t="s">
        <v>85</v>
      </c>
      <c r="K391" s="14" t="s">
        <v>86</v>
      </c>
      <c r="L391" s="14" t="s">
        <v>69</v>
      </c>
      <c r="M391" s="14" t="s">
        <v>196</v>
      </c>
      <c r="N391" s="17" t="s">
        <v>88</v>
      </c>
      <c r="O391" s="18" t="s">
        <v>5589</v>
      </c>
      <c r="P391" s="14" t="s">
        <v>5590</v>
      </c>
      <c r="Q391" s="17" t="s">
        <v>5591</v>
      </c>
      <c r="R391" s="14" t="s">
        <v>5592</v>
      </c>
      <c r="S391" s="14" t="s">
        <v>5593</v>
      </c>
      <c r="T391" s="14">
        <v>216097622</v>
      </c>
      <c r="U391" s="14">
        <v>40</v>
      </c>
      <c r="V391" s="14">
        <v>58</v>
      </c>
      <c r="W391" s="14">
        <v>15</v>
      </c>
      <c r="X391" s="13" t="s">
        <v>5594</v>
      </c>
      <c r="Y391" s="13" t="s">
        <v>5595</v>
      </c>
      <c r="Z391" s="14">
        <v>2</v>
      </c>
      <c r="AA391" s="14" t="s">
        <v>96</v>
      </c>
      <c r="AB391" s="14" t="s">
        <v>23</v>
      </c>
      <c r="AC391" s="14" t="s">
        <v>97</v>
      </c>
      <c r="AD391" s="19"/>
      <c r="AE391" s="13" t="s">
        <v>805</v>
      </c>
      <c r="AF391" s="20">
        <v>30622</v>
      </c>
      <c r="AG391" s="14" t="str">
        <f t="shared" ca="1" si="67"/>
        <v>41 anos</v>
      </c>
      <c r="AH391" s="20">
        <v>41561</v>
      </c>
      <c r="AI391" s="20">
        <v>41561</v>
      </c>
      <c r="AJ391" s="20">
        <f t="shared" si="68"/>
        <v>50692</v>
      </c>
      <c r="AK391" s="20">
        <f t="shared" si="69"/>
        <v>52518</v>
      </c>
      <c r="AL391" s="14">
        <v>59</v>
      </c>
      <c r="AM391" s="14" t="str">
        <f t="shared" ca="1" si="70"/>
        <v>11 ano(s)</v>
      </c>
      <c r="AN391" s="14" t="str">
        <f t="shared" ca="1" si="71"/>
        <v>10  mês(es)</v>
      </c>
      <c r="AO391" s="14" t="str">
        <f t="shared" ca="1" si="72"/>
        <v>2 dias</v>
      </c>
      <c r="AP391" s="14">
        <f t="shared" ca="1" si="73"/>
        <v>4324</v>
      </c>
      <c r="AQ391" s="21" t="s">
        <v>99</v>
      </c>
      <c r="AR391" s="14"/>
      <c r="AS391" s="14"/>
      <c r="AT391" s="14"/>
      <c r="AU391" s="14"/>
      <c r="AV391" s="14"/>
      <c r="AW391" s="14" t="s">
        <v>100</v>
      </c>
      <c r="AX391" s="14" t="s">
        <v>5596</v>
      </c>
      <c r="AY391" s="14"/>
      <c r="AZ391" s="14" t="s">
        <v>99</v>
      </c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 t="s">
        <v>5597</v>
      </c>
      <c r="BM391" s="14">
        <v>0</v>
      </c>
      <c r="BN391" s="14" t="s">
        <v>5598</v>
      </c>
      <c r="BO391" s="14" t="s">
        <v>106</v>
      </c>
      <c r="BP391" s="14">
        <v>69096040</v>
      </c>
      <c r="BQ391" s="14">
        <v>9293153384</v>
      </c>
      <c r="BR391" s="22" t="s">
        <v>5599</v>
      </c>
      <c r="BS391" s="14" t="s">
        <v>290</v>
      </c>
      <c r="BT391" s="14" t="s">
        <v>110</v>
      </c>
      <c r="BU391" s="14" t="s">
        <v>291</v>
      </c>
      <c r="BV391" s="14" t="s">
        <v>110</v>
      </c>
      <c r="BW391" s="20" t="s">
        <v>292</v>
      </c>
      <c r="BX391" s="627" t="s">
        <v>5600</v>
      </c>
      <c r="BY391" s="14" t="s">
        <v>110</v>
      </c>
      <c r="BZ391" s="14" t="s">
        <v>110</v>
      </c>
      <c r="CA391" s="14" t="s">
        <v>110</v>
      </c>
      <c r="CB391" s="14" t="s">
        <v>110</v>
      </c>
      <c r="CC391" s="14" t="s">
        <v>110</v>
      </c>
      <c r="CD391" s="14" t="s">
        <v>110</v>
      </c>
      <c r="CE391" s="14" t="s">
        <v>110</v>
      </c>
      <c r="CF391" s="14" t="s">
        <v>110</v>
      </c>
      <c r="CG391" s="14" t="s">
        <v>110</v>
      </c>
      <c r="CH391" s="14" t="s">
        <v>110</v>
      </c>
      <c r="CI391" s="14" t="s">
        <v>110</v>
      </c>
      <c r="CJ391" s="14" t="s">
        <v>110</v>
      </c>
      <c r="CK391" s="14" t="s">
        <v>110</v>
      </c>
      <c r="CL391" s="14" t="s">
        <v>110</v>
      </c>
      <c r="CM391" s="14" t="s">
        <v>110</v>
      </c>
      <c r="CN391" s="14"/>
      <c r="CO391" s="40"/>
    </row>
    <row r="392" spans="1:93" ht="12.75" customHeight="1">
      <c r="A392" s="24" t="s">
        <v>5601</v>
      </c>
      <c r="B392" s="25">
        <v>25</v>
      </c>
      <c r="C392" s="34" t="s">
        <v>1347</v>
      </c>
      <c r="D392" s="599" t="s">
        <v>16934</v>
      </c>
      <c r="E392" s="599">
        <v>18</v>
      </c>
      <c r="F392" s="600"/>
      <c r="G392" s="600"/>
      <c r="H392" s="27" t="s">
        <v>5602</v>
      </c>
      <c r="I392" s="25" t="s">
        <v>1790</v>
      </c>
      <c r="J392" s="27" t="s">
        <v>85</v>
      </c>
      <c r="K392" s="25" t="s">
        <v>86</v>
      </c>
      <c r="L392" s="25" t="s">
        <v>75</v>
      </c>
      <c r="M392" s="28" t="s">
        <v>87</v>
      </c>
      <c r="N392" s="28" t="s">
        <v>88</v>
      </c>
      <c r="O392" s="29" t="s">
        <v>5603</v>
      </c>
      <c r="P392" s="25" t="s">
        <v>5604</v>
      </c>
      <c r="Q392" s="28" t="s">
        <v>5605</v>
      </c>
      <c r="R392" s="25" t="s">
        <v>5606</v>
      </c>
      <c r="S392" s="25" t="s">
        <v>5607</v>
      </c>
      <c r="T392" s="25">
        <v>197211922</v>
      </c>
      <c r="U392" s="25">
        <v>67</v>
      </c>
      <c r="V392" s="25">
        <v>17</v>
      </c>
      <c r="W392" s="25">
        <v>12</v>
      </c>
      <c r="X392" s="24" t="s">
        <v>5608</v>
      </c>
      <c r="Y392" s="24" t="s">
        <v>5609</v>
      </c>
      <c r="Z392" s="25">
        <v>2</v>
      </c>
      <c r="AA392" s="25" t="s">
        <v>96</v>
      </c>
      <c r="AB392" s="25" t="s">
        <v>23</v>
      </c>
      <c r="AC392" s="25" t="s">
        <v>97</v>
      </c>
      <c r="AD392" s="30"/>
      <c r="AE392" s="24" t="s">
        <v>5610</v>
      </c>
      <c r="AF392" s="31">
        <v>29367</v>
      </c>
      <c r="AG392" s="25" t="str">
        <f t="shared" ca="1" si="67"/>
        <v>45 anos</v>
      </c>
      <c r="AH392" s="31">
        <v>38058</v>
      </c>
      <c r="AI392" s="31">
        <v>38058</v>
      </c>
      <c r="AJ392" s="31">
        <f t="shared" si="68"/>
        <v>47189</v>
      </c>
      <c r="AK392" s="31">
        <f t="shared" si="69"/>
        <v>49015</v>
      </c>
      <c r="AL392" s="25">
        <v>59</v>
      </c>
      <c r="AM392" s="25" t="str">
        <f t="shared" ca="1" si="70"/>
        <v>21 ano(s)</v>
      </c>
      <c r="AN392" s="25" t="str">
        <f t="shared" ca="1" si="71"/>
        <v>5  mês(es)</v>
      </c>
      <c r="AO392" s="25" t="str">
        <f t="shared" ca="1" si="72"/>
        <v>4 dias</v>
      </c>
      <c r="AP392" s="25">
        <f t="shared" ca="1" si="73"/>
        <v>7827</v>
      </c>
      <c r="AQ392" s="32" t="s">
        <v>99</v>
      </c>
      <c r="AR392" s="25"/>
      <c r="AS392" s="25"/>
      <c r="AT392" s="25"/>
      <c r="AU392" s="25"/>
      <c r="AV392" s="25"/>
      <c r="AW392" s="25" t="s">
        <v>100</v>
      </c>
      <c r="AX392" s="25"/>
      <c r="AY392" s="25" t="s">
        <v>5611</v>
      </c>
      <c r="AZ392" s="25" t="s">
        <v>99</v>
      </c>
      <c r="BA392" s="25" t="s">
        <v>99</v>
      </c>
      <c r="BB392" s="31" t="s">
        <v>101</v>
      </c>
      <c r="BC392" s="25" t="s">
        <v>3028</v>
      </c>
      <c r="BD392" s="25" t="s">
        <v>3029</v>
      </c>
      <c r="BE392" s="25" t="s">
        <v>3030</v>
      </c>
      <c r="BF392" s="25"/>
      <c r="BG392" s="25"/>
      <c r="BH392" s="25"/>
      <c r="BI392" s="25"/>
      <c r="BJ392" s="25"/>
      <c r="BK392" s="25"/>
      <c r="BL392" s="25" t="s">
        <v>5612</v>
      </c>
      <c r="BM392" s="25">
        <v>0</v>
      </c>
      <c r="BN392" s="25" t="s">
        <v>5613</v>
      </c>
      <c r="BO392" s="25" t="s">
        <v>106</v>
      </c>
      <c r="BP392" s="25">
        <v>69800000</v>
      </c>
      <c r="BQ392" s="25">
        <v>9281639198</v>
      </c>
      <c r="BR392" s="33" t="s">
        <v>5614</v>
      </c>
      <c r="BS392" s="25" t="s">
        <v>108</v>
      </c>
      <c r="BT392" s="25" t="s">
        <v>109</v>
      </c>
      <c r="BU392" s="25" t="s">
        <v>1432</v>
      </c>
      <c r="BV392" s="25" t="s">
        <v>110</v>
      </c>
      <c r="BW392" s="25" t="s">
        <v>3033</v>
      </c>
      <c r="BX392" s="25" t="s">
        <v>1435</v>
      </c>
      <c r="BY392" s="25" t="s">
        <v>3034</v>
      </c>
      <c r="BZ392" s="31" t="s">
        <v>113</v>
      </c>
      <c r="CA392" s="25" t="s">
        <v>110</v>
      </c>
      <c r="CB392" s="25" t="s">
        <v>110</v>
      </c>
      <c r="CC392" s="25" t="s">
        <v>110</v>
      </c>
      <c r="CD392" s="31">
        <v>45037</v>
      </c>
      <c r="CE392" s="25" t="s">
        <v>5205</v>
      </c>
      <c r="CF392" s="25" t="s">
        <v>110</v>
      </c>
      <c r="CG392" s="25" t="s">
        <v>110</v>
      </c>
      <c r="CH392" s="25" t="s">
        <v>110</v>
      </c>
      <c r="CI392" s="25" t="s">
        <v>110</v>
      </c>
      <c r="CJ392" s="25" t="s">
        <v>110</v>
      </c>
      <c r="CK392" s="25" t="s">
        <v>110</v>
      </c>
      <c r="CL392" s="25" t="s">
        <v>110</v>
      </c>
      <c r="CM392" s="25" t="s">
        <v>110</v>
      </c>
      <c r="CN392" s="25"/>
      <c r="CO392" s="34"/>
    </row>
    <row r="393" spans="1:93" ht="12.75" customHeight="1">
      <c r="A393" s="155" t="s">
        <v>5615</v>
      </c>
      <c r="B393" s="21">
        <v>5</v>
      </c>
      <c r="C393" s="40" t="s">
        <v>1347</v>
      </c>
      <c r="D393" s="599" t="s">
        <v>16934</v>
      </c>
      <c r="E393" s="599">
        <v>18</v>
      </c>
      <c r="F393" s="599"/>
      <c r="G393" s="599"/>
      <c r="H393" s="36" t="s">
        <v>84</v>
      </c>
      <c r="I393" s="14" t="s">
        <v>1361</v>
      </c>
      <c r="J393" s="156" t="s">
        <v>135</v>
      </c>
      <c r="K393" s="14" t="s">
        <v>86</v>
      </c>
      <c r="L393" s="14" t="s">
        <v>75</v>
      </c>
      <c r="M393" s="21" t="s">
        <v>136</v>
      </c>
      <c r="N393" s="21" t="s">
        <v>137</v>
      </c>
      <c r="O393" s="18" t="s">
        <v>5616</v>
      </c>
      <c r="P393" s="21" t="s">
        <v>5617</v>
      </c>
      <c r="Q393" s="14">
        <v>1812</v>
      </c>
      <c r="R393" s="21">
        <v>19003737765</v>
      </c>
      <c r="S393" s="21">
        <v>58917292291</v>
      </c>
      <c r="T393" s="21">
        <v>85388223</v>
      </c>
      <c r="U393" s="21">
        <v>48</v>
      </c>
      <c r="V393" s="21">
        <v>2</v>
      </c>
      <c r="W393" s="21">
        <v>50</v>
      </c>
      <c r="X393" s="155" t="s">
        <v>5618</v>
      </c>
      <c r="Y393" s="155" t="s">
        <v>5619</v>
      </c>
      <c r="Z393" s="14">
        <v>3</v>
      </c>
      <c r="AA393" s="14" t="s">
        <v>96</v>
      </c>
      <c r="AB393" s="14" t="s">
        <v>23</v>
      </c>
      <c r="AC393" s="21" t="s">
        <v>97</v>
      </c>
      <c r="AD393" s="157"/>
      <c r="AE393" s="155"/>
      <c r="AF393" s="133">
        <v>28359</v>
      </c>
      <c r="AG393" s="14" t="str">
        <f t="shared" ca="1" si="67"/>
        <v>47 anos</v>
      </c>
      <c r="AH393" s="14"/>
      <c r="AI393" s="133">
        <v>44697</v>
      </c>
      <c r="AJ393" s="20">
        <f t="shared" si="68"/>
        <v>53828</v>
      </c>
      <c r="AK393" s="20">
        <f t="shared" si="69"/>
        <v>55655</v>
      </c>
      <c r="AL393" s="21">
        <v>59</v>
      </c>
      <c r="AM393" s="14" t="str">
        <f t="shared" ca="1" si="70"/>
        <v>3 ano(s)</v>
      </c>
      <c r="AN393" s="14" t="str">
        <f t="shared" ca="1" si="71"/>
        <v>3  mês(es)</v>
      </c>
      <c r="AO393" s="14" t="str">
        <f t="shared" ca="1" si="72"/>
        <v>0 dias</v>
      </c>
      <c r="AP393" s="14">
        <f t="shared" ca="1" si="73"/>
        <v>1188</v>
      </c>
      <c r="AQ393" s="21" t="s">
        <v>99</v>
      </c>
      <c r="AR393" s="21"/>
      <c r="AS393" s="21"/>
      <c r="AT393" s="21"/>
      <c r="AU393" s="21"/>
      <c r="AV393" s="21"/>
      <c r="AW393" s="14" t="s">
        <v>100</v>
      </c>
      <c r="AX393" s="21" t="s">
        <v>5620</v>
      </c>
      <c r="AY393" s="21"/>
      <c r="AZ393" s="21" t="s">
        <v>96</v>
      </c>
      <c r="BA393" s="14" t="s">
        <v>99</v>
      </c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 t="s">
        <v>106</v>
      </c>
      <c r="BP393" s="21"/>
      <c r="BQ393" s="21" t="s">
        <v>5621</v>
      </c>
      <c r="BR393" s="189" t="s">
        <v>5622</v>
      </c>
      <c r="BS393" s="155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133">
        <v>45894</v>
      </c>
      <c r="CE393" s="21" t="s">
        <v>5623</v>
      </c>
      <c r="CF393" s="21"/>
      <c r="CG393" s="21"/>
      <c r="CH393" s="21"/>
      <c r="CI393" s="21"/>
      <c r="CJ393" s="21"/>
      <c r="CK393" s="21"/>
      <c r="CL393" s="21"/>
      <c r="CM393" s="155"/>
      <c r="CN393" s="21"/>
      <c r="CO393" s="159"/>
    </row>
    <row r="394" spans="1:93" ht="15" customHeight="1">
      <c r="A394" s="24" t="s">
        <v>5624</v>
      </c>
      <c r="B394" s="25">
        <v>94</v>
      </c>
      <c r="C394" s="34" t="s">
        <v>1347</v>
      </c>
      <c r="D394" s="599" t="s">
        <v>16934</v>
      </c>
      <c r="E394" s="599">
        <v>18</v>
      </c>
      <c r="F394" s="600"/>
      <c r="G394" s="600"/>
      <c r="H394" s="590" t="s">
        <v>84</v>
      </c>
      <c r="I394" s="25" t="s">
        <v>374</v>
      </c>
      <c r="J394" s="27" t="s">
        <v>85</v>
      </c>
      <c r="K394" s="25"/>
      <c r="L394" s="25" t="s">
        <v>257</v>
      </c>
      <c r="M394" s="28" t="s">
        <v>196</v>
      </c>
      <c r="N394" s="32" t="s">
        <v>88</v>
      </c>
      <c r="O394" s="29" t="s">
        <v>5625</v>
      </c>
      <c r="P394" s="44" t="s">
        <v>5626</v>
      </c>
      <c r="Q394" s="25">
        <v>1994</v>
      </c>
      <c r="R394" s="44" t="s">
        <v>5627</v>
      </c>
      <c r="S394" s="44" t="s">
        <v>5628</v>
      </c>
      <c r="T394" s="92" t="s">
        <v>5629</v>
      </c>
      <c r="U394" s="25"/>
      <c r="V394" s="92" t="s">
        <v>5630</v>
      </c>
      <c r="W394" s="92" t="s">
        <v>5631</v>
      </c>
      <c r="X394" s="24" t="s">
        <v>5632</v>
      </c>
      <c r="Y394" s="24" t="s">
        <v>5633</v>
      </c>
      <c r="Z394" s="25">
        <v>1</v>
      </c>
      <c r="AA394" s="25" t="s">
        <v>96</v>
      </c>
      <c r="AB394" s="25" t="s">
        <v>23</v>
      </c>
      <c r="AC394" s="25" t="s">
        <v>97</v>
      </c>
      <c r="AD394" s="30"/>
      <c r="AE394" s="24"/>
      <c r="AF394" s="45">
        <v>35178</v>
      </c>
      <c r="AG394" s="25" t="str">
        <f t="shared" ca="1" si="67"/>
        <v>29 anos</v>
      </c>
      <c r="AH394" s="45">
        <v>45267</v>
      </c>
      <c r="AI394" s="31"/>
      <c r="AJ394" s="31"/>
      <c r="AK394" s="31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 t="s">
        <v>100</v>
      </c>
      <c r="AX394" s="52" t="s">
        <v>5634</v>
      </c>
      <c r="AY394" s="52" t="s">
        <v>306</v>
      </c>
      <c r="AZ394" s="52" t="s">
        <v>99</v>
      </c>
      <c r="BA394" s="52" t="s">
        <v>99</v>
      </c>
      <c r="BB394" s="25" t="s">
        <v>271</v>
      </c>
      <c r="BC394" s="25"/>
      <c r="BD394" s="25"/>
      <c r="BE394" s="25"/>
      <c r="BF394" s="25"/>
      <c r="BG394" s="25"/>
      <c r="BH394" s="25"/>
      <c r="BI394" s="25"/>
      <c r="BJ394" s="25"/>
      <c r="BK394" s="25"/>
      <c r="BL394" s="24" t="s">
        <v>5635</v>
      </c>
      <c r="BM394" s="25">
        <v>1760</v>
      </c>
      <c r="BN394" s="25"/>
      <c r="BO394" s="25" t="s">
        <v>106</v>
      </c>
      <c r="BP394" s="25" t="s">
        <v>5531</v>
      </c>
      <c r="BQ394" s="53" t="s">
        <v>5636</v>
      </c>
      <c r="BR394" s="54" t="s">
        <v>5637</v>
      </c>
      <c r="BS394" s="25"/>
      <c r="BT394" s="25"/>
      <c r="BU394" s="25"/>
      <c r="BV394" s="25" t="s">
        <v>276</v>
      </c>
      <c r="BW394" s="25"/>
      <c r="BX394" s="25"/>
      <c r="BY394" s="25"/>
      <c r="BZ394" s="25"/>
      <c r="CA394" s="25"/>
      <c r="CB394" s="31"/>
      <c r="CC394" s="25"/>
      <c r="CD394" s="31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34"/>
    </row>
    <row r="395" spans="1:93" ht="12.75" customHeight="1">
      <c r="A395" s="13" t="s">
        <v>5638</v>
      </c>
      <c r="B395" s="14">
        <v>34</v>
      </c>
      <c r="C395" s="40" t="s">
        <v>1347</v>
      </c>
      <c r="D395" s="599" t="s">
        <v>16934</v>
      </c>
      <c r="E395" s="599">
        <v>18</v>
      </c>
      <c r="F395" s="599"/>
      <c r="G395" s="599"/>
      <c r="H395" s="591" t="s">
        <v>84</v>
      </c>
      <c r="I395" s="14" t="s">
        <v>374</v>
      </c>
      <c r="J395" s="36" t="s">
        <v>85</v>
      </c>
      <c r="K395" s="14"/>
      <c r="L395" s="14" t="s">
        <v>257</v>
      </c>
      <c r="M395" s="17" t="s">
        <v>196</v>
      </c>
      <c r="N395" s="21" t="s">
        <v>88</v>
      </c>
      <c r="O395" s="18" t="s">
        <v>5639</v>
      </c>
      <c r="P395" s="59" t="s">
        <v>5640</v>
      </c>
      <c r="Q395" s="14">
        <v>1933</v>
      </c>
      <c r="R395" s="59" t="s">
        <v>5641</v>
      </c>
      <c r="S395" s="59" t="s">
        <v>5642</v>
      </c>
      <c r="T395" s="61" t="s">
        <v>5643</v>
      </c>
      <c r="U395" s="14" t="s">
        <v>5644</v>
      </c>
      <c r="V395" s="14" t="s">
        <v>5645</v>
      </c>
      <c r="W395" s="14" t="s">
        <v>5646</v>
      </c>
      <c r="X395" s="13" t="s">
        <v>5647</v>
      </c>
      <c r="Y395" s="13" t="s">
        <v>5648</v>
      </c>
      <c r="Z395" s="14">
        <v>2</v>
      </c>
      <c r="AA395" s="14" t="s">
        <v>96</v>
      </c>
      <c r="AB395" s="14" t="s">
        <v>23</v>
      </c>
      <c r="AC395" s="14" t="s">
        <v>97</v>
      </c>
      <c r="AD395" s="19"/>
      <c r="AE395" s="13"/>
      <c r="AF395" s="62">
        <v>34704</v>
      </c>
      <c r="AG395" s="14" t="str">
        <f t="shared" ca="1" si="67"/>
        <v>30 anos</v>
      </c>
      <c r="AH395" s="62">
        <v>45261</v>
      </c>
      <c r="AI395" s="20"/>
      <c r="AJ395" s="20"/>
      <c r="AK395" s="20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 t="s">
        <v>100</v>
      </c>
      <c r="AX395" s="63" t="s">
        <v>4112</v>
      </c>
      <c r="AY395" s="52" t="s">
        <v>306</v>
      </c>
      <c r="AZ395" s="52" t="s">
        <v>99</v>
      </c>
      <c r="BA395" s="52" t="s">
        <v>99</v>
      </c>
      <c r="BB395" s="14" t="s">
        <v>271</v>
      </c>
      <c r="BC395" s="14"/>
      <c r="BD395" s="14"/>
      <c r="BE395" s="14"/>
      <c r="BF395" s="14"/>
      <c r="BG395" s="14"/>
      <c r="BH395" s="14"/>
      <c r="BI395" s="14"/>
      <c r="BJ395" s="14"/>
      <c r="BK395" s="14"/>
      <c r="BL395" s="13" t="s">
        <v>5649</v>
      </c>
      <c r="BM395" s="14">
        <v>304</v>
      </c>
      <c r="BN395" s="14"/>
      <c r="BO395" s="14" t="s">
        <v>106</v>
      </c>
      <c r="BP395" s="14" t="s">
        <v>5650</v>
      </c>
      <c r="BQ395" s="64">
        <v>69984584844</v>
      </c>
      <c r="BR395" s="51" t="s">
        <v>5651</v>
      </c>
      <c r="BS395" s="14"/>
      <c r="BT395" s="14"/>
      <c r="BU395" s="14"/>
      <c r="BV395" s="14" t="s">
        <v>276</v>
      </c>
      <c r="BW395" s="14"/>
      <c r="BX395" s="14"/>
      <c r="BY395" s="14"/>
      <c r="BZ395" s="14"/>
      <c r="CA395" s="14"/>
      <c r="CB395" s="20"/>
      <c r="CC395" s="14"/>
      <c r="CD395" s="20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40"/>
    </row>
    <row r="396" spans="1:93" ht="15" customHeight="1">
      <c r="A396" s="24" t="s">
        <v>5652</v>
      </c>
      <c r="B396" s="25">
        <v>46</v>
      </c>
      <c r="C396" s="34" t="s">
        <v>1347</v>
      </c>
      <c r="D396" s="599" t="s">
        <v>16934</v>
      </c>
      <c r="E396" s="599">
        <v>18</v>
      </c>
      <c r="F396" s="600"/>
      <c r="G396" s="600"/>
      <c r="H396" s="27" t="s">
        <v>84</v>
      </c>
      <c r="I396" s="25" t="s">
        <v>5653</v>
      </c>
      <c r="J396" s="27" t="s">
        <v>85</v>
      </c>
      <c r="K396" s="25" t="s">
        <v>544</v>
      </c>
      <c r="L396" s="25" t="s">
        <v>75</v>
      </c>
      <c r="M396" s="28" t="s">
        <v>136</v>
      </c>
      <c r="N396" s="28" t="s">
        <v>137</v>
      </c>
      <c r="O396" s="29" t="s">
        <v>5654</v>
      </c>
      <c r="P396" s="25" t="s">
        <v>5655</v>
      </c>
      <c r="Q396" s="25">
        <v>1437</v>
      </c>
      <c r="R396" s="25" t="s">
        <v>5656</v>
      </c>
      <c r="S396" s="25" t="s">
        <v>5657</v>
      </c>
      <c r="T396" s="25">
        <v>233457022</v>
      </c>
      <c r="U396" s="25">
        <v>59</v>
      </c>
      <c r="V396" s="25">
        <v>17</v>
      </c>
      <c r="W396" s="25">
        <v>97</v>
      </c>
      <c r="X396" s="24" t="s">
        <v>5658</v>
      </c>
      <c r="Y396" s="24" t="s">
        <v>5659</v>
      </c>
      <c r="Z396" s="25"/>
      <c r="AA396" s="25" t="s">
        <v>96</v>
      </c>
      <c r="AB396" s="25" t="s">
        <v>23</v>
      </c>
      <c r="AC396" s="25" t="s">
        <v>97</v>
      </c>
      <c r="AD396" s="30"/>
      <c r="AE396" s="24" t="s">
        <v>805</v>
      </c>
      <c r="AF396" s="31">
        <v>31718</v>
      </c>
      <c r="AG396" s="25" t="str">
        <f t="shared" ca="1" si="67"/>
        <v>38 anos</v>
      </c>
      <c r="AH396" s="25"/>
      <c r="AI396" s="31">
        <v>43937</v>
      </c>
      <c r="AJ396" s="31">
        <f>EDATE(AI396,300)</f>
        <v>53068</v>
      </c>
      <c r="AK396" s="31">
        <f>EDATE(AI396,360)</f>
        <v>54894</v>
      </c>
      <c r="AL396" s="25">
        <v>59</v>
      </c>
      <c r="AM396" s="25" t="str">
        <f ca="1">DATEDIF(AI396,TODAY(),"Y")&amp;" ano(s)"</f>
        <v>5 ano(s)</v>
      </c>
      <c r="AN396" s="25" t="str">
        <f ca="1">DATEDIF(AI396,TODAY(),"YM")&amp;"  mês(es)"</f>
        <v>4  mês(es)</v>
      </c>
      <c r="AO396" s="25" t="str">
        <f ca="1">DATEDIF(AI396,TODAY(),"MD")&amp;" dias"</f>
        <v>0 dias</v>
      </c>
      <c r="AP396" s="25">
        <f ca="1">TODAY()-AI396</f>
        <v>1948</v>
      </c>
      <c r="AQ396" s="32" t="s">
        <v>99</v>
      </c>
      <c r="AR396" s="25"/>
      <c r="AS396" s="25"/>
      <c r="AT396" s="25"/>
      <c r="AU396" s="25"/>
      <c r="AV396" s="25"/>
      <c r="AW396" s="25" t="s">
        <v>100</v>
      </c>
      <c r="AX396" s="25" t="s">
        <v>149</v>
      </c>
      <c r="AY396" s="25" t="s">
        <v>5660</v>
      </c>
      <c r="AZ396" s="25" t="s">
        <v>99</v>
      </c>
      <c r="BA396" s="25" t="s">
        <v>99</v>
      </c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 t="s">
        <v>5661</v>
      </c>
      <c r="BM396" s="25">
        <v>35</v>
      </c>
      <c r="BN396" s="25" t="s">
        <v>5662</v>
      </c>
      <c r="BO396" s="25" t="s">
        <v>106</v>
      </c>
      <c r="BP396" s="25">
        <v>69028388</v>
      </c>
      <c r="BQ396" s="25">
        <v>9299337152</v>
      </c>
      <c r="BR396" s="33" t="s">
        <v>5663</v>
      </c>
      <c r="BS396" s="25"/>
      <c r="BT396" s="25"/>
      <c r="BU396" s="25"/>
      <c r="BV396" s="25"/>
      <c r="BW396" s="25"/>
      <c r="BX396" s="25"/>
      <c r="BY396" s="25"/>
      <c r="BZ396" s="25"/>
      <c r="CA396" s="25"/>
      <c r="CB396" s="31">
        <v>43937</v>
      </c>
      <c r="CC396" s="25" t="s">
        <v>175</v>
      </c>
      <c r="CD396" s="31">
        <v>44672</v>
      </c>
      <c r="CE396" s="25" t="s">
        <v>5664</v>
      </c>
      <c r="CF396" s="25"/>
      <c r="CG396" s="25"/>
      <c r="CH396" s="25"/>
      <c r="CI396" s="25"/>
      <c r="CJ396" s="25"/>
      <c r="CK396" s="25"/>
      <c r="CL396" s="25"/>
      <c r="CM396" s="25"/>
      <c r="CN396" s="25"/>
      <c r="CO396" s="34"/>
    </row>
    <row r="397" spans="1:93" ht="12.75" customHeight="1">
      <c r="A397" s="13" t="s">
        <v>5665</v>
      </c>
      <c r="B397" s="14">
        <v>353</v>
      </c>
      <c r="C397" s="40" t="s">
        <v>1347</v>
      </c>
      <c r="D397" s="599" t="s">
        <v>16934</v>
      </c>
      <c r="E397" s="599">
        <v>18</v>
      </c>
      <c r="F397" s="599"/>
      <c r="G397" s="599"/>
      <c r="H397" s="36" t="s">
        <v>84</v>
      </c>
      <c r="I397" s="14" t="s">
        <v>568</v>
      </c>
      <c r="J397" s="36" t="s">
        <v>85</v>
      </c>
      <c r="K397" s="14" t="s">
        <v>86</v>
      </c>
      <c r="L397" s="14" t="s">
        <v>71</v>
      </c>
      <c r="M397" s="17" t="s">
        <v>196</v>
      </c>
      <c r="N397" s="17" t="s">
        <v>88</v>
      </c>
      <c r="O397" s="18" t="s">
        <v>5666</v>
      </c>
      <c r="P397" s="14" t="s">
        <v>5667</v>
      </c>
      <c r="Q397" s="17" t="s">
        <v>5668</v>
      </c>
      <c r="R397" s="14" t="s">
        <v>5669</v>
      </c>
      <c r="S397" s="14" t="s">
        <v>5670</v>
      </c>
      <c r="T397" s="14">
        <v>225456622</v>
      </c>
      <c r="U397" s="14">
        <v>24</v>
      </c>
      <c r="V397" s="14">
        <v>40</v>
      </c>
      <c r="W397" s="14">
        <v>80</v>
      </c>
      <c r="X397" s="13" t="s">
        <v>5671</v>
      </c>
      <c r="Y397" s="13" t="s">
        <v>5672</v>
      </c>
      <c r="Z397" s="14">
        <v>1</v>
      </c>
      <c r="AA397" s="14" t="s">
        <v>96</v>
      </c>
      <c r="AB397" s="14" t="s">
        <v>23</v>
      </c>
      <c r="AC397" s="14" t="s">
        <v>97</v>
      </c>
      <c r="AD397" s="19"/>
      <c r="AE397" s="13" t="s">
        <v>805</v>
      </c>
      <c r="AF397" s="20">
        <v>30378</v>
      </c>
      <c r="AG397" s="14" t="str">
        <f t="shared" ca="1" si="67"/>
        <v>42 anos</v>
      </c>
      <c r="AH397" s="20">
        <v>38384</v>
      </c>
      <c r="AI397" s="20">
        <v>38384</v>
      </c>
      <c r="AJ397" s="20">
        <f>EDATE(AI397,300)</f>
        <v>47515</v>
      </c>
      <c r="AK397" s="20">
        <f>EDATE(AI397,360)</f>
        <v>49341</v>
      </c>
      <c r="AL397" s="14">
        <v>59</v>
      </c>
      <c r="AM397" s="14" t="str">
        <f ca="1">DATEDIF(AI397,TODAY(),"Y")&amp;" ano(s)"</f>
        <v>20 ano(s)</v>
      </c>
      <c r="AN397" s="14" t="str">
        <f ca="1">DATEDIF(AI397,TODAY(),"YM")&amp;"  mês(es)"</f>
        <v>6  mês(es)</v>
      </c>
      <c r="AO397" s="14" t="str">
        <f ca="1">DATEDIF(AI397,TODAY(),"MD")&amp;" dias"</f>
        <v>15 dias</v>
      </c>
      <c r="AP397" s="14">
        <f ca="1">TODAY()-AI397</f>
        <v>7501</v>
      </c>
      <c r="AQ397" s="21" t="s">
        <v>99</v>
      </c>
      <c r="AR397" s="14"/>
      <c r="AS397" s="14"/>
      <c r="AT397" s="14"/>
      <c r="AU397" s="14"/>
      <c r="AV397" s="14"/>
      <c r="AW397" s="14" t="s">
        <v>100</v>
      </c>
      <c r="AX397" s="14"/>
      <c r="AY397" s="14" t="s">
        <v>5673</v>
      </c>
      <c r="AZ397" s="14"/>
      <c r="BA397" s="14"/>
      <c r="BB397" s="14"/>
      <c r="BC397" s="14"/>
      <c r="BD397" s="14"/>
      <c r="BE397" s="14" t="s">
        <v>223</v>
      </c>
      <c r="BF397" s="14"/>
      <c r="BG397" s="14"/>
      <c r="BH397" s="14"/>
      <c r="BI397" s="14"/>
      <c r="BJ397" s="14"/>
      <c r="BK397" s="14"/>
      <c r="BL397" s="14"/>
      <c r="BM397" s="14">
        <v>0</v>
      </c>
      <c r="BN397" s="14"/>
      <c r="BO397" s="14" t="s">
        <v>106</v>
      </c>
      <c r="BP397" s="14">
        <v>69043000</v>
      </c>
      <c r="BQ397" s="14">
        <v>81559472</v>
      </c>
      <c r="BR397" s="22" t="s">
        <v>5674</v>
      </c>
      <c r="BS397" s="14" t="s">
        <v>205</v>
      </c>
      <c r="BT397" s="14" t="s">
        <v>206</v>
      </c>
      <c r="BU397" s="14" t="s">
        <v>207</v>
      </c>
      <c r="BV397" s="14"/>
      <c r="BW397" s="14"/>
      <c r="BX397" s="14"/>
      <c r="BY397" s="14" t="s">
        <v>413</v>
      </c>
      <c r="BZ397" s="14" t="s">
        <v>110</v>
      </c>
      <c r="CA397" s="14" t="s">
        <v>110</v>
      </c>
      <c r="CB397" s="14" t="s">
        <v>110</v>
      </c>
      <c r="CC397" s="14" t="s">
        <v>110</v>
      </c>
      <c r="CD397" s="14" t="s">
        <v>110</v>
      </c>
      <c r="CE397" s="14" t="s">
        <v>110</v>
      </c>
      <c r="CF397" s="14" t="s">
        <v>110</v>
      </c>
      <c r="CG397" s="14" t="s">
        <v>110</v>
      </c>
      <c r="CH397" s="14" t="s">
        <v>110</v>
      </c>
      <c r="CI397" s="14" t="s">
        <v>110</v>
      </c>
      <c r="CJ397" s="14" t="s">
        <v>110</v>
      </c>
      <c r="CK397" s="14" t="s">
        <v>110</v>
      </c>
      <c r="CL397" s="14" t="s">
        <v>110</v>
      </c>
      <c r="CM397" s="14" t="s">
        <v>110</v>
      </c>
      <c r="CN397" s="14"/>
      <c r="CO397" s="40"/>
    </row>
    <row r="398" spans="1:93" ht="15" customHeight="1">
      <c r="A398" s="24" t="s">
        <v>5675</v>
      </c>
      <c r="B398" s="25">
        <v>223</v>
      </c>
      <c r="C398" s="34" t="s">
        <v>1347</v>
      </c>
      <c r="D398" s="599" t="s">
        <v>16934</v>
      </c>
      <c r="E398" s="599">
        <v>18</v>
      </c>
      <c r="F398" s="600"/>
      <c r="G398" s="600"/>
      <c r="H398" s="27" t="s">
        <v>84</v>
      </c>
      <c r="I398" s="25"/>
      <c r="J398" s="27" t="s">
        <v>85</v>
      </c>
      <c r="K398" s="25" t="s">
        <v>86</v>
      </c>
      <c r="L398" s="25" t="s">
        <v>195</v>
      </c>
      <c r="M398" s="28" t="s">
        <v>196</v>
      </c>
      <c r="N398" s="28" t="s">
        <v>88</v>
      </c>
      <c r="O398" s="29" t="s">
        <v>5676</v>
      </c>
      <c r="P398" s="25" t="s">
        <v>5677</v>
      </c>
      <c r="Q398" s="28" t="s">
        <v>5678</v>
      </c>
      <c r="R398" s="25" t="s">
        <v>5679</v>
      </c>
      <c r="S398" s="25" t="s">
        <v>5680</v>
      </c>
      <c r="T398" s="25">
        <v>174659822</v>
      </c>
      <c r="U398" s="25">
        <v>24</v>
      </c>
      <c r="V398" s="25">
        <v>17</v>
      </c>
      <c r="W398" s="25">
        <v>7</v>
      </c>
      <c r="X398" s="24" t="s">
        <v>5681</v>
      </c>
      <c r="Y398" s="24" t="s">
        <v>5682</v>
      </c>
      <c r="Z398" s="25">
        <v>1</v>
      </c>
      <c r="AA398" s="25" t="s">
        <v>96</v>
      </c>
      <c r="AB398" s="25" t="s">
        <v>23</v>
      </c>
      <c r="AC398" s="25" t="s">
        <v>97</v>
      </c>
      <c r="AD398" s="30"/>
      <c r="AE398" s="24" t="s">
        <v>5683</v>
      </c>
      <c r="AF398" s="31">
        <v>29200</v>
      </c>
      <c r="AG398" s="25" t="str">
        <f t="shared" ca="1" si="67"/>
        <v>45 anos</v>
      </c>
      <c r="AH398" s="31">
        <v>38058</v>
      </c>
      <c r="AI398" s="31">
        <v>38058</v>
      </c>
      <c r="AJ398" s="31">
        <f>EDATE(AI398,300)</f>
        <v>47189</v>
      </c>
      <c r="AK398" s="31">
        <f>EDATE(AI398,360)</f>
        <v>49015</v>
      </c>
      <c r="AL398" s="25">
        <v>59</v>
      </c>
      <c r="AM398" s="25" t="str">
        <f ca="1">DATEDIF(AI398,TODAY(),"Y")&amp;" ano(s)"</f>
        <v>21 ano(s)</v>
      </c>
      <c r="AN398" s="25" t="str">
        <f ca="1">DATEDIF(AI398,TODAY(),"YM")&amp;"  mês(es)"</f>
        <v>5  mês(es)</v>
      </c>
      <c r="AO398" s="25" t="str">
        <f ca="1">DATEDIF(AI398,TODAY(),"MD")&amp;" dias"</f>
        <v>4 dias</v>
      </c>
      <c r="AP398" s="25">
        <f ca="1">TODAY()-AI398</f>
        <v>7827</v>
      </c>
      <c r="AQ398" s="32" t="s">
        <v>99</v>
      </c>
      <c r="AR398" s="25"/>
      <c r="AS398" s="25"/>
      <c r="AT398" s="25"/>
      <c r="AU398" s="25"/>
      <c r="AV398" s="25"/>
      <c r="AW398" s="25" t="s">
        <v>100</v>
      </c>
      <c r="AX398" s="25"/>
      <c r="AY398" s="25" t="s">
        <v>99</v>
      </c>
      <c r="AZ398" s="25" t="s">
        <v>99</v>
      </c>
      <c r="BA398" s="25" t="s">
        <v>99</v>
      </c>
      <c r="BB398" s="31" t="s">
        <v>101</v>
      </c>
      <c r="BC398" s="25" t="s">
        <v>3028</v>
      </c>
      <c r="BD398" s="25" t="s">
        <v>3029</v>
      </c>
      <c r="BE398" s="25" t="s">
        <v>3030</v>
      </c>
      <c r="BF398" s="25"/>
      <c r="BG398" s="25"/>
      <c r="BH398" s="25"/>
      <c r="BI398" s="25"/>
      <c r="BJ398" s="25"/>
      <c r="BK398" s="25"/>
      <c r="BL398" s="25" t="s">
        <v>5557</v>
      </c>
      <c r="BM398" s="25">
        <v>0</v>
      </c>
      <c r="BN398" s="25"/>
      <c r="BO398" s="25" t="s">
        <v>106</v>
      </c>
      <c r="BP398" s="25">
        <v>69036790</v>
      </c>
      <c r="BQ398" s="25">
        <v>9299624157</v>
      </c>
      <c r="BR398" s="33" t="s">
        <v>5684</v>
      </c>
      <c r="BS398" s="25" t="s">
        <v>108</v>
      </c>
      <c r="BT398" s="25" t="s">
        <v>109</v>
      </c>
      <c r="BU398" s="25" t="s">
        <v>1432</v>
      </c>
      <c r="BV398" s="25" t="s">
        <v>110</v>
      </c>
      <c r="BW398" s="25" t="s">
        <v>3033</v>
      </c>
      <c r="BX398" s="25" t="s">
        <v>1435</v>
      </c>
      <c r="BY398" s="25" t="s">
        <v>3034</v>
      </c>
      <c r="BZ398" s="31" t="s">
        <v>113</v>
      </c>
      <c r="CA398" s="25" t="s">
        <v>110</v>
      </c>
      <c r="CB398" s="25" t="s">
        <v>110</v>
      </c>
      <c r="CC398" s="25" t="s">
        <v>110</v>
      </c>
      <c r="CD398" s="25" t="s">
        <v>110</v>
      </c>
      <c r="CE398" s="25" t="s">
        <v>110</v>
      </c>
      <c r="CF398" s="25" t="s">
        <v>110</v>
      </c>
      <c r="CG398" s="25" t="s">
        <v>110</v>
      </c>
      <c r="CH398" s="25" t="s">
        <v>110</v>
      </c>
      <c r="CI398" s="25" t="s">
        <v>110</v>
      </c>
      <c r="CJ398" s="25" t="s">
        <v>110</v>
      </c>
      <c r="CK398" s="25" t="s">
        <v>110</v>
      </c>
      <c r="CL398" s="25" t="s">
        <v>110</v>
      </c>
      <c r="CM398" s="25" t="s">
        <v>110</v>
      </c>
      <c r="CN398" s="25"/>
      <c r="CO398" s="34"/>
    </row>
    <row r="399" spans="1:93" ht="12.75" customHeight="1">
      <c r="A399" s="13" t="s">
        <v>5685</v>
      </c>
      <c r="B399" s="14">
        <v>423</v>
      </c>
      <c r="C399" s="40" t="s">
        <v>1347</v>
      </c>
      <c r="D399" s="599" t="s">
        <v>16934</v>
      </c>
      <c r="E399" s="599">
        <v>18</v>
      </c>
      <c r="F399" s="599"/>
      <c r="G399" s="599"/>
      <c r="H399" s="36" t="s">
        <v>84</v>
      </c>
      <c r="I399" s="14" t="s">
        <v>5686</v>
      </c>
      <c r="J399" s="36" t="s">
        <v>85</v>
      </c>
      <c r="K399" s="14" t="s">
        <v>86</v>
      </c>
      <c r="L399" s="14" t="s">
        <v>69</v>
      </c>
      <c r="M399" s="14" t="s">
        <v>196</v>
      </c>
      <c r="N399" s="17" t="s">
        <v>88</v>
      </c>
      <c r="O399" s="18" t="s">
        <v>5687</v>
      </c>
      <c r="P399" s="14" t="s">
        <v>5688</v>
      </c>
      <c r="Q399" s="17" t="s">
        <v>5689</v>
      </c>
      <c r="R399" s="14" t="s">
        <v>5690</v>
      </c>
      <c r="S399" s="14" t="s">
        <v>5691</v>
      </c>
      <c r="T399" s="14">
        <v>144337222</v>
      </c>
      <c r="U399" s="14">
        <v>91</v>
      </c>
      <c r="V399" s="14">
        <v>17</v>
      </c>
      <c r="W399" s="14">
        <v>5</v>
      </c>
      <c r="X399" s="13" t="s">
        <v>5692</v>
      </c>
      <c r="Y399" s="13" t="s">
        <v>5693</v>
      </c>
      <c r="Z399" s="14">
        <v>2</v>
      </c>
      <c r="AA399" s="14" t="s">
        <v>96</v>
      </c>
      <c r="AB399" s="14" t="s">
        <v>23</v>
      </c>
      <c r="AC399" s="14" t="s">
        <v>97</v>
      </c>
      <c r="AD399" s="19" t="s">
        <v>5694</v>
      </c>
      <c r="AE399" s="13" t="s">
        <v>5695</v>
      </c>
      <c r="AF399" s="20">
        <v>27911</v>
      </c>
      <c r="AG399" s="14" t="str">
        <f t="shared" ca="1" si="67"/>
        <v>49 anos</v>
      </c>
      <c r="AH399" s="20">
        <v>41561</v>
      </c>
      <c r="AI399" s="20">
        <v>41561</v>
      </c>
      <c r="AJ399" s="20">
        <f>EDATE(AI399,300)</f>
        <v>50692</v>
      </c>
      <c r="AK399" s="20">
        <f>EDATE(AI399,360)</f>
        <v>52518</v>
      </c>
      <c r="AL399" s="14">
        <v>59</v>
      </c>
      <c r="AM399" s="14" t="str">
        <f ca="1">DATEDIF(AI399,TODAY(),"Y")&amp;" ano(s)"</f>
        <v>11 ano(s)</v>
      </c>
      <c r="AN399" s="14" t="str">
        <f ca="1">DATEDIF(AI399,TODAY(),"YM")&amp;"  mês(es)"</f>
        <v>10  mês(es)</v>
      </c>
      <c r="AO399" s="14" t="str">
        <f ca="1">DATEDIF(AI399,TODAY(),"MD")&amp;" dias"</f>
        <v>2 dias</v>
      </c>
      <c r="AP399" s="14">
        <f ca="1">TODAY()-AI399</f>
        <v>4324</v>
      </c>
      <c r="AQ399" s="21" t="s">
        <v>99</v>
      </c>
      <c r="AR399" s="14"/>
      <c r="AS399" s="14"/>
      <c r="AT399" s="14"/>
      <c r="AU399" s="14"/>
      <c r="AV399" s="14"/>
      <c r="AW399" s="14" t="s">
        <v>336</v>
      </c>
      <c r="AX399" s="14" t="s">
        <v>99</v>
      </c>
      <c r="AY399" s="14" t="s">
        <v>99</v>
      </c>
      <c r="AZ399" s="14" t="s">
        <v>99</v>
      </c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 t="s">
        <v>1358</v>
      </c>
      <c r="BM399" s="14">
        <v>0</v>
      </c>
      <c r="BN399" s="14"/>
      <c r="BO399" s="14" t="s">
        <v>106</v>
      </c>
      <c r="BP399" s="14">
        <v>69800000</v>
      </c>
      <c r="BQ399" s="14" t="s">
        <v>5696</v>
      </c>
      <c r="BR399" s="22" t="s">
        <v>5697</v>
      </c>
      <c r="BS399" s="14" t="s">
        <v>290</v>
      </c>
      <c r="BT399" s="14" t="s">
        <v>110</v>
      </c>
      <c r="BU399" s="14" t="s">
        <v>291</v>
      </c>
      <c r="BV399" s="14" t="s">
        <v>110</v>
      </c>
      <c r="BW399" s="20" t="s">
        <v>292</v>
      </c>
      <c r="BX399" s="14" t="s">
        <v>5698</v>
      </c>
      <c r="BY399" s="14" t="s">
        <v>110</v>
      </c>
      <c r="BZ399" s="14" t="s">
        <v>110</v>
      </c>
      <c r="CA399" s="14" t="s">
        <v>110</v>
      </c>
      <c r="CB399" s="14" t="s">
        <v>110</v>
      </c>
      <c r="CC399" s="14" t="s">
        <v>110</v>
      </c>
      <c r="CD399" s="14" t="s">
        <v>110</v>
      </c>
      <c r="CE399" s="14" t="s">
        <v>110</v>
      </c>
      <c r="CF399" s="14" t="s">
        <v>110</v>
      </c>
      <c r="CG399" s="14" t="s">
        <v>110</v>
      </c>
      <c r="CH399" s="14" t="s">
        <v>110</v>
      </c>
      <c r="CI399" s="14" t="s">
        <v>110</v>
      </c>
      <c r="CJ399" s="14" t="s">
        <v>110</v>
      </c>
      <c r="CK399" s="14" t="s">
        <v>110</v>
      </c>
      <c r="CL399" s="14" t="s">
        <v>110</v>
      </c>
      <c r="CM399" s="14" t="s">
        <v>110</v>
      </c>
      <c r="CN399" s="14"/>
      <c r="CO399" s="40"/>
    </row>
    <row r="400" spans="1:93" ht="15" customHeight="1">
      <c r="A400" s="13" t="s">
        <v>1346</v>
      </c>
      <c r="B400" s="14">
        <v>4</v>
      </c>
      <c r="C400" s="40" t="s">
        <v>1347</v>
      </c>
      <c r="D400" s="599" t="s">
        <v>16934</v>
      </c>
      <c r="E400" s="599">
        <v>18</v>
      </c>
      <c r="F400" s="599"/>
      <c r="G400" s="599"/>
      <c r="H400" s="36" t="s">
        <v>116</v>
      </c>
      <c r="I400" s="14" t="s">
        <v>1348</v>
      </c>
      <c r="J400" s="36" t="s">
        <v>85</v>
      </c>
      <c r="K400" s="14" t="s">
        <v>86</v>
      </c>
      <c r="L400" s="14" t="s">
        <v>78</v>
      </c>
      <c r="M400" s="17" t="s">
        <v>118</v>
      </c>
      <c r="N400" s="17" t="s">
        <v>88</v>
      </c>
      <c r="O400" s="18" t="s">
        <v>1349</v>
      </c>
      <c r="P400" s="14" t="s">
        <v>1350</v>
      </c>
      <c r="Q400" s="17" t="s">
        <v>1351</v>
      </c>
      <c r="R400" s="14" t="s">
        <v>1352</v>
      </c>
      <c r="S400" s="14" t="s">
        <v>1353</v>
      </c>
      <c r="T400" s="14">
        <v>81969723</v>
      </c>
      <c r="U400" s="14">
        <v>48</v>
      </c>
      <c r="V400" s="14">
        <v>19</v>
      </c>
      <c r="W400" s="14">
        <v>73</v>
      </c>
      <c r="X400" s="13" t="s">
        <v>1354</v>
      </c>
      <c r="Y400" s="13" t="s">
        <v>1355</v>
      </c>
      <c r="Z400" s="14">
        <v>2</v>
      </c>
      <c r="AA400" s="14" t="s">
        <v>96</v>
      </c>
      <c r="AB400" s="14" t="s">
        <v>23</v>
      </c>
      <c r="AC400" s="14" t="s">
        <v>97</v>
      </c>
      <c r="AD400" s="19" t="s">
        <v>1356</v>
      </c>
      <c r="AE400" s="13" t="s">
        <v>1357</v>
      </c>
      <c r="AF400" s="20">
        <v>27850</v>
      </c>
      <c r="AG400" s="14" t="str">
        <f t="shared" ca="1" si="67"/>
        <v>49 anos</v>
      </c>
      <c r="AH400" s="20">
        <v>38058</v>
      </c>
      <c r="AI400" s="20">
        <v>38058</v>
      </c>
      <c r="AJ400" s="20">
        <f>EDATE(AI400,300)</f>
        <v>47189</v>
      </c>
      <c r="AK400" s="20">
        <f>EDATE(AI400,360)</f>
        <v>49015</v>
      </c>
      <c r="AL400" s="14">
        <v>59</v>
      </c>
      <c r="AM400" s="14" t="str">
        <f ca="1">DATEDIF(AI400,TODAY(),"Y")&amp;" ano(s)"</f>
        <v>21 ano(s)</v>
      </c>
      <c r="AN400" s="14" t="str">
        <f ca="1">DATEDIF(AI400,TODAY(),"YM")&amp;"  mês(es)"</f>
        <v>5  mês(es)</v>
      </c>
      <c r="AO400" s="14" t="str">
        <f ca="1">DATEDIF(AI400,TODAY(),"MD")&amp;" dias"</f>
        <v>4 dias</v>
      </c>
      <c r="AP400" s="14">
        <f ca="1">TODAY()-AI400</f>
        <v>7827</v>
      </c>
      <c r="AQ400" s="21" t="s">
        <v>99</v>
      </c>
      <c r="AR400" s="14" t="s">
        <v>110</v>
      </c>
      <c r="AS400" s="14" t="s">
        <v>110</v>
      </c>
      <c r="AT400" s="14" t="s">
        <v>110</v>
      </c>
      <c r="AU400" s="14" t="s">
        <v>110</v>
      </c>
      <c r="AV400" s="14"/>
      <c r="AW400" s="14" t="s">
        <v>100</v>
      </c>
      <c r="AX400" s="14" t="s">
        <v>110</v>
      </c>
      <c r="AY400" s="14" t="s">
        <v>96</v>
      </c>
      <c r="AZ400" s="14" t="s">
        <v>99</v>
      </c>
      <c r="BA400" s="14" t="s">
        <v>99</v>
      </c>
      <c r="BB400" s="14" t="s">
        <v>110</v>
      </c>
      <c r="BC400" s="14" t="s">
        <v>110</v>
      </c>
      <c r="BD400" s="14" t="s">
        <v>110</v>
      </c>
      <c r="BE400" s="14" t="s">
        <v>110</v>
      </c>
      <c r="BF400" s="14" t="s">
        <v>110</v>
      </c>
      <c r="BG400" s="14" t="s">
        <v>96</v>
      </c>
      <c r="BH400" s="14" t="s">
        <v>99</v>
      </c>
      <c r="BI400" s="14"/>
      <c r="BJ400" s="14"/>
      <c r="BK400" s="14"/>
      <c r="BL400" s="14" t="s">
        <v>1358</v>
      </c>
      <c r="BM400" s="14">
        <v>0</v>
      </c>
      <c r="BN400" s="14"/>
      <c r="BO400" s="14" t="s">
        <v>106</v>
      </c>
      <c r="BP400" s="14">
        <v>69800000</v>
      </c>
      <c r="BQ400" s="14">
        <v>92981040206</v>
      </c>
      <c r="BR400" s="102" t="s">
        <v>1359</v>
      </c>
      <c r="BS400" s="14" t="s">
        <v>129</v>
      </c>
      <c r="BT400" s="14" t="s">
        <v>110</v>
      </c>
      <c r="BU400" s="14" t="s">
        <v>110</v>
      </c>
      <c r="BV400" s="14" t="s">
        <v>110</v>
      </c>
      <c r="BW400" s="14" t="s">
        <v>110</v>
      </c>
      <c r="BX400" s="14" t="s">
        <v>110</v>
      </c>
      <c r="BY400" s="14" t="s">
        <v>110</v>
      </c>
      <c r="BZ400" s="14" t="s">
        <v>110</v>
      </c>
      <c r="CA400" s="14" t="s">
        <v>110</v>
      </c>
      <c r="CB400" s="14"/>
      <c r="CC400" s="14"/>
      <c r="CD400" s="14"/>
      <c r="CE400" s="14"/>
      <c r="CF400" s="14"/>
      <c r="CG400" s="14"/>
      <c r="CH400" s="14"/>
      <c r="CI400" s="14"/>
      <c r="CJ400" s="20">
        <v>43702</v>
      </c>
      <c r="CK400" s="14" t="s">
        <v>130</v>
      </c>
      <c r="CL400" s="14"/>
      <c r="CM400" s="14"/>
      <c r="CN400" s="14"/>
      <c r="CO400" s="40"/>
    </row>
    <row r="401" spans="1:93" ht="12.75" customHeight="1">
      <c r="A401" s="24" t="s">
        <v>5699</v>
      </c>
      <c r="B401" s="25">
        <v>158</v>
      </c>
      <c r="C401" s="34" t="s">
        <v>1347</v>
      </c>
      <c r="D401" s="599" t="s">
        <v>16934</v>
      </c>
      <c r="E401" s="599">
        <v>18</v>
      </c>
      <c r="F401" s="600"/>
      <c r="G401" s="600"/>
      <c r="H401" s="590" t="s">
        <v>84</v>
      </c>
      <c r="I401" s="25" t="s">
        <v>374</v>
      </c>
      <c r="J401" s="27" t="s">
        <v>85</v>
      </c>
      <c r="K401" s="25"/>
      <c r="L401" s="25" t="s">
        <v>257</v>
      </c>
      <c r="M401" s="28" t="s">
        <v>196</v>
      </c>
      <c r="N401" s="32" t="s">
        <v>88</v>
      </c>
      <c r="O401" s="29" t="s">
        <v>5700</v>
      </c>
      <c r="P401" s="44" t="s">
        <v>5701</v>
      </c>
      <c r="Q401" s="25">
        <v>2058</v>
      </c>
      <c r="R401" s="44" t="s">
        <v>5702</v>
      </c>
      <c r="S401" s="44" t="s">
        <v>5703</v>
      </c>
      <c r="T401" s="25" t="s">
        <v>5704</v>
      </c>
      <c r="U401" s="25" t="s">
        <v>5705</v>
      </c>
      <c r="V401" s="25" t="s">
        <v>788</v>
      </c>
      <c r="W401" s="25" t="s">
        <v>420</v>
      </c>
      <c r="X401" s="24" t="s">
        <v>5706</v>
      </c>
      <c r="Y401" s="24" t="s">
        <v>5707</v>
      </c>
      <c r="Z401" s="25" t="s">
        <v>268</v>
      </c>
      <c r="AA401" s="25" t="s">
        <v>96</v>
      </c>
      <c r="AB401" s="25" t="s">
        <v>23</v>
      </c>
      <c r="AC401" s="25" t="s">
        <v>97</v>
      </c>
      <c r="AD401" s="30"/>
      <c r="AE401" s="24"/>
      <c r="AF401" s="45">
        <v>36874</v>
      </c>
      <c r="AG401" s="25" t="str">
        <f t="shared" ca="1" si="67"/>
        <v>24 anos</v>
      </c>
      <c r="AH401" s="45">
        <v>45261</v>
      </c>
      <c r="AI401" s="31"/>
      <c r="AJ401" s="31"/>
      <c r="AK401" s="31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 t="s">
        <v>100</v>
      </c>
      <c r="AX401" s="52" t="s">
        <v>5708</v>
      </c>
      <c r="AY401" s="52" t="s">
        <v>306</v>
      </c>
      <c r="AZ401" s="63" t="s">
        <v>99</v>
      </c>
      <c r="BA401" s="52" t="s">
        <v>99</v>
      </c>
      <c r="BB401" s="25" t="s">
        <v>271</v>
      </c>
      <c r="BC401" s="25"/>
      <c r="BD401" s="25"/>
      <c r="BE401" s="25"/>
      <c r="BF401" s="25"/>
      <c r="BG401" s="25"/>
      <c r="BH401" s="25"/>
      <c r="BI401" s="25"/>
      <c r="BJ401" s="25"/>
      <c r="BK401" s="25"/>
      <c r="BL401" s="24" t="s">
        <v>5709</v>
      </c>
      <c r="BM401" s="25">
        <v>757</v>
      </c>
      <c r="BN401" s="25"/>
      <c r="BO401" s="25" t="s">
        <v>106</v>
      </c>
      <c r="BP401" s="25" t="s">
        <v>5710</v>
      </c>
      <c r="BQ401" s="53">
        <v>69993036638</v>
      </c>
      <c r="BR401" s="54" t="s">
        <v>5711</v>
      </c>
      <c r="BS401" s="25"/>
      <c r="BT401" s="25"/>
      <c r="BU401" s="25"/>
      <c r="BV401" s="25" t="s">
        <v>276</v>
      </c>
      <c r="BW401" s="25"/>
      <c r="BX401" s="25"/>
      <c r="BY401" s="25"/>
      <c r="BZ401" s="25"/>
      <c r="CA401" s="25"/>
      <c r="CB401" s="31"/>
      <c r="CC401" s="25"/>
      <c r="CD401" s="31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34"/>
    </row>
    <row r="402" spans="1:93" ht="12.75" customHeight="1">
      <c r="A402" s="13" t="s">
        <v>5712</v>
      </c>
      <c r="B402" s="14">
        <v>534</v>
      </c>
      <c r="C402" s="40" t="s">
        <v>1347</v>
      </c>
      <c r="D402" s="599" t="s">
        <v>16934</v>
      </c>
      <c r="E402" s="599">
        <v>18</v>
      </c>
      <c r="F402" s="599"/>
      <c r="G402" s="599"/>
      <c r="H402" s="36" t="s">
        <v>84</v>
      </c>
      <c r="I402" s="14"/>
      <c r="J402" s="36" t="s">
        <v>85</v>
      </c>
      <c r="K402" s="14" t="s">
        <v>279</v>
      </c>
      <c r="L402" s="14" t="s">
        <v>69</v>
      </c>
      <c r="M402" s="14" t="s">
        <v>196</v>
      </c>
      <c r="N402" s="17" t="s">
        <v>88</v>
      </c>
      <c r="O402" s="18" t="s">
        <v>5713</v>
      </c>
      <c r="P402" s="14" t="s">
        <v>5714</v>
      </c>
      <c r="Q402" s="17" t="s">
        <v>5715</v>
      </c>
      <c r="R402" s="14" t="s">
        <v>5716</v>
      </c>
      <c r="S402" s="14" t="s">
        <v>5717</v>
      </c>
      <c r="T402" s="14">
        <v>217343922</v>
      </c>
      <c r="U402" s="14">
        <v>91</v>
      </c>
      <c r="V402" s="14">
        <v>16</v>
      </c>
      <c r="W402" s="14">
        <v>87</v>
      </c>
      <c r="X402" s="13" t="s">
        <v>5718</v>
      </c>
      <c r="Y402" s="13" t="s">
        <v>5719</v>
      </c>
      <c r="Z402" s="14">
        <v>1</v>
      </c>
      <c r="AA402" s="14" t="s">
        <v>96</v>
      </c>
      <c r="AB402" s="14" t="s">
        <v>23</v>
      </c>
      <c r="AC402" s="14" t="s">
        <v>97</v>
      </c>
      <c r="AD402" s="19"/>
      <c r="AE402" s="13" t="s">
        <v>805</v>
      </c>
      <c r="AF402" s="20">
        <v>27468</v>
      </c>
      <c r="AG402" s="14" t="str">
        <f t="shared" ca="1" si="67"/>
        <v>50 anos</v>
      </c>
      <c r="AH402" s="20">
        <v>41561</v>
      </c>
      <c r="AI402" s="20">
        <v>41561</v>
      </c>
      <c r="AJ402" s="20">
        <f>EDATE(AI402,300)</f>
        <v>50692</v>
      </c>
      <c r="AK402" s="20">
        <f>EDATE(AI402,360)</f>
        <v>52518</v>
      </c>
      <c r="AL402" s="14">
        <v>59</v>
      </c>
      <c r="AM402" s="14" t="str">
        <f ca="1">DATEDIF(AI402,TODAY(),"Y")&amp;" ano(s)"</f>
        <v>11 ano(s)</v>
      </c>
      <c r="AN402" s="14" t="str">
        <f ca="1">DATEDIF(AI402,TODAY(),"YM")&amp;"  mês(es)"</f>
        <v>10  mês(es)</v>
      </c>
      <c r="AO402" s="14" t="str">
        <f ca="1">DATEDIF(AI402,TODAY(),"MD")&amp;" dias"</f>
        <v>2 dias</v>
      </c>
      <c r="AP402" s="14">
        <f ca="1">TODAY()-AI402</f>
        <v>4324</v>
      </c>
      <c r="AQ402" s="21" t="s">
        <v>99</v>
      </c>
      <c r="AR402" s="14"/>
      <c r="AS402" s="14"/>
      <c r="AT402" s="14"/>
      <c r="AU402" s="14"/>
      <c r="AV402" s="14"/>
      <c r="AW402" s="14" t="s">
        <v>100</v>
      </c>
      <c r="AX402" s="14" t="s">
        <v>99</v>
      </c>
      <c r="AY402" s="14" t="s">
        <v>5720</v>
      </c>
      <c r="AZ402" s="14" t="s">
        <v>99</v>
      </c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 t="s">
        <v>1358</v>
      </c>
      <c r="BM402" s="14">
        <v>0</v>
      </c>
      <c r="BN402" s="14"/>
      <c r="BO402" s="14" t="s">
        <v>106</v>
      </c>
      <c r="BP402" s="14">
        <v>69800000</v>
      </c>
      <c r="BQ402" s="14" t="s">
        <v>5721</v>
      </c>
      <c r="BR402" s="22" t="s">
        <v>5722</v>
      </c>
      <c r="BS402" s="14" t="s">
        <v>290</v>
      </c>
      <c r="BT402" s="14" t="s">
        <v>110</v>
      </c>
      <c r="BU402" s="14" t="s">
        <v>291</v>
      </c>
      <c r="BV402" s="14" t="s">
        <v>110</v>
      </c>
      <c r="BW402" s="20" t="s">
        <v>292</v>
      </c>
      <c r="BX402" s="194" t="s">
        <v>643</v>
      </c>
      <c r="BY402" s="14" t="s">
        <v>110</v>
      </c>
      <c r="BZ402" s="14" t="s">
        <v>110</v>
      </c>
      <c r="CA402" s="14" t="s">
        <v>110</v>
      </c>
      <c r="CB402" s="14" t="s">
        <v>110</v>
      </c>
      <c r="CC402" s="14" t="s">
        <v>110</v>
      </c>
      <c r="CD402" s="14" t="s">
        <v>110</v>
      </c>
      <c r="CE402" s="14" t="s">
        <v>110</v>
      </c>
      <c r="CF402" s="14" t="s">
        <v>110</v>
      </c>
      <c r="CG402" s="14" t="s">
        <v>110</v>
      </c>
      <c r="CH402" s="14" t="s">
        <v>110</v>
      </c>
      <c r="CI402" s="14" t="s">
        <v>110</v>
      </c>
      <c r="CJ402" s="14" t="s">
        <v>110</v>
      </c>
      <c r="CK402" s="14" t="s">
        <v>110</v>
      </c>
      <c r="CL402" s="14" t="s">
        <v>110</v>
      </c>
      <c r="CM402" s="14" t="s">
        <v>110</v>
      </c>
      <c r="CN402" s="14"/>
      <c r="CO402" s="40"/>
    </row>
    <row r="403" spans="1:93" ht="12.75" customHeight="1">
      <c r="A403" s="24" t="s">
        <v>5723</v>
      </c>
      <c r="B403" s="25"/>
      <c r="C403" s="34" t="s">
        <v>1347</v>
      </c>
      <c r="D403" s="599" t="s">
        <v>16934</v>
      </c>
      <c r="E403" s="599">
        <v>18</v>
      </c>
      <c r="F403" s="600"/>
      <c r="G403" s="600"/>
      <c r="H403" s="27" t="s">
        <v>5724</v>
      </c>
      <c r="I403" s="25" t="s">
        <v>2558</v>
      </c>
      <c r="J403" s="27" t="s">
        <v>85</v>
      </c>
      <c r="K403" s="25" t="s">
        <v>86</v>
      </c>
      <c r="L403" s="25" t="s">
        <v>76</v>
      </c>
      <c r="M403" s="28" t="s">
        <v>87</v>
      </c>
      <c r="N403" s="28" t="s">
        <v>88</v>
      </c>
      <c r="O403" s="29" t="s">
        <v>5725</v>
      </c>
      <c r="P403" s="25" t="s">
        <v>5726</v>
      </c>
      <c r="Q403" s="28" t="s">
        <v>5727</v>
      </c>
      <c r="R403" s="25" t="s">
        <v>5728</v>
      </c>
      <c r="S403" s="25" t="s">
        <v>5729</v>
      </c>
      <c r="T403" s="25">
        <v>109344722</v>
      </c>
      <c r="U403" s="25">
        <v>24</v>
      </c>
      <c r="V403" s="25">
        <v>37</v>
      </c>
      <c r="W403" s="25">
        <v>93</v>
      </c>
      <c r="X403" s="24" t="s">
        <v>5730</v>
      </c>
      <c r="Y403" s="24" t="s">
        <v>5731</v>
      </c>
      <c r="Z403" s="25">
        <v>1</v>
      </c>
      <c r="AA403" s="25" t="s">
        <v>96</v>
      </c>
      <c r="AB403" s="25" t="s">
        <v>23</v>
      </c>
      <c r="AC403" s="25" t="s">
        <v>97</v>
      </c>
      <c r="AD403" s="30" t="s">
        <v>2041</v>
      </c>
      <c r="AE403" s="24" t="s">
        <v>2558</v>
      </c>
      <c r="AF403" s="31">
        <v>24578</v>
      </c>
      <c r="AG403" s="25" t="str">
        <f t="shared" ca="1" si="67"/>
        <v>58 anos</v>
      </c>
      <c r="AH403" s="31">
        <v>34060</v>
      </c>
      <c r="AI403" s="31">
        <v>34060</v>
      </c>
      <c r="AJ403" s="31">
        <f>EDATE(AI403,300)</f>
        <v>43191</v>
      </c>
      <c r="AK403" s="31">
        <f>EDATE(AI403,360)</f>
        <v>45017</v>
      </c>
      <c r="AL403" s="25">
        <v>59</v>
      </c>
      <c r="AM403" s="25" t="str">
        <f ca="1">DATEDIF(AI403,TODAY(),"Y")&amp;" ano(s)"</f>
        <v>32 ano(s)</v>
      </c>
      <c r="AN403" s="25" t="str">
        <f ca="1">DATEDIF(AI403,TODAY(),"YM")&amp;"  mês(es)"</f>
        <v>4  mês(es)</v>
      </c>
      <c r="AO403" s="25" t="str">
        <f ca="1">DATEDIF(AI403,TODAY(),"MD")&amp;" dias"</f>
        <v>15 dias</v>
      </c>
      <c r="AP403" s="25">
        <f ca="1">TODAY()-AI403</f>
        <v>11825</v>
      </c>
      <c r="AQ403" s="32" t="s">
        <v>99</v>
      </c>
      <c r="AR403" s="25"/>
      <c r="AS403" s="25"/>
      <c r="AT403" s="25"/>
      <c r="AU403" s="25"/>
      <c r="AV403" s="25"/>
      <c r="AW403" s="25"/>
      <c r="AX403" s="25"/>
      <c r="AY403" s="25" t="s">
        <v>99</v>
      </c>
      <c r="AZ403" s="25" t="s">
        <v>99</v>
      </c>
      <c r="BA403" s="25" t="s">
        <v>99</v>
      </c>
      <c r="BB403" s="25"/>
      <c r="BC403" s="25"/>
      <c r="BD403" s="25"/>
      <c r="BE403" s="25" t="s">
        <v>1823</v>
      </c>
      <c r="BF403" s="25"/>
      <c r="BG403" s="25"/>
      <c r="BH403" s="25"/>
      <c r="BI403" s="25"/>
      <c r="BJ403" s="25"/>
      <c r="BK403" s="25"/>
      <c r="BL403" s="25" t="s">
        <v>5732</v>
      </c>
      <c r="BM403" s="25">
        <v>0</v>
      </c>
      <c r="BN403" s="25"/>
      <c r="BO403" s="25" t="s">
        <v>106</v>
      </c>
      <c r="BP403" s="25">
        <v>69099260</v>
      </c>
      <c r="BQ403" s="25">
        <v>0</v>
      </c>
      <c r="BR403" s="33" t="s">
        <v>5733</v>
      </c>
      <c r="BS403" s="25" t="s">
        <v>2046</v>
      </c>
      <c r="BT403" s="25"/>
      <c r="BU403" s="25"/>
      <c r="BV403" s="25"/>
      <c r="BW403" s="25"/>
      <c r="BX403" s="25"/>
      <c r="BY403" s="25"/>
      <c r="BZ403" s="25" t="s">
        <v>4934</v>
      </c>
      <c r="CA403" s="25"/>
      <c r="CB403" s="31">
        <v>43702</v>
      </c>
      <c r="CC403" s="25" t="s">
        <v>2061</v>
      </c>
      <c r="CD403" s="25"/>
      <c r="CE403" s="25"/>
      <c r="CF403" s="31">
        <v>44672</v>
      </c>
      <c r="CG403" s="25" t="s">
        <v>2062</v>
      </c>
      <c r="CH403" s="25"/>
      <c r="CI403" s="25"/>
      <c r="CJ403" s="25"/>
      <c r="CK403" s="25"/>
      <c r="CL403" s="25"/>
      <c r="CM403" s="25"/>
      <c r="CN403" s="25"/>
      <c r="CO403" s="34"/>
    </row>
    <row r="404" spans="1:93" ht="12.75" customHeight="1">
      <c r="A404" s="155" t="s">
        <v>5734</v>
      </c>
      <c r="B404" s="21">
        <v>4</v>
      </c>
      <c r="C404" s="40" t="s">
        <v>1347</v>
      </c>
      <c r="D404" s="599" t="s">
        <v>16934</v>
      </c>
      <c r="E404" s="599">
        <v>18</v>
      </c>
      <c r="F404" s="599"/>
      <c r="G404" s="599"/>
      <c r="H404" s="36" t="s">
        <v>84</v>
      </c>
      <c r="I404" s="14" t="s">
        <v>782</v>
      </c>
      <c r="J404" s="156" t="s">
        <v>135</v>
      </c>
      <c r="K404" s="14" t="s">
        <v>86</v>
      </c>
      <c r="L404" s="14" t="s">
        <v>73</v>
      </c>
      <c r="M404" s="21" t="s">
        <v>136</v>
      </c>
      <c r="N404" s="21" t="s">
        <v>2291</v>
      </c>
      <c r="O404" s="18" t="s">
        <v>5735</v>
      </c>
      <c r="P404" s="21" t="s">
        <v>5736</v>
      </c>
      <c r="Q404" s="14">
        <v>1827</v>
      </c>
      <c r="R404" s="21">
        <v>12657475002</v>
      </c>
      <c r="S404" s="21">
        <v>52054004200</v>
      </c>
      <c r="T404" s="21"/>
      <c r="U404" s="21"/>
      <c r="V404" s="21"/>
      <c r="W404" s="21"/>
      <c r="X404" s="155" t="s">
        <v>5737</v>
      </c>
      <c r="Y404" s="155" t="s">
        <v>5738</v>
      </c>
      <c r="Z404" s="14">
        <v>5</v>
      </c>
      <c r="AA404" s="14" t="s">
        <v>96</v>
      </c>
      <c r="AB404" s="14" t="s">
        <v>23</v>
      </c>
      <c r="AC404" s="14" t="s">
        <v>97</v>
      </c>
      <c r="AD404" s="157"/>
      <c r="AE404" s="155" t="s">
        <v>3964</v>
      </c>
      <c r="AF404" s="133">
        <v>29681</v>
      </c>
      <c r="AG404" s="14" t="str">
        <f t="shared" ca="1" si="67"/>
        <v>44 anos</v>
      </c>
      <c r="AH404" s="14"/>
      <c r="AI404" s="133">
        <v>44697</v>
      </c>
      <c r="AJ404" s="20">
        <f>EDATE(AI404,300)</f>
        <v>53828</v>
      </c>
      <c r="AK404" s="20">
        <f>EDATE(AI404,360)</f>
        <v>55655</v>
      </c>
      <c r="AL404" s="21">
        <v>59</v>
      </c>
      <c r="AM404" s="14" t="str">
        <f ca="1">DATEDIF(AI404,TODAY(),"Y")&amp;" ano(s)"</f>
        <v>3 ano(s)</v>
      </c>
      <c r="AN404" s="14" t="str">
        <f ca="1">DATEDIF(AI404,TODAY(),"YM")&amp;"  mês(es)"</f>
        <v>3  mês(es)</v>
      </c>
      <c r="AO404" s="14" t="str">
        <f ca="1">DATEDIF(AI404,TODAY(),"MD")&amp;" dias"</f>
        <v>0 dias</v>
      </c>
      <c r="AP404" s="14">
        <f ca="1">TODAY()-AI404</f>
        <v>1188</v>
      </c>
      <c r="AQ404" s="21" t="s">
        <v>99</v>
      </c>
      <c r="AR404" s="21"/>
      <c r="AS404" s="21"/>
      <c r="AT404" s="21"/>
      <c r="AU404" s="21"/>
      <c r="AV404" s="21"/>
      <c r="AW404" s="14" t="s">
        <v>100</v>
      </c>
      <c r="AX404" s="21" t="s">
        <v>2298</v>
      </c>
      <c r="AY404" s="21"/>
      <c r="AZ404" s="21"/>
      <c r="BA404" s="14" t="s">
        <v>99</v>
      </c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14" t="s">
        <v>106</v>
      </c>
      <c r="BP404" s="21"/>
      <c r="BQ404" s="21"/>
      <c r="BR404" s="158"/>
      <c r="BS404" s="155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155"/>
      <c r="CN404" s="21"/>
      <c r="CO404" s="159"/>
    </row>
    <row r="405" spans="1:93" ht="12.75" customHeight="1">
      <c r="A405" s="24" t="s">
        <v>5739</v>
      </c>
      <c r="B405" s="25">
        <v>105</v>
      </c>
      <c r="C405" s="34" t="s">
        <v>1347</v>
      </c>
      <c r="D405" s="599" t="s">
        <v>16934</v>
      </c>
      <c r="E405" s="599">
        <v>18</v>
      </c>
      <c r="F405" s="600"/>
      <c r="G405" s="600"/>
      <c r="H405" s="590" t="s">
        <v>84</v>
      </c>
      <c r="I405" s="25" t="s">
        <v>374</v>
      </c>
      <c r="J405" s="27" t="s">
        <v>85</v>
      </c>
      <c r="K405" s="25"/>
      <c r="L405" s="25" t="s">
        <v>257</v>
      </c>
      <c r="M405" s="25" t="s">
        <v>196</v>
      </c>
      <c r="N405" s="28" t="s">
        <v>88</v>
      </c>
      <c r="O405" s="29" t="s">
        <v>5740</v>
      </c>
      <c r="P405" s="44" t="s">
        <v>5741</v>
      </c>
      <c r="Q405" s="28" t="s">
        <v>5742</v>
      </c>
      <c r="R405" s="44" t="s">
        <v>5743</v>
      </c>
      <c r="S405" s="44" t="s">
        <v>5744</v>
      </c>
      <c r="T405" s="92" t="s">
        <v>5745</v>
      </c>
      <c r="U405" s="25">
        <v>45</v>
      </c>
      <c r="V405" s="25">
        <v>8</v>
      </c>
      <c r="W405" s="92" t="s">
        <v>5746</v>
      </c>
      <c r="X405" s="24" t="s">
        <v>5747</v>
      </c>
      <c r="Y405" s="24" t="s">
        <v>5748</v>
      </c>
      <c r="Z405" s="25">
        <v>2</v>
      </c>
      <c r="AA405" s="25" t="s">
        <v>96</v>
      </c>
      <c r="AB405" s="25" t="s">
        <v>23</v>
      </c>
      <c r="AC405" s="25" t="s">
        <v>97</v>
      </c>
      <c r="AD405" s="30"/>
      <c r="AE405" s="24"/>
      <c r="AF405" s="45">
        <v>35033</v>
      </c>
      <c r="AG405" s="25" t="str">
        <f t="shared" ca="1" si="67"/>
        <v>29 anos</v>
      </c>
      <c r="AH405" s="45">
        <v>45261</v>
      </c>
      <c r="AI405" s="31"/>
      <c r="AJ405" s="31"/>
      <c r="AK405" s="31"/>
      <c r="AL405" s="25"/>
      <c r="AM405" s="25"/>
      <c r="AN405" s="25"/>
      <c r="AO405" s="25"/>
      <c r="AP405" s="25"/>
      <c r="AQ405" s="32"/>
      <c r="AR405" s="25"/>
      <c r="AS405" s="25"/>
      <c r="AT405" s="25"/>
      <c r="AU405" s="25"/>
      <c r="AV405" s="25"/>
      <c r="AW405" s="52" t="s">
        <v>336</v>
      </c>
      <c r="AX405" s="52" t="s">
        <v>99</v>
      </c>
      <c r="AY405" s="52" t="s">
        <v>99</v>
      </c>
      <c r="AZ405" s="52" t="s">
        <v>99</v>
      </c>
      <c r="BA405" s="52" t="s">
        <v>99</v>
      </c>
      <c r="BB405" s="25" t="s">
        <v>271</v>
      </c>
      <c r="BC405" s="25"/>
      <c r="BD405" s="25"/>
      <c r="BE405" s="25"/>
      <c r="BF405" s="25"/>
      <c r="BG405" s="25"/>
      <c r="BH405" s="25"/>
      <c r="BI405" s="25"/>
      <c r="BJ405" s="25"/>
      <c r="BK405" s="25"/>
      <c r="BL405" s="24" t="s">
        <v>5749</v>
      </c>
      <c r="BM405" s="25">
        <v>40</v>
      </c>
      <c r="BN405" s="25"/>
      <c r="BO405" s="25" t="s">
        <v>106</v>
      </c>
      <c r="BP405" s="25">
        <v>69078408</v>
      </c>
      <c r="BQ405" s="53" t="s">
        <v>5750</v>
      </c>
      <c r="BR405" s="54" t="s">
        <v>5751</v>
      </c>
      <c r="BS405" s="25"/>
      <c r="BT405" s="25"/>
      <c r="BU405" s="25"/>
      <c r="BV405" s="25" t="s">
        <v>276</v>
      </c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34"/>
    </row>
    <row r="406" spans="1:93" ht="15" customHeight="1">
      <c r="A406" s="13" t="s">
        <v>5752</v>
      </c>
      <c r="B406" s="14">
        <v>344</v>
      </c>
      <c r="C406" s="40" t="s">
        <v>1347</v>
      </c>
      <c r="D406" s="599" t="s">
        <v>16934</v>
      </c>
      <c r="E406" s="599">
        <v>18</v>
      </c>
      <c r="F406" s="599"/>
      <c r="G406" s="599"/>
      <c r="H406" s="36" t="s">
        <v>84</v>
      </c>
      <c r="I406" s="14"/>
      <c r="J406" s="36" t="s">
        <v>85</v>
      </c>
      <c r="K406" s="14" t="s">
        <v>544</v>
      </c>
      <c r="L406" s="14" t="s">
        <v>71</v>
      </c>
      <c r="M406" s="17" t="s">
        <v>196</v>
      </c>
      <c r="N406" s="17" t="s">
        <v>88</v>
      </c>
      <c r="O406" s="18" t="s">
        <v>5753</v>
      </c>
      <c r="P406" s="14" t="s">
        <v>5754</v>
      </c>
      <c r="Q406" s="17" t="s">
        <v>5755</v>
      </c>
      <c r="R406" s="14" t="s">
        <v>5756</v>
      </c>
      <c r="S406" s="14" t="s">
        <v>5757</v>
      </c>
      <c r="T406" s="14">
        <v>182260922</v>
      </c>
      <c r="U406" s="14">
        <v>40</v>
      </c>
      <c r="V406" s="14">
        <v>17</v>
      </c>
      <c r="W406" s="14">
        <v>51</v>
      </c>
      <c r="X406" s="13" t="s">
        <v>5758</v>
      </c>
      <c r="Y406" s="13" t="s">
        <v>5759</v>
      </c>
      <c r="Z406" s="14">
        <v>1</v>
      </c>
      <c r="AA406" s="14" t="s">
        <v>96</v>
      </c>
      <c r="AB406" s="14" t="s">
        <v>23</v>
      </c>
      <c r="AC406" s="14" t="s">
        <v>97</v>
      </c>
      <c r="AD406" s="19"/>
      <c r="AE406" s="13" t="s">
        <v>915</v>
      </c>
      <c r="AF406" s="20">
        <v>28550</v>
      </c>
      <c r="AG406" s="14" t="str">
        <f t="shared" ca="1" si="67"/>
        <v>47 anos</v>
      </c>
      <c r="AH406" s="20">
        <v>38384</v>
      </c>
      <c r="AI406" s="20">
        <v>38384</v>
      </c>
      <c r="AJ406" s="20">
        <f>EDATE(AI406,300)</f>
        <v>47515</v>
      </c>
      <c r="AK406" s="20">
        <f>EDATE(AI406,360)</f>
        <v>49341</v>
      </c>
      <c r="AL406" s="14">
        <v>59</v>
      </c>
      <c r="AM406" s="14" t="str">
        <f ca="1">DATEDIF(AI406,TODAY(),"Y")&amp;" ano(s)"</f>
        <v>20 ano(s)</v>
      </c>
      <c r="AN406" s="14" t="str">
        <f ca="1">DATEDIF(AI406,TODAY(),"YM")&amp;"  mês(es)"</f>
        <v>6  mês(es)</v>
      </c>
      <c r="AO406" s="14" t="str">
        <f ca="1">DATEDIF(AI406,TODAY(),"MD")&amp;" dias"</f>
        <v>15 dias</v>
      </c>
      <c r="AP406" s="14">
        <f ca="1">TODAY()-AI406</f>
        <v>7501</v>
      </c>
      <c r="AQ406" s="21" t="s">
        <v>99</v>
      </c>
      <c r="AR406" s="14"/>
      <c r="AS406" s="14"/>
      <c r="AT406" s="14"/>
      <c r="AU406" s="14"/>
      <c r="AV406" s="14"/>
      <c r="AW406" s="14"/>
      <c r="AX406" s="14"/>
      <c r="AY406" s="14" t="s">
        <v>99</v>
      </c>
      <c r="AZ406" s="14"/>
      <c r="BA406" s="116"/>
      <c r="BB406" s="14"/>
      <c r="BC406" s="14"/>
      <c r="BD406" s="14"/>
      <c r="BE406" s="14" t="s">
        <v>223</v>
      </c>
      <c r="BF406" s="14"/>
      <c r="BG406" s="14"/>
      <c r="BH406" s="14"/>
      <c r="BI406" s="14"/>
      <c r="BJ406" s="14"/>
      <c r="BK406" s="14"/>
      <c r="BL406" s="14"/>
      <c r="BM406" s="14">
        <v>0</v>
      </c>
      <c r="BN406" s="14"/>
      <c r="BO406" s="14" t="s">
        <v>106</v>
      </c>
      <c r="BP406" s="14">
        <v>69800690</v>
      </c>
      <c r="BQ406" s="121" t="s">
        <v>5760</v>
      </c>
      <c r="BR406" s="22" t="s">
        <v>5761</v>
      </c>
      <c r="BS406" s="14" t="s">
        <v>205</v>
      </c>
      <c r="BT406" s="14" t="s">
        <v>206</v>
      </c>
      <c r="BU406" s="14" t="s">
        <v>207</v>
      </c>
      <c r="BV406" s="14"/>
      <c r="BW406" s="14"/>
      <c r="BX406" s="14"/>
      <c r="BY406" s="14" t="s">
        <v>413</v>
      </c>
      <c r="BZ406" s="14" t="s">
        <v>110</v>
      </c>
      <c r="CA406" s="14" t="s">
        <v>110</v>
      </c>
      <c r="CB406" s="14" t="s">
        <v>110</v>
      </c>
      <c r="CC406" s="14" t="s">
        <v>110</v>
      </c>
      <c r="CD406" s="14" t="s">
        <v>110</v>
      </c>
      <c r="CE406" s="14" t="s">
        <v>110</v>
      </c>
      <c r="CF406" s="14" t="s">
        <v>110</v>
      </c>
      <c r="CG406" s="14" t="s">
        <v>110</v>
      </c>
      <c r="CH406" s="14" t="s">
        <v>110</v>
      </c>
      <c r="CI406" s="14" t="s">
        <v>110</v>
      </c>
      <c r="CJ406" s="14" t="s">
        <v>110</v>
      </c>
      <c r="CK406" s="14" t="s">
        <v>110</v>
      </c>
      <c r="CL406" s="14" t="s">
        <v>110</v>
      </c>
      <c r="CM406" s="14" t="s">
        <v>110</v>
      </c>
      <c r="CN406" s="14"/>
      <c r="CO406" s="40"/>
    </row>
    <row r="407" spans="1:93" ht="12.75" customHeight="1">
      <c r="A407" s="24" t="s">
        <v>5762</v>
      </c>
      <c r="B407" s="25">
        <v>23</v>
      </c>
      <c r="C407" s="34" t="s">
        <v>1347</v>
      </c>
      <c r="D407" s="599" t="s">
        <v>16934</v>
      </c>
      <c r="E407" s="599">
        <v>18</v>
      </c>
      <c r="F407" s="600"/>
      <c r="G407" s="600"/>
      <c r="H407" s="27" t="s">
        <v>116</v>
      </c>
      <c r="I407" s="25"/>
      <c r="J407" s="27" t="s">
        <v>85</v>
      </c>
      <c r="K407" s="25" t="s">
        <v>544</v>
      </c>
      <c r="L407" s="25" t="s">
        <v>75</v>
      </c>
      <c r="M407" s="28" t="s">
        <v>87</v>
      </c>
      <c r="N407" s="28" t="s">
        <v>88</v>
      </c>
      <c r="O407" s="29" t="s">
        <v>5763</v>
      </c>
      <c r="P407" s="25" t="s">
        <v>5764</v>
      </c>
      <c r="Q407" s="28" t="s">
        <v>5765</v>
      </c>
      <c r="R407" s="25" t="s">
        <v>5766</v>
      </c>
      <c r="S407" s="25" t="s">
        <v>5767</v>
      </c>
      <c r="T407" s="25">
        <v>186851022</v>
      </c>
      <c r="U407" s="25">
        <v>24</v>
      </c>
      <c r="V407" s="25">
        <v>17</v>
      </c>
      <c r="W407" s="25">
        <v>55</v>
      </c>
      <c r="X407" s="24" t="s">
        <v>5768</v>
      </c>
      <c r="Y407" s="24" t="s">
        <v>5769</v>
      </c>
      <c r="Z407" s="25">
        <v>2</v>
      </c>
      <c r="AA407" s="25" t="s">
        <v>96</v>
      </c>
      <c r="AB407" s="25" t="s">
        <v>23</v>
      </c>
      <c r="AC407" s="25" t="s">
        <v>97</v>
      </c>
      <c r="AD407" s="30"/>
      <c r="AE407" s="24" t="s">
        <v>1822</v>
      </c>
      <c r="AF407" s="31">
        <v>30074</v>
      </c>
      <c r="AG407" s="25" t="str">
        <f t="shared" ca="1" si="67"/>
        <v>43 anos</v>
      </c>
      <c r="AH407" s="31">
        <v>38058</v>
      </c>
      <c r="AI407" s="31">
        <v>38058</v>
      </c>
      <c r="AJ407" s="31">
        <f>EDATE(AI407,300)</f>
        <v>47189</v>
      </c>
      <c r="AK407" s="31">
        <f>EDATE(AI407,360)</f>
        <v>49015</v>
      </c>
      <c r="AL407" s="25">
        <v>59</v>
      </c>
      <c r="AM407" s="25" t="str">
        <f ca="1">DATEDIF(AI407,TODAY(),"Y")&amp;" ano(s)"</f>
        <v>21 ano(s)</v>
      </c>
      <c r="AN407" s="25" t="str">
        <f ca="1">DATEDIF(AI407,TODAY(),"YM")&amp;"  mês(es)"</f>
        <v>5  mês(es)</v>
      </c>
      <c r="AO407" s="25" t="str">
        <f ca="1">DATEDIF(AI407,TODAY(),"MD")&amp;" dias"</f>
        <v>4 dias</v>
      </c>
      <c r="AP407" s="25">
        <f ca="1">TODAY()-AI407</f>
        <v>7827</v>
      </c>
      <c r="AQ407" s="32" t="s">
        <v>99</v>
      </c>
      <c r="AR407" s="25"/>
      <c r="AS407" s="25"/>
      <c r="AT407" s="25"/>
      <c r="AU407" s="25"/>
      <c r="AV407" s="25"/>
      <c r="AW407" s="25" t="s">
        <v>100</v>
      </c>
      <c r="AX407" s="25"/>
      <c r="AY407" s="25" t="s">
        <v>99</v>
      </c>
      <c r="AZ407" s="25" t="s">
        <v>99</v>
      </c>
      <c r="BA407" s="25" t="s">
        <v>99</v>
      </c>
      <c r="BB407" s="31" t="s">
        <v>101</v>
      </c>
      <c r="BC407" s="25"/>
      <c r="BD407" s="25" t="s">
        <v>102</v>
      </c>
      <c r="BE407" s="25" t="s">
        <v>5770</v>
      </c>
      <c r="BF407" s="25"/>
      <c r="BG407" s="25"/>
      <c r="BH407" s="25"/>
      <c r="BI407" s="25"/>
      <c r="BJ407" s="25"/>
      <c r="BK407" s="25"/>
      <c r="BL407" s="25" t="s">
        <v>5771</v>
      </c>
      <c r="BM407" s="25">
        <v>0</v>
      </c>
      <c r="BN407" s="25"/>
      <c r="BO407" s="25" t="s">
        <v>106</v>
      </c>
      <c r="BP407" s="25">
        <v>69000000</v>
      </c>
      <c r="BQ407" s="25" t="s">
        <v>5772</v>
      </c>
      <c r="BR407" s="33" t="s">
        <v>5773</v>
      </c>
      <c r="BS407" s="25" t="s">
        <v>108</v>
      </c>
      <c r="BT407" s="25" t="s">
        <v>109</v>
      </c>
      <c r="BU407" s="25" t="s">
        <v>110</v>
      </c>
      <c r="BV407" s="25" t="s">
        <v>110</v>
      </c>
      <c r="BW407" s="25" t="s">
        <v>110</v>
      </c>
      <c r="BX407" s="31" t="s">
        <v>111</v>
      </c>
      <c r="BY407" s="25" t="s">
        <v>112</v>
      </c>
      <c r="BZ407" s="31" t="s">
        <v>113</v>
      </c>
      <c r="CA407" s="25" t="s">
        <v>110</v>
      </c>
      <c r="CB407" s="25" t="s">
        <v>110</v>
      </c>
      <c r="CC407" s="25" t="s">
        <v>110</v>
      </c>
      <c r="CD407" s="31">
        <v>45037</v>
      </c>
      <c r="CE407" s="25" t="s">
        <v>4077</v>
      </c>
      <c r="CF407" s="25" t="s">
        <v>110</v>
      </c>
      <c r="CG407" s="25" t="s">
        <v>110</v>
      </c>
      <c r="CH407" s="25" t="s">
        <v>110</v>
      </c>
      <c r="CI407" s="25" t="s">
        <v>110</v>
      </c>
      <c r="CJ407" s="25" t="s">
        <v>110</v>
      </c>
      <c r="CK407" s="25" t="s">
        <v>110</v>
      </c>
      <c r="CL407" s="25" t="s">
        <v>110</v>
      </c>
      <c r="CM407" s="25" t="s">
        <v>110</v>
      </c>
      <c r="CN407" s="25"/>
      <c r="CO407" s="34"/>
    </row>
    <row r="408" spans="1:93" ht="15" customHeight="1">
      <c r="A408" s="13" t="s">
        <v>5774</v>
      </c>
      <c r="B408" s="14">
        <v>293</v>
      </c>
      <c r="C408" s="40" t="s">
        <v>1347</v>
      </c>
      <c r="D408" s="599" t="s">
        <v>16934</v>
      </c>
      <c r="E408" s="599">
        <v>18</v>
      </c>
      <c r="F408" s="599"/>
      <c r="G408" s="599"/>
      <c r="H408" s="36" t="s">
        <v>84</v>
      </c>
      <c r="I408" s="14"/>
      <c r="J408" s="36" t="s">
        <v>85</v>
      </c>
      <c r="K408" s="14" t="s">
        <v>86</v>
      </c>
      <c r="L408" s="14" t="s">
        <v>195</v>
      </c>
      <c r="M408" s="17" t="s">
        <v>196</v>
      </c>
      <c r="N408" s="17" t="s">
        <v>88</v>
      </c>
      <c r="O408" s="18" t="s">
        <v>5775</v>
      </c>
      <c r="P408" s="14" t="s">
        <v>5776</v>
      </c>
      <c r="Q408" s="17" t="s">
        <v>5777</v>
      </c>
      <c r="R408" s="14" t="s">
        <v>5778</v>
      </c>
      <c r="S408" s="14" t="s">
        <v>5779</v>
      </c>
      <c r="T408" s="14">
        <v>182274022</v>
      </c>
      <c r="U408" s="14">
        <v>67</v>
      </c>
      <c r="V408" s="14">
        <v>17</v>
      </c>
      <c r="W408" s="14">
        <v>53</v>
      </c>
      <c r="X408" s="13" t="s">
        <v>5780</v>
      </c>
      <c r="Y408" s="13" t="s">
        <v>5781</v>
      </c>
      <c r="Z408" s="14">
        <v>1</v>
      </c>
      <c r="AA408" s="14" t="s">
        <v>96</v>
      </c>
      <c r="AB408" s="14" t="s">
        <v>23</v>
      </c>
      <c r="AC408" s="14" t="s">
        <v>97</v>
      </c>
      <c r="AD408" s="19"/>
      <c r="AE408" s="13" t="s">
        <v>805</v>
      </c>
      <c r="AF408" s="20">
        <v>28921</v>
      </c>
      <c r="AG408" s="14" t="str">
        <f t="shared" ca="1" si="67"/>
        <v>46 anos</v>
      </c>
      <c r="AH408" s="20">
        <v>38384</v>
      </c>
      <c r="AI408" s="20">
        <v>38384</v>
      </c>
      <c r="AJ408" s="20">
        <f>EDATE(AI408,300)</f>
        <v>47515</v>
      </c>
      <c r="AK408" s="20">
        <f>EDATE(AI408,360)</f>
        <v>49341</v>
      </c>
      <c r="AL408" s="14">
        <v>59</v>
      </c>
      <c r="AM408" s="14" t="str">
        <f ca="1">DATEDIF(AI408,TODAY(),"Y")&amp;" ano(s)"</f>
        <v>20 ano(s)</v>
      </c>
      <c r="AN408" s="14" t="str">
        <f ca="1">DATEDIF(AI408,TODAY(),"YM")&amp;"  mês(es)"</f>
        <v>6  mês(es)</v>
      </c>
      <c r="AO408" s="14" t="str">
        <f ca="1">DATEDIF(AI408,TODAY(),"MD")&amp;" dias"</f>
        <v>15 dias</v>
      </c>
      <c r="AP408" s="14">
        <f ca="1">TODAY()-AI408</f>
        <v>7501</v>
      </c>
      <c r="AQ408" s="21" t="s">
        <v>99</v>
      </c>
      <c r="AR408" s="14"/>
      <c r="AS408" s="14"/>
      <c r="AT408" s="14"/>
      <c r="AU408" s="14"/>
      <c r="AV408" s="14"/>
      <c r="AW408" s="14"/>
      <c r="AX408" s="14"/>
      <c r="AY408" s="14" t="s">
        <v>99</v>
      </c>
      <c r="AZ408" s="14" t="s">
        <v>99</v>
      </c>
      <c r="BA408" s="14" t="s">
        <v>99</v>
      </c>
      <c r="BB408" s="14"/>
      <c r="BC408" s="14"/>
      <c r="BD408" s="14"/>
      <c r="BE408" s="14" t="s">
        <v>223</v>
      </c>
      <c r="BF408" s="14"/>
      <c r="BG408" s="14"/>
      <c r="BH408" s="14"/>
      <c r="BI408" s="14"/>
      <c r="BJ408" s="14"/>
      <c r="BK408" s="14"/>
      <c r="BL408" s="14"/>
      <c r="BM408" s="14">
        <v>0</v>
      </c>
      <c r="BN408" s="14"/>
      <c r="BO408" s="14" t="s">
        <v>106</v>
      </c>
      <c r="BP408" s="14">
        <v>69000000</v>
      </c>
      <c r="BQ408" s="14">
        <v>0</v>
      </c>
      <c r="BR408" s="22" t="s">
        <v>5782</v>
      </c>
      <c r="BS408" s="14" t="s">
        <v>205</v>
      </c>
      <c r="BT408" s="14" t="s">
        <v>206</v>
      </c>
      <c r="BU408" s="14" t="s">
        <v>207</v>
      </c>
      <c r="BV408" s="14"/>
      <c r="BW408" s="14"/>
      <c r="BX408" s="14"/>
      <c r="BY408" s="14" t="s">
        <v>208</v>
      </c>
      <c r="BZ408" s="14" t="s">
        <v>110</v>
      </c>
      <c r="CA408" s="20" t="s">
        <v>209</v>
      </c>
      <c r="CB408" s="14" t="s">
        <v>110</v>
      </c>
      <c r="CC408" s="14" t="s">
        <v>110</v>
      </c>
      <c r="CD408" s="14" t="s">
        <v>110</v>
      </c>
      <c r="CE408" s="14" t="s">
        <v>110</v>
      </c>
      <c r="CF408" s="14" t="s">
        <v>110</v>
      </c>
      <c r="CG408" s="14" t="s">
        <v>110</v>
      </c>
      <c r="CH408" s="14" t="s">
        <v>110</v>
      </c>
      <c r="CI408" s="14" t="s">
        <v>110</v>
      </c>
      <c r="CJ408" s="14" t="s">
        <v>110</v>
      </c>
      <c r="CK408" s="14" t="s">
        <v>110</v>
      </c>
      <c r="CL408" s="14" t="s">
        <v>110</v>
      </c>
      <c r="CM408" s="14" t="s">
        <v>110</v>
      </c>
      <c r="CN408" s="14"/>
      <c r="CO408" s="40"/>
    </row>
    <row r="409" spans="1:93" ht="15" customHeight="1">
      <c r="A409" s="24" t="s">
        <v>5783</v>
      </c>
      <c r="B409" s="25">
        <v>613</v>
      </c>
      <c r="C409" s="34" t="s">
        <v>1347</v>
      </c>
      <c r="D409" s="599" t="s">
        <v>16934</v>
      </c>
      <c r="E409" s="599">
        <v>18</v>
      </c>
      <c r="F409" s="600"/>
      <c r="G409" s="600"/>
      <c r="H409" s="27" t="s">
        <v>84</v>
      </c>
      <c r="I409" s="25" t="s">
        <v>1219</v>
      </c>
      <c r="J409" s="27" t="s">
        <v>85</v>
      </c>
      <c r="K409" s="25" t="s">
        <v>279</v>
      </c>
      <c r="L409" s="25" t="s">
        <v>69</v>
      </c>
      <c r="M409" s="25" t="s">
        <v>196</v>
      </c>
      <c r="N409" s="28" t="s">
        <v>88</v>
      </c>
      <c r="O409" s="29" t="s">
        <v>5784</v>
      </c>
      <c r="P409" s="25" t="s">
        <v>5785</v>
      </c>
      <c r="Q409" s="28" t="s">
        <v>5786</v>
      </c>
      <c r="R409" s="25" t="s">
        <v>5787</v>
      </c>
      <c r="S409" s="25" t="s">
        <v>5788</v>
      </c>
      <c r="T409" s="25">
        <v>315016922</v>
      </c>
      <c r="U409" s="25">
        <v>91</v>
      </c>
      <c r="V409" s="25">
        <v>51</v>
      </c>
      <c r="W409" s="25">
        <v>93</v>
      </c>
      <c r="X409" s="24" t="s">
        <v>5789</v>
      </c>
      <c r="Y409" s="24" t="s">
        <v>5790</v>
      </c>
      <c r="Z409" s="25">
        <v>1</v>
      </c>
      <c r="AA409" s="25" t="s">
        <v>96</v>
      </c>
      <c r="AB409" s="25" t="s">
        <v>23</v>
      </c>
      <c r="AC409" s="25" t="s">
        <v>97</v>
      </c>
      <c r="AD409" s="30"/>
      <c r="AE409" s="24"/>
      <c r="AF409" s="31">
        <v>32277</v>
      </c>
      <c r="AG409" s="25" t="str">
        <f t="shared" ca="1" si="67"/>
        <v>37 anos</v>
      </c>
      <c r="AH409" s="31">
        <v>41561</v>
      </c>
      <c r="AI409" s="31">
        <v>41561</v>
      </c>
      <c r="AJ409" s="31">
        <f>EDATE(AI409,300)</f>
        <v>50692</v>
      </c>
      <c r="AK409" s="31">
        <f>EDATE(AI409,360)</f>
        <v>52518</v>
      </c>
      <c r="AL409" s="25">
        <v>59</v>
      </c>
      <c r="AM409" s="25" t="str">
        <f ca="1">DATEDIF(AI409,TODAY(),"Y")&amp;" ano(s)"</f>
        <v>11 ano(s)</v>
      </c>
      <c r="AN409" s="25" t="str">
        <f ca="1">DATEDIF(AI409,TODAY(),"YM")&amp;"  mês(es)"</f>
        <v>10  mês(es)</v>
      </c>
      <c r="AO409" s="25" t="str">
        <f ca="1">DATEDIF(AI409,TODAY(),"MD")&amp;" dias"</f>
        <v>2 dias</v>
      </c>
      <c r="AP409" s="25">
        <f ca="1">TODAY()-AI409</f>
        <v>4324</v>
      </c>
      <c r="AQ409" s="32" t="s">
        <v>99</v>
      </c>
      <c r="AR409" s="25"/>
      <c r="AS409" s="25"/>
      <c r="AT409" s="25"/>
      <c r="AU409" s="25"/>
      <c r="AV409" s="25"/>
      <c r="AW409" s="25" t="s">
        <v>336</v>
      </c>
      <c r="AX409" s="25"/>
      <c r="AY409" s="25" t="s">
        <v>99</v>
      </c>
      <c r="AZ409" s="25" t="s">
        <v>99</v>
      </c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 t="s">
        <v>5791</v>
      </c>
      <c r="BM409" s="25">
        <v>0</v>
      </c>
      <c r="BN409" s="25" t="s">
        <v>5792</v>
      </c>
      <c r="BO409" s="25" t="s">
        <v>106</v>
      </c>
      <c r="BP409" s="25">
        <v>69735000</v>
      </c>
      <c r="BQ409" s="25">
        <v>9292704076</v>
      </c>
      <c r="BR409" s="33" t="s">
        <v>5793</v>
      </c>
      <c r="BS409" s="25" t="s">
        <v>290</v>
      </c>
      <c r="BT409" s="25" t="s">
        <v>110</v>
      </c>
      <c r="BU409" s="25" t="s">
        <v>291</v>
      </c>
      <c r="BV409" s="25" t="s">
        <v>110</v>
      </c>
      <c r="BW409" s="31" t="s">
        <v>292</v>
      </c>
      <c r="BX409" s="25" t="s">
        <v>5794</v>
      </c>
      <c r="BY409" s="25" t="s">
        <v>110</v>
      </c>
      <c r="BZ409" s="25" t="s">
        <v>110</v>
      </c>
      <c r="CA409" s="25" t="s">
        <v>110</v>
      </c>
      <c r="CB409" s="25" t="s">
        <v>110</v>
      </c>
      <c r="CC409" s="25" t="s">
        <v>110</v>
      </c>
      <c r="CD409" s="25" t="s">
        <v>110</v>
      </c>
      <c r="CE409" s="25" t="s">
        <v>110</v>
      </c>
      <c r="CF409" s="25" t="s">
        <v>110</v>
      </c>
      <c r="CG409" s="25" t="s">
        <v>110</v>
      </c>
      <c r="CH409" s="25" t="s">
        <v>110</v>
      </c>
      <c r="CI409" s="25" t="s">
        <v>110</v>
      </c>
      <c r="CJ409" s="25" t="s">
        <v>110</v>
      </c>
      <c r="CK409" s="25" t="s">
        <v>110</v>
      </c>
      <c r="CL409" s="25" t="s">
        <v>110</v>
      </c>
      <c r="CM409" s="25" t="s">
        <v>110</v>
      </c>
      <c r="CN409" s="25"/>
      <c r="CO409" s="34"/>
    </row>
    <row r="410" spans="1:93" ht="15" customHeight="1">
      <c r="A410" s="13" t="s">
        <v>5795</v>
      </c>
      <c r="B410" s="14">
        <v>123</v>
      </c>
      <c r="C410" s="40" t="s">
        <v>1347</v>
      </c>
      <c r="D410" s="599" t="s">
        <v>16934</v>
      </c>
      <c r="E410" s="599">
        <v>18</v>
      </c>
      <c r="F410" s="599"/>
      <c r="G410" s="599"/>
      <c r="H410" s="591" t="s">
        <v>84</v>
      </c>
      <c r="I410" s="14" t="s">
        <v>374</v>
      </c>
      <c r="J410" s="36" t="s">
        <v>85</v>
      </c>
      <c r="K410" s="14"/>
      <c r="L410" s="14" t="s">
        <v>257</v>
      </c>
      <c r="M410" s="17" t="s">
        <v>196</v>
      </c>
      <c r="N410" s="17" t="s">
        <v>88</v>
      </c>
      <c r="O410" s="18" t="s">
        <v>5796</v>
      </c>
      <c r="P410" s="59" t="s">
        <v>5797</v>
      </c>
      <c r="Q410" s="14">
        <v>2025</v>
      </c>
      <c r="R410" s="59" t="s">
        <v>5798</v>
      </c>
      <c r="S410" s="59" t="s">
        <v>5799</v>
      </c>
      <c r="T410" s="14">
        <v>64960624</v>
      </c>
      <c r="U410" s="14">
        <v>70</v>
      </c>
      <c r="V410" s="14">
        <v>1</v>
      </c>
      <c r="W410" s="14">
        <v>970</v>
      </c>
      <c r="X410" s="13" t="s">
        <v>5800</v>
      </c>
      <c r="Y410" s="13" t="s">
        <v>5801</v>
      </c>
      <c r="Z410" s="14">
        <v>2</v>
      </c>
      <c r="AA410" s="14" t="s">
        <v>96</v>
      </c>
      <c r="AB410" s="14" t="s">
        <v>23</v>
      </c>
      <c r="AC410" s="14" t="s">
        <v>97</v>
      </c>
      <c r="AD410" s="19"/>
      <c r="AE410" s="13"/>
      <c r="AF410" s="62">
        <v>35064</v>
      </c>
      <c r="AG410" s="14" t="str">
        <f t="shared" ca="1" si="67"/>
        <v>29 anos</v>
      </c>
      <c r="AH410" s="62">
        <v>45261</v>
      </c>
      <c r="AI410" s="20"/>
      <c r="AJ410" s="20"/>
      <c r="AK410" s="20"/>
      <c r="AL410" s="14"/>
      <c r="AM410" s="14"/>
      <c r="AN410" s="14"/>
      <c r="AO410" s="14"/>
      <c r="AP410" s="14"/>
      <c r="AQ410" s="21"/>
      <c r="AR410" s="14"/>
      <c r="AS410" s="14"/>
      <c r="AT410" s="14"/>
      <c r="AU410" s="14"/>
      <c r="AV410" s="14"/>
      <c r="AW410" s="14" t="s">
        <v>100</v>
      </c>
      <c r="AX410" s="63" t="s">
        <v>2002</v>
      </c>
      <c r="AY410" s="52" t="s">
        <v>306</v>
      </c>
      <c r="AZ410" s="63" t="s">
        <v>99</v>
      </c>
      <c r="BA410" s="52" t="s">
        <v>99</v>
      </c>
      <c r="BB410" s="14" t="s">
        <v>271</v>
      </c>
      <c r="BC410" s="14"/>
      <c r="BD410" s="14"/>
      <c r="BE410" s="14"/>
      <c r="BF410" s="14"/>
      <c r="BG410" s="14"/>
      <c r="BH410" s="14"/>
      <c r="BI410" s="14"/>
      <c r="BJ410" s="14"/>
      <c r="BK410" s="14"/>
      <c r="BL410" s="13"/>
      <c r="BM410" s="14"/>
      <c r="BN410" s="14"/>
      <c r="BO410" s="14" t="s">
        <v>106</v>
      </c>
      <c r="BP410" s="14"/>
      <c r="BQ410" s="64" t="s">
        <v>5802</v>
      </c>
      <c r="BR410" s="51" t="s">
        <v>5803</v>
      </c>
      <c r="BS410" s="14"/>
      <c r="BT410" s="14"/>
      <c r="BU410" s="14"/>
      <c r="BV410" s="14" t="s">
        <v>276</v>
      </c>
      <c r="BW410" s="14"/>
      <c r="BX410" s="14"/>
      <c r="BY410" s="14"/>
      <c r="BZ410" s="14"/>
      <c r="CA410" s="14"/>
      <c r="CB410" s="20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40"/>
    </row>
    <row r="411" spans="1:93" ht="12.75" customHeight="1">
      <c r="A411" s="103" t="s">
        <v>5804</v>
      </c>
      <c r="B411" s="32">
        <v>3</v>
      </c>
      <c r="C411" s="34" t="s">
        <v>1347</v>
      </c>
      <c r="D411" s="599" t="s">
        <v>16934</v>
      </c>
      <c r="E411" s="599">
        <v>18</v>
      </c>
      <c r="F411" s="600"/>
      <c r="G411" s="600"/>
      <c r="H411" s="590" t="s">
        <v>84</v>
      </c>
      <c r="I411" s="25" t="s">
        <v>374</v>
      </c>
      <c r="J411" s="104" t="s">
        <v>135</v>
      </c>
      <c r="K411" s="25"/>
      <c r="L411" s="25" t="s">
        <v>257</v>
      </c>
      <c r="M411" s="32" t="s">
        <v>196</v>
      </c>
      <c r="N411" s="32" t="s">
        <v>88</v>
      </c>
      <c r="O411" s="175" t="s">
        <v>5805</v>
      </c>
      <c r="P411" s="44" t="s">
        <v>5806</v>
      </c>
      <c r="Q411" s="25">
        <v>1902</v>
      </c>
      <c r="R411" s="44" t="s">
        <v>5807</v>
      </c>
      <c r="S411" s="44" t="s">
        <v>5808</v>
      </c>
      <c r="T411" s="65">
        <v>40113852208</v>
      </c>
      <c r="U411" s="32">
        <v>8</v>
      </c>
      <c r="V411" s="68" t="s">
        <v>301</v>
      </c>
      <c r="W411" s="68" t="s">
        <v>5809</v>
      </c>
      <c r="X411" s="69" t="s">
        <v>395</v>
      </c>
      <c r="Y411" s="69" t="s">
        <v>396</v>
      </c>
      <c r="Z411" s="25"/>
      <c r="AA411" s="25" t="s">
        <v>96</v>
      </c>
      <c r="AB411" s="25" t="s">
        <v>23</v>
      </c>
      <c r="AC411" s="25" t="s">
        <v>97</v>
      </c>
      <c r="AD411" s="105"/>
      <c r="AE411" s="103"/>
      <c r="AF411" s="45">
        <v>35682</v>
      </c>
      <c r="AG411" s="25" t="str">
        <f t="shared" ca="1" si="67"/>
        <v>27 anos</v>
      </c>
      <c r="AH411" s="45">
        <v>45261</v>
      </c>
      <c r="AI411" s="106"/>
      <c r="AJ411" s="31"/>
      <c r="AK411" s="31"/>
      <c r="AL411" s="32"/>
      <c r="AM411" s="25"/>
      <c r="AN411" s="25"/>
      <c r="AO411" s="25"/>
      <c r="AP411" s="25"/>
      <c r="AQ411" s="32"/>
      <c r="AR411" s="32"/>
      <c r="AS411" s="32"/>
      <c r="AT411" s="32"/>
      <c r="AU411" s="32"/>
      <c r="AV411" s="32"/>
      <c r="AW411" s="25" t="s">
        <v>100</v>
      </c>
      <c r="AX411" s="52" t="s">
        <v>2002</v>
      </c>
      <c r="AY411" s="52" t="s">
        <v>99</v>
      </c>
      <c r="AZ411" s="63" t="s">
        <v>99</v>
      </c>
      <c r="BA411" s="52" t="s">
        <v>99</v>
      </c>
      <c r="BB411" s="25" t="s">
        <v>271</v>
      </c>
      <c r="BC411" s="32"/>
      <c r="BD411" s="32"/>
      <c r="BE411" s="32"/>
      <c r="BF411" s="32"/>
      <c r="BG411" s="32"/>
      <c r="BH411" s="32"/>
      <c r="BI411" s="32"/>
      <c r="BJ411" s="32"/>
      <c r="BK411" s="32"/>
      <c r="BL411" s="103" t="s">
        <v>5810</v>
      </c>
      <c r="BM411" s="32">
        <v>29</v>
      </c>
      <c r="BN411" s="32"/>
      <c r="BO411" s="25" t="s">
        <v>106</v>
      </c>
      <c r="BP411" s="71">
        <v>69057790</v>
      </c>
      <c r="BQ411" s="53">
        <v>92988538101</v>
      </c>
      <c r="BR411" s="54" t="s">
        <v>5811</v>
      </c>
      <c r="BS411" s="103"/>
      <c r="BT411" s="32"/>
      <c r="BU411" s="32"/>
      <c r="BV411" s="25" t="s">
        <v>276</v>
      </c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103"/>
      <c r="CN411" s="32"/>
      <c r="CO411" s="108"/>
    </row>
    <row r="412" spans="1:93" ht="12.75" customHeight="1">
      <c r="A412" s="103" t="s">
        <v>1360</v>
      </c>
      <c r="B412" s="32">
        <v>2</v>
      </c>
      <c r="C412" s="34" t="s">
        <v>1347</v>
      </c>
      <c r="D412" s="600" t="s">
        <v>16935</v>
      </c>
      <c r="E412" s="600">
        <v>19</v>
      </c>
      <c r="F412" s="600"/>
      <c r="G412" s="600"/>
      <c r="H412" s="27" t="s">
        <v>84</v>
      </c>
      <c r="I412" s="25" t="s">
        <v>1361</v>
      </c>
      <c r="J412" s="104" t="s">
        <v>135</v>
      </c>
      <c r="K412" s="25" t="s">
        <v>86</v>
      </c>
      <c r="L412" s="25" t="s">
        <v>73</v>
      </c>
      <c r="M412" s="32" t="s">
        <v>136</v>
      </c>
      <c r="N412" s="32" t="s">
        <v>696</v>
      </c>
      <c r="O412" s="29" t="s">
        <v>1362</v>
      </c>
      <c r="P412" s="32" t="s">
        <v>1363</v>
      </c>
      <c r="Q412" s="25">
        <v>1822</v>
      </c>
      <c r="R412" s="32">
        <v>12786864021</v>
      </c>
      <c r="S412" s="32" t="s">
        <v>1364</v>
      </c>
      <c r="T412" s="32"/>
      <c r="U412" s="32"/>
      <c r="V412" s="32"/>
      <c r="W412" s="32"/>
      <c r="X412" s="103" t="s">
        <v>1365</v>
      </c>
      <c r="Y412" s="103" t="s">
        <v>1366</v>
      </c>
      <c r="Z412" s="25">
        <v>3</v>
      </c>
      <c r="AA412" s="25" t="s">
        <v>96</v>
      </c>
      <c r="AB412" s="25" t="s">
        <v>23</v>
      </c>
      <c r="AC412" s="32" t="s">
        <v>97</v>
      </c>
      <c r="AD412" s="105"/>
      <c r="AE412" s="103"/>
      <c r="AF412" s="106">
        <v>30145</v>
      </c>
      <c r="AG412" s="25" t="str">
        <f t="shared" ca="1" si="67"/>
        <v>43 anos</v>
      </c>
      <c r="AH412" s="25"/>
      <c r="AI412" s="106">
        <v>44697</v>
      </c>
      <c r="AJ412" s="31">
        <f>EDATE(AI412,300)</f>
        <v>53828</v>
      </c>
      <c r="AK412" s="31">
        <f>EDATE(AI412,360)</f>
        <v>55655</v>
      </c>
      <c r="AL412" s="32">
        <v>59</v>
      </c>
      <c r="AM412" s="25" t="str">
        <f ca="1">DATEDIF(AI412,TODAY(),"Y")&amp;" ano(s)"</f>
        <v>3 ano(s)</v>
      </c>
      <c r="AN412" s="25" t="str">
        <f ca="1">DATEDIF(AI412,TODAY(),"YM")&amp;"  mês(es)"</f>
        <v>3  mês(es)</v>
      </c>
      <c r="AO412" s="25" t="str">
        <f ca="1">DATEDIF(AI412,TODAY(),"MD")&amp;" dias"</f>
        <v>0 dias</v>
      </c>
      <c r="AP412" s="25">
        <f ca="1">TODAY()-AI412</f>
        <v>1188</v>
      </c>
      <c r="AQ412" s="32" t="s">
        <v>99</v>
      </c>
      <c r="AR412" s="32"/>
      <c r="AS412" s="32"/>
      <c r="AT412" s="32"/>
      <c r="AU412" s="32"/>
      <c r="AV412" s="32"/>
      <c r="AW412" s="25" t="s">
        <v>100</v>
      </c>
      <c r="AX412" s="32"/>
      <c r="AY412" s="32"/>
      <c r="AZ412" s="32"/>
      <c r="BA412" s="25" t="s">
        <v>99</v>
      </c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25" t="s">
        <v>106</v>
      </c>
      <c r="BP412" s="32"/>
      <c r="BQ412" s="32"/>
      <c r="BR412" s="107"/>
      <c r="BS412" s="103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103"/>
      <c r="CN412" s="32"/>
      <c r="CO412" s="108"/>
    </row>
    <row r="413" spans="1:93" ht="12.75" customHeight="1">
      <c r="A413" s="39" t="s">
        <v>1367</v>
      </c>
      <c r="B413" s="14">
        <v>167</v>
      </c>
      <c r="C413" s="40" t="s">
        <v>1347</v>
      </c>
      <c r="D413" s="600" t="s">
        <v>16935</v>
      </c>
      <c r="E413" s="600">
        <v>19</v>
      </c>
      <c r="F413" s="599"/>
      <c r="G413" s="599"/>
      <c r="H413" s="591" t="s">
        <v>84</v>
      </c>
      <c r="I413" s="14" t="s">
        <v>374</v>
      </c>
      <c r="J413" s="36" t="s">
        <v>85</v>
      </c>
      <c r="K413" s="14"/>
      <c r="L413" s="14" t="s">
        <v>257</v>
      </c>
      <c r="M413" s="17" t="s">
        <v>196</v>
      </c>
      <c r="N413" s="17" t="s">
        <v>88</v>
      </c>
      <c r="O413" s="109" t="s">
        <v>1368</v>
      </c>
      <c r="P413" s="110" t="s">
        <v>1369</v>
      </c>
      <c r="Q413" s="60">
        <v>2067</v>
      </c>
      <c r="R413" s="59" t="s">
        <v>1370</v>
      </c>
      <c r="S413" s="59" t="s">
        <v>1371</v>
      </c>
      <c r="T413" s="39">
        <v>38739512283</v>
      </c>
      <c r="U413" s="14">
        <v>83</v>
      </c>
      <c r="V413" s="75" t="s">
        <v>1031</v>
      </c>
      <c r="W413" s="75" t="s">
        <v>1372</v>
      </c>
      <c r="X413" s="39" t="s">
        <v>1373</v>
      </c>
      <c r="Y413" s="13" t="s">
        <v>1374</v>
      </c>
      <c r="Z413" s="14">
        <v>1</v>
      </c>
      <c r="AA413" s="14" t="s">
        <v>96</v>
      </c>
      <c r="AB413" s="14" t="s">
        <v>23</v>
      </c>
      <c r="AC413" s="14" t="s">
        <v>97</v>
      </c>
      <c r="AD413" s="19"/>
      <c r="AE413" s="13"/>
      <c r="AF413" s="62">
        <v>34369</v>
      </c>
      <c r="AG413" s="14" t="str">
        <f t="shared" ca="1" si="67"/>
        <v>31 anos</v>
      </c>
      <c r="AH413" s="62">
        <v>45282</v>
      </c>
      <c r="AI413" s="20"/>
      <c r="AJ413" s="20"/>
      <c r="AK413" s="20"/>
      <c r="AL413" s="14"/>
      <c r="AM413" s="14"/>
      <c r="AN413" s="14"/>
      <c r="AO413" s="14"/>
      <c r="AP413" s="14"/>
      <c r="AQ413" s="21"/>
      <c r="AR413" s="14"/>
      <c r="AS413" s="14"/>
      <c r="AT413" s="14"/>
      <c r="AU413" s="14"/>
      <c r="AV413" s="14"/>
      <c r="AW413" s="14" t="s">
        <v>100</v>
      </c>
      <c r="AX413" s="63" t="s">
        <v>1375</v>
      </c>
      <c r="AY413" s="52" t="s">
        <v>306</v>
      </c>
      <c r="AZ413" s="52" t="s">
        <v>99</v>
      </c>
      <c r="BA413" s="52" t="s">
        <v>99</v>
      </c>
      <c r="BB413" s="14" t="s">
        <v>271</v>
      </c>
      <c r="BC413" s="14"/>
      <c r="BD413" s="14"/>
      <c r="BE413" s="14"/>
      <c r="BF413" s="14"/>
      <c r="BG413" s="14"/>
      <c r="BH413" s="14"/>
      <c r="BI413" s="14"/>
      <c r="BJ413" s="14"/>
      <c r="BK413" s="14"/>
      <c r="BL413" s="13" t="s">
        <v>1376</v>
      </c>
      <c r="BM413" s="14">
        <v>177</v>
      </c>
      <c r="BN413" s="14"/>
      <c r="BO413" s="14" t="s">
        <v>106</v>
      </c>
      <c r="BP413" s="76">
        <v>69087669</v>
      </c>
      <c r="BQ413" s="64">
        <v>92984458656</v>
      </c>
      <c r="BR413" s="51" t="s">
        <v>1377</v>
      </c>
      <c r="BS413" s="14"/>
      <c r="BT413" s="14"/>
      <c r="BU413" s="14"/>
      <c r="BV413" s="14" t="s">
        <v>276</v>
      </c>
      <c r="BW413" s="14"/>
      <c r="BX413" s="14"/>
      <c r="BY413" s="14"/>
      <c r="BZ413" s="14"/>
      <c r="CA413" s="14"/>
      <c r="CB413" s="20"/>
      <c r="CC413" s="14"/>
      <c r="CD413" s="20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40"/>
    </row>
    <row r="414" spans="1:93" ht="15" customHeight="1">
      <c r="A414" s="65" t="s">
        <v>1378</v>
      </c>
      <c r="B414" s="25">
        <v>131</v>
      </c>
      <c r="C414" s="34" t="s">
        <v>1347</v>
      </c>
      <c r="D414" s="600" t="s">
        <v>16935</v>
      </c>
      <c r="E414" s="600">
        <v>19</v>
      </c>
      <c r="F414" s="600"/>
      <c r="G414" s="600"/>
      <c r="H414" s="590" t="s">
        <v>84</v>
      </c>
      <c r="I414" s="25" t="s">
        <v>374</v>
      </c>
      <c r="J414" s="27" t="s">
        <v>135</v>
      </c>
      <c r="K414" s="25"/>
      <c r="L414" s="32" t="s">
        <v>257</v>
      </c>
      <c r="M414" s="28" t="s">
        <v>196</v>
      </c>
      <c r="N414" s="28" t="s">
        <v>88</v>
      </c>
      <c r="O414" s="29" t="s">
        <v>1379</v>
      </c>
      <c r="P414" s="44" t="s">
        <v>1380</v>
      </c>
      <c r="Q414" s="41">
        <v>2031</v>
      </c>
      <c r="R414" s="44" t="s">
        <v>1381</v>
      </c>
      <c r="S414" s="44" t="s">
        <v>1382</v>
      </c>
      <c r="T414" s="65">
        <v>36911872291</v>
      </c>
      <c r="U414" s="25">
        <v>91</v>
      </c>
      <c r="V414" s="636" t="s">
        <v>143</v>
      </c>
      <c r="W414" s="636" t="s">
        <v>1383</v>
      </c>
      <c r="X414" s="54" t="s">
        <v>1384</v>
      </c>
      <c r="Y414" s="54" t="s">
        <v>1385</v>
      </c>
      <c r="Z414" s="25">
        <v>1</v>
      </c>
      <c r="AA414" s="25" t="s">
        <v>96</v>
      </c>
      <c r="AB414" s="25" t="s">
        <v>23</v>
      </c>
      <c r="AC414" s="25" t="s">
        <v>97</v>
      </c>
      <c r="AD414" s="30"/>
      <c r="AE414" s="24"/>
      <c r="AF414" s="45">
        <v>34969</v>
      </c>
      <c r="AG414" s="25" t="str">
        <f t="shared" ca="1" si="67"/>
        <v>29 anos</v>
      </c>
      <c r="AH414" s="45">
        <v>45261</v>
      </c>
      <c r="AI414" s="31"/>
      <c r="AJ414" s="31"/>
      <c r="AK414" s="31"/>
      <c r="AL414" s="25"/>
      <c r="AM414" s="25"/>
      <c r="AN414" s="25"/>
      <c r="AO414" s="25"/>
      <c r="AP414" s="25"/>
      <c r="AQ414" s="32"/>
      <c r="AR414" s="25"/>
      <c r="AS414" s="25"/>
      <c r="AT414" s="25"/>
      <c r="AU414" s="25"/>
      <c r="AV414" s="25"/>
      <c r="AW414" s="25" t="s">
        <v>100</v>
      </c>
      <c r="AX414" s="63" t="s">
        <v>1386</v>
      </c>
      <c r="AY414" s="52" t="s">
        <v>99</v>
      </c>
      <c r="AZ414" s="52" t="s">
        <v>99</v>
      </c>
      <c r="BA414" s="52" t="s">
        <v>99</v>
      </c>
      <c r="BB414" s="25" t="s">
        <v>271</v>
      </c>
      <c r="BC414" s="25"/>
      <c r="BD414" s="25"/>
      <c r="BE414" s="25"/>
      <c r="BF414" s="25"/>
      <c r="BG414" s="25"/>
      <c r="BH414" s="25"/>
      <c r="BI414" s="25"/>
      <c r="BJ414" s="25"/>
      <c r="BK414" s="25"/>
      <c r="BL414" s="24" t="s">
        <v>1387</v>
      </c>
      <c r="BM414" s="25">
        <v>30</v>
      </c>
      <c r="BN414" s="25"/>
      <c r="BO414" s="25" t="s">
        <v>106</v>
      </c>
      <c r="BP414" s="71">
        <v>69054691</v>
      </c>
      <c r="BQ414" s="64" t="s">
        <v>1388</v>
      </c>
      <c r="BR414" s="51" t="s">
        <v>1389</v>
      </c>
      <c r="BS414" s="25"/>
      <c r="BT414" s="25"/>
      <c r="BU414" s="25"/>
      <c r="BV414" s="25" t="s">
        <v>276</v>
      </c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34"/>
    </row>
    <row r="415" spans="1:93" ht="15" customHeight="1">
      <c r="A415" s="13" t="s">
        <v>1390</v>
      </c>
      <c r="B415" s="14"/>
      <c r="C415" s="40" t="s">
        <v>1347</v>
      </c>
      <c r="D415" s="600" t="s">
        <v>16935</v>
      </c>
      <c r="E415" s="600">
        <v>19</v>
      </c>
      <c r="F415" s="599"/>
      <c r="G415" s="599"/>
      <c r="H415" s="36" t="s">
        <v>84</v>
      </c>
      <c r="I415" s="14" t="s">
        <v>1391</v>
      </c>
      <c r="J415" s="36" t="s">
        <v>135</v>
      </c>
      <c r="K415" s="14" t="s">
        <v>279</v>
      </c>
      <c r="L415" s="14" t="s">
        <v>68</v>
      </c>
      <c r="M415" s="17" t="s">
        <v>1392</v>
      </c>
      <c r="N415" s="17" t="s">
        <v>1393</v>
      </c>
      <c r="O415" s="18" t="s">
        <v>1394</v>
      </c>
      <c r="P415" s="14" t="s">
        <v>1395</v>
      </c>
      <c r="Q415" s="112" t="s">
        <v>1396</v>
      </c>
      <c r="R415" s="14" t="s">
        <v>1397</v>
      </c>
      <c r="S415" s="14" t="s">
        <v>1398</v>
      </c>
      <c r="T415" s="14">
        <v>129319622</v>
      </c>
      <c r="U415" s="14">
        <v>91</v>
      </c>
      <c r="V415" s="14">
        <v>1</v>
      </c>
      <c r="W415" s="14">
        <v>683</v>
      </c>
      <c r="X415" s="13" t="s">
        <v>1399</v>
      </c>
      <c r="Y415" s="13" t="s">
        <v>1400</v>
      </c>
      <c r="Z415" s="14">
        <v>2</v>
      </c>
      <c r="AA415" s="14" t="s">
        <v>96</v>
      </c>
      <c r="AB415" s="14" t="s">
        <v>23</v>
      </c>
      <c r="AC415" s="14" t="s">
        <v>97</v>
      </c>
      <c r="AD415" s="19"/>
      <c r="AE415" s="13"/>
      <c r="AF415" s="20">
        <v>26529</v>
      </c>
      <c r="AG415" s="14" t="str">
        <f t="shared" ca="1" si="67"/>
        <v>52 anos</v>
      </c>
      <c r="AH415" s="113">
        <v>43937</v>
      </c>
      <c r="AI415" s="20">
        <v>43943</v>
      </c>
      <c r="AJ415" s="20">
        <f t="shared" ref="AJ415:AJ420" si="74">EDATE(AI415,300)</f>
        <v>53074</v>
      </c>
      <c r="AK415" s="20">
        <f t="shared" ref="AK415:AK420" si="75">EDATE(AI415,360)</f>
        <v>54900</v>
      </c>
      <c r="AL415" s="14">
        <v>59</v>
      </c>
      <c r="AM415" s="14" t="str">
        <f t="shared" ref="AM415:AM420" ca="1" si="76">DATEDIF(AI415,TODAY(),"Y")&amp;" ano(s)"</f>
        <v>5 ano(s)</v>
      </c>
      <c r="AN415" s="14" t="str">
        <f t="shared" ref="AN415:AN420" ca="1" si="77">DATEDIF(AI415,TODAY(),"YM")&amp;"  mês(es)"</f>
        <v>3  mês(es)</v>
      </c>
      <c r="AO415" s="14" t="str">
        <f t="shared" ref="AO415:AO420" ca="1" si="78">DATEDIF(AI415,TODAY(),"MD")&amp;" dias"</f>
        <v>25 dias</v>
      </c>
      <c r="AP415" s="14">
        <f t="shared" ref="AP415:AP420" ca="1" si="79">TODAY()-AI415</f>
        <v>1942</v>
      </c>
      <c r="AQ415" s="21" t="s">
        <v>99</v>
      </c>
      <c r="AR415" s="14"/>
      <c r="AS415" s="14"/>
      <c r="AT415" s="14"/>
      <c r="AU415" s="14"/>
      <c r="AV415" s="14"/>
      <c r="AW415" s="139" t="s">
        <v>336</v>
      </c>
      <c r="AX415" s="124" t="s">
        <v>110</v>
      </c>
      <c r="AY415" s="124" t="s">
        <v>99</v>
      </c>
      <c r="AZ415" s="124" t="s">
        <v>110</v>
      </c>
      <c r="BA415" s="125" t="s">
        <v>110</v>
      </c>
      <c r="BB415" s="14"/>
      <c r="BC415" s="14" t="s">
        <v>1401</v>
      </c>
      <c r="BD415" s="14"/>
      <c r="BE415" s="14"/>
      <c r="BF415" s="14"/>
      <c r="BG415" s="14"/>
      <c r="BH415" s="14"/>
      <c r="BI415" s="14"/>
      <c r="BJ415" s="14"/>
      <c r="BK415" s="14"/>
      <c r="BL415" s="14" t="s">
        <v>1402</v>
      </c>
      <c r="BM415" s="14">
        <v>362</v>
      </c>
      <c r="BN415" s="14" t="s">
        <v>1403</v>
      </c>
      <c r="BO415" s="14" t="s">
        <v>106</v>
      </c>
      <c r="BP415" s="14">
        <v>69010300</v>
      </c>
      <c r="BQ415" s="117">
        <v>92982669224</v>
      </c>
      <c r="BR415" s="22" t="s">
        <v>1404</v>
      </c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40"/>
    </row>
    <row r="416" spans="1:93" ht="12.75" customHeight="1">
      <c r="A416" s="24" t="s">
        <v>1405</v>
      </c>
      <c r="B416" s="25">
        <v>581</v>
      </c>
      <c r="C416" s="34" t="s">
        <v>1347</v>
      </c>
      <c r="D416" s="600" t="s">
        <v>16935</v>
      </c>
      <c r="E416" s="600">
        <v>19</v>
      </c>
      <c r="F416" s="600"/>
      <c r="G416" s="600"/>
      <c r="H416" s="27" t="s">
        <v>84</v>
      </c>
      <c r="I416" s="25" t="s">
        <v>1406</v>
      </c>
      <c r="J416" s="27" t="s">
        <v>85</v>
      </c>
      <c r="K416" s="25" t="s">
        <v>86</v>
      </c>
      <c r="L416" s="25" t="s">
        <v>69</v>
      </c>
      <c r="M416" s="25" t="s">
        <v>196</v>
      </c>
      <c r="N416" s="28" t="s">
        <v>88</v>
      </c>
      <c r="O416" s="29" t="s">
        <v>1407</v>
      </c>
      <c r="P416" s="25" t="s">
        <v>1408</v>
      </c>
      <c r="Q416" s="28" t="s">
        <v>1409</v>
      </c>
      <c r="R416" s="25" t="s">
        <v>1410</v>
      </c>
      <c r="S416" s="25" t="s">
        <v>1411</v>
      </c>
      <c r="T416" s="25">
        <v>223987922</v>
      </c>
      <c r="U416" s="25">
        <v>16</v>
      </c>
      <c r="V416" s="25">
        <v>59</v>
      </c>
      <c r="W416" s="25">
        <v>204</v>
      </c>
      <c r="X416" s="24" t="s">
        <v>1412</v>
      </c>
      <c r="Y416" s="24" t="s">
        <v>1413</v>
      </c>
      <c r="Z416" s="25">
        <v>3</v>
      </c>
      <c r="AA416" s="25" t="s">
        <v>99</v>
      </c>
      <c r="AB416" s="25" t="s">
        <v>817</v>
      </c>
      <c r="AC416" s="25" t="s">
        <v>97</v>
      </c>
      <c r="AD416" s="24" t="s">
        <v>1414</v>
      </c>
      <c r="AE416" s="24" t="s">
        <v>1415</v>
      </c>
      <c r="AF416" s="31">
        <v>30762</v>
      </c>
      <c r="AG416" s="25" t="str">
        <f t="shared" ca="1" si="67"/>
        <v>41 anos</v>
      </c>
      <c r="AH416" s="31">
        <v>41561</v>
      </c>
      <c r="AI416" s="31">
        <v>41561</v>
      </c>
      <c r="AJ416" s="31">
        <f t="shared" si="74"/>
        <v>50692</v>
      </c>
      <c r="AK416" s="31">
        <f t="shared" si="75"/>
        <v>52518</v>
      </c>
      <c r="AL416" s="25">
        <v>59</v>
      </c>
      <c r="AM416" s="25" t="str">
        <f t="shared" ca="1" si="76"/>
        <v>11 ano(s)</v>
      </c>
      <c r="AN416" s="25" t="str">
        <f t="shared" ca="1" si="77"/>
        <v>10  mês(es)</v>
      </c>
      <c r="AO416" s="25" t="str">
        <f t="shared" ca="1" si="78"/>
        <v>2 dias</v>
      </c>
      <c r="AP416" s="25">
        <f t="shared" ca="1" si="79"/>
        <v>4324</v>
      </c>
      <c r="AQ416" s="32" t="s">
        <v>99</v>
      </c>
      <c r="AR416" s="25"/>
      <c r="AS416" s="25"/>
      <c r="AT416" s="25"/>
      <c r="AU416" s="25"/>
      <c r="AV416" s="25"/>
      <c r="AW416" s="25" t="s">
        <v>336</v>
      </c>
      <c r="AX416" s="25"/>
      <c r="AY416" s="25" t="s">
        <v>99</v>
      </c>
      <c r="AZ416" s="25" t="s">
        <v>99</v>
      </c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 t="s">
        <v>1416</v>
      </c>
      <c r="BM416" s="25">
        <v>0</v>
      </c>
      <c r="BN416" s="25" t="s">
        <v>1417</v>
      </c>
      <c r="BO416" s="25" t="s">
        <v>106</v>
      </c>
      <c r="BP416" s="25">
        <v>69085640</v>
      </c>
      <c r="BQ416" s="25">
        <v>9293141779</v>
      </c>
      <c r="BR416" s="114" t="s">
        <v>1418</v>
      </c>
      <c r="BS416" s="25" t="s">
        <v>290</v>
      </c>
      <c r="BT416" s="25" t="s">
        <v>110</v>
      </c>
      <c r="BU416" s="25" t="s">
        <v>291</v>
      </c>
      <c r="BV416" s="25" t="s">
        <v>110</v>
      </c>
      <c r="BW416" s="31" t="s">
        <v>292</v>
      </c>
      <c r="BX416" s="25" t="s">
        <v>1419</v>
      </c>
      <c r="BY416" s="25" t="s">
        <v>110</v>
      </c>
      <c r="BZ416" s="25" t="s">
        <v>110</v>
      </c>
      <c r="CA416" s="25" t="s">
        <v>110</v>
      </c>
      <c r="CB416" s="25" t="s">
        <v>110</v>
      </c>
      <c r="CC416" s="25" t="s">
        <v>110</v>
      </c>
      <c r="CD416" s="25" t="s">
        <v>110</v>
      </c>
      <c r="CE416" s="25" t="s">
        <v>110</v>
      </c>
      <c r="CF416" s="25" t="s">
        <v>110</v>
      </c>
      <c r="CG416" s="25" t="s">
        <v>110</v>
      </c>
      <c r="CH416" s="25" t="s">
        <v>110</v>
      </c>
      <c r="CI416" s="25" t="s">
        <v>110</v>
      </c>
      <c r="CJ416" s="25" t="s">
        <v>110</v>
      </c>
      <c r="CK416" s="25" t="s">
        <v>110</v>
      </c>
      <c r="CL416" s="25" t="s">
        <v>110</v>
      </c>
      <c r="CM416" s="25" t="s">
        <v>110</v>
      </c>
      <c r="CN416" s="25"/>
      <c r="CO416" s="34"/>
    </row>
    <row r="417" spans="1:93" ht="15" customHeight="1">
      <c r="A417" s="13" t="s">
        <v>1420</v>
      </c>
      <c r="B417" s="14">
        <v>253</v>
      </c>
      <c r="C417" s="40" t="s">
        <v>1347</v>
      </c>
      <c r="D417" s="600" t="s">
        <v>16935</v>
      </c>
      <c r="E417" s="600">
        <v>19</v>
      </c>
      <c r="F417" s="599"/>
      <c r="G417" s="599"/>
      <c r="H417" s="36" t="s">
        <v>116</v>
      </c>
      <c r="I417" s="14" t="s">
        <v>782</v>
      </c>
      <c r="J417" s="36" t="s">
        <v>85</v>
      </c>
      <c r="K417" s="14" t="s">
        <v>86</v>
      </c>
      <c r="L417" s="14" t="s">
        <v>73</v>
      </c>
      <c r="M417" s="14" t="s">
        <v>87</v>
      </c>
      <c r="N417" s="17" t="s">
        <v>88</v>
      </c>
      <c r="O417" s="18" t="s">
        <v>1421</v>
      </c>
      <c r="P417" s="14" t="s">
        <v>1422</v>
      </c>
      <c r="Q417" s="17" t="s">
        <v>1423</v>
      </c>
      <c r="R417" s="14" t="s">
        <v>1424</v>
      </c>
      <c r="S417" s="14" t="s">
        <v>1425</v>
      </c>
      <c r="T417" s="14">
        <v>216940122</v>
      </c>
      <c r="U417" s="14">
        <v>8</v>
      </c>
      <c r="V417" s="14">
        <v>68</v>
      </c>
      <c r="W417" s="14">
        <v>25</v>
      </c>
      <c r="X417" s="13" t="s">
        <v>1426</v>
      </c>
      <c r="Y417" s="13" t="s">
        <v>1427</v>
      </c>
      <c r="Z417" s="14">
        <v>1</v>
      </c>
      <c r="AA417" s="14" t="s">
        <v>96</v>
      </c>
      <c r="AB417" s="14" t="s">
        <v>23</v>
      </c>
      <c r="AC417" s="14" t="s">
        <v>97</v>
      </c>
      <c r="AD417" s="19"/>
      <c r="AE417" s="13"/>
      <c r="AF417" s="20">
        <v>29887</v>
      </c>
      <c r="AG417" s="14" t="str">
        <f t="shared" ref="AG417:AG448" ca="1" si="80">DATEDIF(AF417,TODAY(),"Y")&amp;" anos"</f>
        <v>43 anos</v>
      </c>
      <c r="AH417" s="20">
        <v>38058</v>
      </c>
      <c r="AI417" s="20">
        <v>38058</v>
      </c>
      <c r="AJ417" s="20">
        <f t="shared" si="74"/>
        <v>47189</v>
      </c>
      <c r="AK417" s="20">
        <f t="shared" si="75"/>
        <v>49015</v>
      </c>
      <c r="AL417" s="14">
        <v>59</v>
      </c>
      <c r="AM417" s="14" t="str">
        <f t="shared" ca="1" si="76"/>
        <v>21 ano(s)</v>
      </c>
      <c r="AN417" s="14" t="str">
        <f t="shared" ca="1" si="77"/>
        <v>5  mês(es)</v>
      </c>
      <c r="AO417" s="14" t="str">
        <f t="shared" ca="1" si="78"/>
        <v>4 dias</v>
      </c>
      <c r="AP417" s="14">
        <f t="shared" ca="1" si="79"/>
        <v>7827</v>
      </c>
      <c r="AQ417" s="21" t="s">
        <v>99</v>
      </c>
      <c r="AR417" s="14"/>
      <c r="AS417" s="14"/>
      <c r="AT417" s="14"/>
      <c r="AU417" s="14"/>
      <c r="AV417" s="14"/>
      <c r="AW417" s="14" t="s">
        <v>100</v>
      </c>
      <c r="AX417" s="14"/>
      <c r="AY417" s="14" t="s">
        <v>1428</v>
      </c>
      <c r="AZ417" s="14" t="s">
        <v>99</v>
      </c>
      <c r="BA417" s="116" t="s">
        <v>99</v>
      </c>
      <c r="BB417" s="20" t="s">
        <v>101</v>
      </c>
      <c r="BC417" s="14" t="s">
        <v>1429</v>
      </c>
      <c r="BD417" s="14" t="s">
        <v>1430</v>
      </c>
      <c r="BE417" s="14" t="s">
        <v>223</v>
      </c>
      <c r="BF417" s="14"/>
      <c r="BG417" s="14"/>
      <c r="BH417" s="14"/>
      <c r="BI417" s="14"/>
      <c r="BJ417" s="14"/>
      <c r="BK417" s="14"/>
      <c r="BL417" s="14"/>
      <c r="BM417" s="14">
        <v>0</v>
      </c>
      <c r="BN417" s="14"/>
      <c r="BO417" s="14" t="s">
        <v>106</v>
      </c>
      <c r="BP417" s="14">
        <v>69085180</v>
      </c>
      <c r="BQ417" s="121">
        <v>92032496</v>
      </c>
      <c r="BR417" s="22" t="s">
        <v>1431</v>
      </c>
      <c r="BS417" s="14" t="s">
        <v>108</v>
      </c>
      <c r="BT417" s="14" t="s">
        <v>109</v>
      </c>
      <c r="BU417" s="14" t="s">
        <v>1432</v>
      </c>
      <c r="BV417" s="14" t="s">
        <v>1433</v>
      </c>
      <c r="BW417" s="14" t="s">
        <v>1434</v>
      </c>
      <c r="BX417" s="14" t="s">
        <v>1435</v>
      </c>
      <c r="BY417" s="14" t="s">
        <v>208</v>
      </c>
      <c r="BZ417" s="14" t="s">
        <v>413</v>
      </c>
      <c r="CA417" s="14" t="s">
        <v>110</v>
      </c>
      <c r="CB417" s="20">
        <v>44307</v>
      </c>
      <c r="CC417" s="14" t="s">
        <v>1436</v>
      </c>
      <c r="CD417" s="14" t="s">
        <v>110</v>
      </c>
      <c r="CE417" s="14" t="s">
        <v>110</v>
      </c>
      <c r="CF417" s="14" t="s">
        <v>110</v>
      </c>
      <c r="CG417" s="14" t="s">
        <v>110</v>
      </c>
      <c r="CH417" s="14" t="s">
        <v>110</v>
      </c>
      <c r="CI417" s="14" t="s">
        <v>110</v>
      </c>
      <c r="CJ417" s="14" t="s">
        <v>110</v>
      </c>
      <c r="CK417" s="14" t="s">
        <v>110</v>
      </c>
      <c r="CL417" s="14" t="s">
        <v>110</v>
      </c>
      <c r="CM417" s="14" t="s">
        <v>110</v>
      </c>
      <c r="CN417" s="14"/>
      <c r="CO417" s="40"/>
    </row>
    <row r="418" spans="1:93" ht="13.5" customHeight="1">
      <c r="A418" s="24" t="s">
        <v>1437</v>
      </c>
      <c r="B418" s="25">
        <v>307</v>
      </c>
      <c r="C418" s="34" t="s">
        <v>1347</v>
      </c>
      <c r="D418" s="600" t="s">
        <v>16935</v>
      </c>
      <c r="E418" s="600">
        <v>19</v>
      </c>
      <c r="F418" s="600"/>
      <c r="G418" s="600"/>
      <c r="H418" s="27" t="s">
        <v>84</v>
      </c>
      <c r="I418" s="25" t="s">
        <v>1334</v>
      </c>
      <c r="J418" s="27" t="s">
        <v>85</v>
      </c>
      <c r="K418" s="25" t="s">
        <v>86</v>
      </c>
      <c r="L418" s="25" t="s">
        <v>71</v>
      </c>
      <c r="M418" s="28" t="s">
        <v>196</v>
      </c>
      <c r="N418" s="28" t="s">
        <v>88</v>
      </c>
      <c r="O418" s="29" t="s">
        <v>1438</v>
      </c>
      <c r="P418" s="25" t="s">
        <v>1439</v>
      </c>
      <c r="Q418" s="28" t="s">
        <v>1440</v>
      </c>
      <c r="R418" s="25" t="s">
        <v>1441</v>
      </c>
      <c r="S418" s="25" t="s">
        <v>1442</v>
      </c>
      <c r="T418" s="630">
        <v>182972822</v>
      </c>
      <c r="U418" s="25">
        <v>59</v>
      </c>
      <c r="V418" s="630">
        <v>37</v>
      </c>
      <c r="W418" s="630">
        <v>26</v>
      </c>
      <c r="X418" s="619" t="s">
        <v>1443</v>
      </c>
      <c r="Y418" s="619" t="s">
        <v>1444</v>
      </c>
      <c r="Z418" s="25">
        <v>1</v>
      </c>
      <c r="AA418" s="25" t="s">
        <v>96</v>
      </c>
      <c r="AB418" s="25" t="s">
        <v>23</v>
      </c>
      <c r="AC418" s="25" t="s">
        <v>97</v>
      </c>
      <c r="AD418" s="30"/>
      <c r="AE418" s="24"/>
      <c r="AF418" s="31">
        <v>29144</v>
      </c>
      <c r="AG418" s="25" t="str">
        <f t="shared" ca="1" si="80"/>
        <v>45 anos</v>
      </c>
      <c r="AH418" s="31">
        <v>38384</v>
      </c>
      <c r="AI418" s="31">
        <v>38384</v>
      </c>
      <c r="AJ418" s="31">
        <f t="shared" si="74"/>
        <v>47515</v>
      </c>
      <c r="AK418" s="31">
        <f t="shared" si="75"/>
        <v>49341</v>
      </c>
      <c r="AL418" s="25">
        <v>59</v>
      </c>
      <c r="AM418" s="25" t="str">
        <f t="shared" ca="1" si="76"/>
        <v>20 ano(s)</v>
      </c>
      <c r="AN418" s="25" t="str">
        <f t="shared" ca="1" si="77"/>
        <v>6  mês(es)</v>
      </c>
      <c r="AO418" s="25" t="str">
        <f t="shared" ca="1" si="78"/>
        <v>15 dias</v>
      </c>
      <c r="AP418" s="25">
        <f t="shared" ca="1" si="79"/>
        <v>7501</v>
      </c>
      <c r="AQ418" s="32" t="s">
        <v>99</v>
      </c>
      <c r="AR418" s="25"/>
      <c r="AS418" s="25"/>
      <c r="AT418" s="25"/>
      <c r="AU418" s="25"/>
      <c r="AV418" s="25"/>
      <c r="AW418" s="25"/>
      <c r="AX418" s="25"/>
      <c r="AY418" s="25" t="s">
        <v>99</v>
      </c>
      <c r="AZ418" s="25"/>
      <c r="BA418" s="73"/>
      <c r="BB418" s="25"/>
      <c r="BC418" s="25"/>
      <c r="BD418" s="25"/>
      <c r="BE418" s="25" t="s">
        <v>223</v>
      </c>
      <c r="BF418" s="25"/>
      <c r="BG418" s="25"/>
      <c r="BH418" s="25"/>
      <c r="BI418" s="25"/>
      <c r="BJ418" s="25"/>
      <c r="BK418" s="25"/>
      <c r="BL418" s="630" t="s">
        <v>1445</v>
      </c>
      <c r="BM418" s="630">
        <v>0</v>
      </c>
      <c r="BN418" s="25" t="s">
        <v>1446</v>
      </c>
      <c r="BO418" s="25" t="s">
        <v>106</v>
      </c>
      <c r="BP418" s="630">
        <v>69093115</v>
      </c>
      <c r="BQ418" s="122">
        <v>92681395</v>
      </c>
      <c r="BR418" s="33" t="s">
        <v>1447</v>
      </c>
      <c r="BS418" s="25" t="s">
        <v>205</v>
      </c>
      <c r="BT418" s="25" t="s">
        <v>206</v>
      </c>
      <c r="BU418" s="25" t="s">
        <v>207</v>
      </c>
      <c r="BV418" s="25"/>
      <c r="BW418" s="25"/>
      <c r="BX418" s="25"/>
      <c r="BY418" s="25" t="s">
        <v>208</v>
      </c>
      <c r="BZ418" s="25" t="s">
        <v>110</v>
      </c>
      <c r="CA418" s="25" t="s">
        <v>110</v>
      </c>
      <c r="CB418" s="25" t="s">
        <v>110</v>
      </c>
      <c r="CC418" s="25" t="s">
        <v>110</v>
      </c>
      <c r="CD418" s="25" t="s">
        <v>110</v>
      </c>
      <c r="CE418" s="25" t="s">
        <v>110</v>
      </c>
      <c r="CF418" s="25" t="s">
        <v>110</v>
      </c>
      <c r="CG418" s="25" t="s">
        <v>110</v>
      </c>
      <c r="CH418" s="25" t="s">
        <v>110</v>
      </c>
      <c r="CI418" s="25" t="s">
        <v>110</v>
      </c>
      <c r="CJ418" s="25" t="s">
        <v>110</v>
      </c>
      <c r="CK418" s="25" t="s">
        <v>110</v>
      </c>
      <c r="CL418" s="25" t="s">
        <v>110</v>
      </c>
      <c r="CM418" s="25" t="s">
        <v>110</v>
      </c>
      <c r="CN418" s="25"/>
      <c r="CO418" s="34"/>
    </row>
    <row r="419" spans="1:93" ht="13.5" customHeight="1">
      <c r="A419" s="13" t="s">
        <v>1448</v>
      </c>
      <c r="B419" s="14"/>
      <c r="C419" s="40" t="s">
        <v>1347</v>
      </c>
      <c r="D419" s="600" t="s">
        <v>16935</v>
      </c>
      <c r="E419" s="600">
        <v>19</v>
      </c>
      <c r="F419" s="599"/>
      <c r="G419" s="599"/>
      <c r="H419" s="36" t="s">
        <v>84</v>
      </c>
      <c r="I419" s="14" t="s">
        <v>1449</v>
      </c>
      <c r="J419" s="36" t="s">
        <v>85</v>
      </c>
      <c r="K419" s="14" t="s">
        <v>86</v>
      </c>
      <c r="L419" s="21" t="s">
        <v>69</v>
      </c>
      <c r="M419" s="17" t="s">
        <v>1392</v>
      </c>
      <c r="N419" s="17" t="s">
        <v>1450</v>
      </c>
      <c r="O419" s="18" t="s">
        <v>1451</v>
      </c>
      <c r="P419" s="14" t="s">
        <v>1452</v>
      </c>
      <c r="Q419" s="60" t="s">
        <v>1453</v>
      </c>
      <c r="R419" s="14" t="s">
        <v>1454</v>
      </c>
      <c r="S419" s="14" t="s">
        <v>1455</v>
      </c>
      <c r="T419" s="14">
        <v>190412322</v>
      </c>
      <c r="U419" s="14">
        <v>32</v>
      </c>
      <c r="V419" s="14">
        <v>11</v>
      </c>
      <c r="W419" s="14">
        <v>72</v>
      </c>
      <c r="X419" s="13" t="s">
        <v>1456</v>
      </c>
      <c r="Y419" s="13" t="s">
        <v>1457</v>
      </c>
      <c r="Z419" s="14">
        <v>1</v>
      </c>
      <c r="AA419" s="14" t="s">
        <v>96</v>
      </c>
      <c r="AB419" s="14" t="s">
        <v>23</v>
      </c>
      <c r="AC419" s="14" t="s">
        <v>97</v>
      </c>
      <c r="AD419" s="19"/>
      <c r="AE419" s="13" t="s">
        <v>1458</v>
      </c>
      <c r="AF419" s="20">
        <v>27233</v>
      </c>
      <c r="AG419" s="14" t="str">
        <f t="shared" ca="1" si="80"/>
        <v>51 anos</v>
      </c>
      <c r="AH419" s="20">
        <v>43937</v>
      </c>
      <c r="AI419" s="20">
        <v>43937</v>
      </c>
      <c r="AJ419" s="20">
        <f t="shared" si="74"/>
        <v>53068</v>
      </c>
      <c r="AK419" s="20">
        <f t="shared" si="75"/>
        <v>54894</v>
      </c>
      <c r="AL419" s="14">
        <v>59</v>
      </c>
      <c r="AM419" s="14" t="str">
        <f t="shared" ca="1" si="76"/>
        <v>5 ano(s)</v>
      </c>
      <c r="AN419" s="14" t="str">
        <f t="shared" ca="1" si="77"/>
        <v>4  mês(es)</v>
      </c>
      <c r="AO419" s="14" t="str">
        <f t="shared" ca="1" si="78"/>
        <v>0 dias</v>
      </c>
      <c r="AP419" s="14">
        <f t="shared" ca="1" si="79"/>
        <v>1948</v>
      </c>
      <c r="AQ419" s="21" t="s">
        <v>99</v>
      </c>
      <c r="AR419" s="14"/>
      <c r="AS419" s="14"/>
      <c r="AT419" s="14"/>
      <c r="AU419" s="14"/>
      <c r="AV419" s="14"/>
      <c r="AW419" s="14" t="s">
        <v>100</v>
      </c>
      <c r="AX419" s="14" t="s">
        <v>110</v>
      </c>
      <c r="AY419" s="14" t="s">
        <v>1459</v>
      </c>
      <c r="AZ419" s="14" t="s">
        <v>99</v>
      </c>
      <c r="BA419" s="14" t="s">
        <v>99</v>
      </c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 t="s">
        <v>1460</v>
      </c>
      <c r="BM419" s="14">
        <v>105</v>
      </c>
      <c r="BN419" s="14" t="s">
        <v>1461</v>
      </c>
      <c r="BO419" s="14" t="s">
        <v>106</v>
      </c>
      <c r="BP419" s="14">
        <v>69058581</v>
      </c>
      <c r="BQ419" s="14">
        <v>0</v>
      </c>
      <c r="BR419" s="14" t="s">
        <v>1462</v>
      </c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40"/>
    </row>
    <row r="420" spans="1:93" ht="12.75" customHeight="1">
      <c r="A420" s="24" t="s">
        <v>1463</v>
      </c>
      <c r="B420" s="25">
        <v>576</v>
      </c>
      <c r="C420" s="34" t="s">
        <v>1347</v>
      </c>
      <c r="D420" s="600" t="s">
        <v>16935</v>
      </c>
      <c r="E420" s="600">
        <v>19</v>
      </c>
      <c r="F420" s="600"/>
      <c r="G420" s="600"/>
      <c r="H420" s="27" t="s">
        <v>84</v>
      </c>
      <c r="I420" s="25"/>
      <c r="J420" s="27" t="s">
        <v>85</v>
      </c>
      <c r="K420" s="25" t="s">
        <v>86</v>
      </c>
      <c r="L420" s="25" t="s">
        <v>69</v>
      </c>
      <c r="M420" s="25" t="s">
        <v>196</v>
      </c>
      <c r="N420" s="28" t="s">
        <v>88</v>
      </c>
      <c r="O420" s="29" t="s">
        <v>1464</v>
      </c>
      <c r="P420" s="25" t="s">
        <v>1465</v>
      </c>
      <c r="Q420" s="28" t="s">
        <v>1466</v>
      </c>
      <c r="R420" s="25" t="s">
        <v>1467</v>
      </c>
      <c r="S420" s="25" t="s">
        <v>1468</v>
      </c>
      <c r="T420" s="25">
        <v>232896922</v>
      </c>
      <c r="U420" s="25">
        <v>40</v>
      </c>
      <c r="V420" s="25">
        <v>51</v>
      </c>
      <c r="W420" s="25">
        <v>53</v>
      </c>
      <c r="X420" s="24" t="s">
        <v>753</v>
      </c>
      <c r="Y420" s="24" t="s">
        <v>1469</v>
      </c>
      <c r="Z420" s="25">
        <v>2</v>
      </c>
      <c r="AA420" s="25" t="s">
        <v>96</v>
      </c>
      <c r="AB420" s="25" t="s">
        <v>23</v>
      </c>
      <c r="AC420" s="25" t="s">
        <v>97</v>
      </c>
      <c r="AD420" s="30"/>
      <c r="AE420" s="24" t="s">
        <v>1470</v>
      </c>
      <c r="AF420" s="31">
        <v>31615</v>
      </c>
      <c r="AG420" s="25" t="str">
        <f t="shared" ca="1" si="80"/>
        <v>39 anos</v>
      </c>
      <c r="AH420" s="31">
        <v>41561</v>
      </c>
      <c r="AI420" s="31">
        <v>41561</v>
      </c>
      <c r="AJ420" s="31">
        <f t="shared" si="74"/>
        <v>50692</v>
      </c>
      <c r="AK420" s="31">
        <f t="shared" si="75"/>
        <v>52518</v>
      </c>
      <c r="AL420" s="25">
        <v>59</v>
      </c>
      <c r="AM420" s="25" t="str">
        <f t="shared" ca="1" si="76"/>
        <v>11 ano(s)</v>
      </c>
      <c r="AN420" s="25" t="str">
        <f t="shared" ca="1" si="77"/>
        <v>10  mês(es)</v>
      </c>
      <c r="AO420" s="25" t="str">
        <f t="shared" ca="1" si="78"/>
        <v>2 dias</v>
      </c>
      <c r="AP420" s="25">
        <f t="shared" ca="1" si="79"/>
        <v>4324</v>
      </c>
      <c r="AQ420" s="32" t="s">
        <v>99</v>
      </c>
      <c r="AR420" s="25"/>
      <c r="AS420" s="25"/>
      <c r="AT420" s="25"/>
      <c r="AU420" s="25"/>
      <c r="AV420" s="25"/>
      <c r="AW420" s="25" t="s">
        <v>100</v>
      </c>
      <c r="AX420" s="25" t="s">
        <v>99</v>
      </c>
      <c r="AY420" s="25" t="s">
        <v>1471</v>
      </c>
      <c r="AZ420" s="25" t="s">
        <v>99</v>
      </c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 t="s">
        <v>1472</v>
      </c>
      <c r="BM420" s="25">
        <v>0</v>
      </c>
      <c r="BN420" s="25" t="s">
        <v>1473</v>
      </c>
      <c r="BO420" s="25" t="s">
        <v>106</v>
      </c>
      <c r="BP420" s="25">
        <v>69735000</v>
      </c>
      <c r="BQ420" s="25">
        <v>9292033383</v>
      </c>
      <c r="BR420" s="33" t="s">
        <v>1474</v>
      </c>
      <c r="BS420" s="25" t="s">
        <v>290</v>
      </c>
      <c r="BT420" s="25" t="s">
        <v>110</v>
      </c>
      <c r="BU420" s="25" t="s">
        <v>291</v>
      </c>
      <c r="BV420" s="25" t="s">
        <v>110</v>
      </c>
      <c r="BW420" s="31" t="s">
        <v>292</v>
      </c>
      <c r="BX420" s="25" t="s">
        <v>855</v>
      </c>
      <c r="BY420" s="25" t="s">
        <v>110</v>
      </c>
      <c r="BZ420" s="25" t="s">
        <v>110</v>
      </c>
      <c r="CA420" s="25" t="s">
        <v>110</v>
      </c>
      <c r="CB420" s="25" t="s">
        <v>110</v>
      </c>
      <c r="CC420" s="25" t="s">
        <v>110</v>
      </c>
      <c r="CD420" s="25" t="s">
        <v>110</v>
      </c>
      <c r="CE420" s="25" t="s">
        <v>110</v>
      </c>
      <c r="CF420" s="25" t="s">
        <v>110</v>
      </c>
      <c r="CG420" s="25" t="s">
        <v>110</v>
      </c>
      <c r="CH420" s="25" t="s">
        <v>110</v>
      </c>
      <c r="CI420" s="25" t="s">
        <v>110</v>
      </c>
      <c r="CJ420" s="25" t="s">
        <v>110</v>
      </c>
      <c r="CK420" s="25" t="s">
        <v>110</v>
      </c>
      <c r="CL420" s="25" t="s">
        <v>110</v>
      </c>
      <c r="CM420" s="25" t="s">
        <v>110</v>
      </c>
      <c r="CN420" s="25"/>
      <c r="CO420" s="34"/>
    </row>
    <row r="421" spans="1:93" ht="15" customHeight="1">
      <c r="A421" s="39" t="s">
        <v>1475</v>
      </c>
      <c r="B421" s="14">
        <v>58</v>
      </c>
      <c r="C421" s="40" t="s">
        <v>1347</v>
      </c>
      <c r="D421" s="600" t="s">
        <v>16935</v>
      </c>
      <c r="E421" s="600">
        <v>19</v>
      </c>
      <c r="F421" s="599"/>
      <c r="G421" s="599"/>
      <c r="H421" s="591" t="s">
        <v>84</v>
      </c>
      <c r="I421" s="14" t="s">
        <v>374</v>
      </c>
      <c r="J421" s="36" t="s">
        <v>85</v>
      </c>
      <c r="K421" s="14"/>
      <c r="L421" s="14" t="s">
        <v>257</v>
      </c>
      <c r="M421" s="17" t="s">
        <v>196</v>
      </c>
      <c r="N421" s="17" t="s">
        <v>88</v>
      </c>
      <c r="O421" s="18" t="s">
        <v>1476</v>
      </c>
      <c r="P421" s="59" t="s">
        <v>1477</v>
      </c>
      <c r="Q421" s="17" t="s">
        <v>1478</v>
      </c>
      <c r="R421" s="59" t="s">
        <v>1479</v>
      </c>
      <c r="S421" s="59" t="s">
        <v>1480</v>
      </c>
      <c r="T421" s="621">
        <v>40198802240</v>
      </c>
      <c r="U421" s="14">
        <v>40</v>
      </c>
      <c r="V421" s="638" t="s">
        <v>1031</v>
      </c>
      <c r="W421" s="638" t="s">
        <v>1481</v>
      </c>
      <c r="X421" s="621" t="s">
        <v>1482</v>
      </c>
      <c r="Y421" s="621" t="s">
        <v>1483</v>
      </c>
      <c r="Z421" s="14">
        <v>1</v>
      </c>
      <c r="AA421" s="14" t="s">
        <v>96</v>
      </c>
      <c r="AB421" s="14" t="s">
        <v>23</v>
      </c>
      <c r="AC421" s="14" t="s">
        <v>97</v>
      </c>
      <c r="AD421" s="19"/>
      <c r="AE421" s="13"/>
      <c r="AF421" s="62">
        <v>35609</v>
      </c>
      <c r="AG421" s="14" t="str">
        <f t="shared" ca="1" si="80"/>
        <v>28 anos</v>
      </c>
      <c r="AH421" s="62">
        <v>45267</v>
      </c>
      <c r="AI421" s="20"/>
      <c r="AJ421" s="20"/>
      <c r="AK421" s="20"/>
      <c r="AL421" s="14"/>
      <c r="AM421" s="14"/>
      <c r="AN421" s="14"/>
      <c r="AO421" s="14"/>
      <c r="AP421" s="14"/>
      <c r="AQ421" s="21"/>
      <c r="AR421" s="14"/>
      <c r="AS421" s="14"/>
      <c r="AT421" s="14"/>
      <c r="AU421" s="14"/>
      <c r="AV421" s="14"/>
      <c r="AW421" s="14" t="s">
        <v>100</v>
      </c>
      <c r="AX421" s="52" t="s">
        <v>1484</v>
      </c>
      <c r="AY421" s="52" t="s">
        <v>306</v>
      </c>
      <c r="AZ421" s="52" t="s">
        <v>99</v>
      </c>
      <c r="BA421" s="94" t="s">
        <v>99</v>
      </c>
      <c r="BB421" s="14" t="s">
        <v>271</v>
      </c>
      <c r="BC421" s="14"/>
      <c r="BD421" s="14"/>
      <c r="BE421" s="14"/>
      <c r="BF421" s="14"/>
      <c r="BG421" s="14"/>
      <c r="BH421" s="14"/>
      <c r="BI421" s="14"/>
      <c r="BJ421" s="14"/>
      <c r="BK421" s="14"/>
      <c r="BL421" s="650" t="s">
        <v>1485</v>
      </c>
      <c r="BM421" s="14">
        <v>50</v>
      </c>
      <c r="BN421" s="14"/>
      <c r="BO421" s="14" t="s">
        <v>106</v>
      </c>
      <c r="BP421" s="76">
        <v>69086040</v>
      </c>
      <c r="BQ421" s="115">
        <v>92984103291</v>
      </c>
      <c r="BR421" s="54" t="s">
        <v>1486</v>
      </c>
      <c r="BS421" s="14"/>
      <c r="BT421" s="14"/>
      <c r="BU421" s="14"/>
      <c r="BV421" s="14" t="s">
        <v>276</v>
      </c>
      <c r="BW421" s="20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40"/>
    </row>
    <row r="422" spans="1:93" ht="15" customHeight="1">
      <c r="A422" s="24" t="s">
        <v>1487</v>
      </c>
      <c r="B422" s="25"/>
      <c r="C422" s="34" t="s">
        <v>1347</v>
      </c>
      <c r="D422" s="600" t="s">
        <v>16935</v>
      </c>
      <c r="E422" s="600">
        <v>19</v>
      </c>
      <c r="F422" s="600"/>
      <c r="G422" s="600"/>
      <c r="H422" s="27" t="s">
        <v>84</v>
      </c>
      <c r="I422" s="25" t="s">
        <v>1449</v>
      </c>
      <c r="J422" s="27" t="s">
        <v>135</v>
      </c>
      <c r="K422" s="25" t="s">
        <v>279</v>
      </c>
      <c r="L422" s="32" t="s">
        <v>70</v>
      </c>
      <c r="M422" s="28" t="s">
        <v>1392</v>
      </c>
      <c r="N422" s="28" t="s">
        <v>1450</v>
      </c>
      <c r="O422" s="29" t="s">
        <v>1488</v>
      </c>
      <c r="P422" s="25" t="s">
        <v>1489</v>
      </c>
      <c r="Q422" s="41" t="s">
        <v>1490</v>
      </c>
      <c r="R422" s="25" t="s">
        <v>1491</v>
      </c>
      <c r="S422" s="25" t="s">
        <v>1492</v>
      </c>
      <c r="T422" s="25">
        <v>146290822</v>
      </c>
      <c r="U422" s="25">
        <v>91</v>
      </c>
      <c r="V422" s="25">
        <v>68</v>
      </c>
      <c r="W422" s="25">
        <v>518</v>
      </c>
      <c r="X422" s="24" t="s">
        <v>1493</v>
      </c>
      <c r="Y422" s="24" t="s">
        <v>1494</v>
      </c>
      <c r="Z422" s="25">
        <v>3</v>
      </c>
      <c r="AA422" s="25" t="s">
        <v>96</v>
      </c>
      <c r="AB422" s="25" t="s">
        <v>23</v>
      </c>
      <c r="AC422" s="25" t="s">
        <v>97</v>
      </c>
      <c r="AD422" s="30"/>
      <c r="AE422" s="24" t="s">
        <v>1495</v>
      </c>
      <c r="AF422" s="31">
        <v>27918</v>
      </c>
      <c r="AG422" s="25" t="str">
        <f t="shared" ca="1" si="80"/>
        <v>49 anos</v>
      </c>
      <c r="AH422" s="31">
        <v>43937</v>
      </c>
      <c r="AI422" s="31">
        <v>43937</v>
      </c>
      <c r="AJ422" s="31">
        <f t="shared" ref="AJ422:AJ427" si="81">EDATE(AI422,300)</f>
        <v>53068</v>
      </c>
      <c r="AK422" s="31">
        <f t="shared" ref="AK422:AK427" si="82">EDATE(AI422,360)</f>
        <v>54894</v>
      </c>
      <c r="AL422" s="25">
        <v>59</v>
      </c>
      <c r="AM422" s="25" t="str">
        <f t="shared" ref="AM422:AM427" ca="1" si="83">DATEDIF(AI422,TODAY(),"Y")&amp;" ano(s)"</f>
        <v>5 ano(s)</v>
      </c>
      <c r="AN422" s="25" t="str">
        <f t="shared" ref="AN422:AN427" ca="1" si="84">DATEDIF(AI422,TODAY(),"YM")&amp;"  mês(es)"</f>
        <v>4  mês(es)</v>
      </c>
      <c r="AO422" s="25" t="str">
        <f t="shared" ref="AO422:AO427" ca="1" si="85">DATEDIF(AI422,TODAY(),"MD")&amp;" dias"</f>
        <v>0 dias</v>
      </c>
      <c r="AP422" s="25">
        <f t="shared" ref="AP422:AP427" ca="1" si="86">TODAY()-AI422</f>
        <v>1948</v>
      </c>
      <c r="AQ422" s="32" t="s">
        <v>99</v>
      </c>
      <c r="AR422" s="25"/>
      <c r="AS422" s="25"/>
      <c r="AT422" s="25"/>
      <c r="AU422" s="25"/>
      <c r="AV422" s="25"/>
      <c r="AW422" s="25" t="s">
        <v>336</v>
      </c>
      <c r="AX422" s="25" t="s">
        <v>110</v>
      </c>
      <c r="AY422" s="25" t="s">
        <v>99</v>
      </c>
      <c r="AZ422" s="25" t="s">
        <v>99</v>
      </c>
      <c r="BA422" s="25" t="s">
        <v>99</v>
      </c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 t="s">
        <v>106</v>
      </c>
      <c r="BP422" s="25"/>
      <c r="BQ422" s="25"/>
      <c r="BR422" s="33"/>
      <c r="BS422" s="25"/>
      <c r="BT422" s="25"/>
      <c r="BU422" s="25"/>
      <c r="BV422" s="25"/>
      <c r="BW422" s="25"/>
      <c r="BX422" s="25"/>
      <c r="BY422" s="25" t="s">
        <v>1496</v>
      </c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34"/>
    </row>
    <row r="423" spans="1:93" ht="15" customHeight="1">
      <c r="A423" s="13" t="s">
        <v>1497</v>
      </c>
      <c r="B423" s="14">
        <v>377</v>
      </c>
      <c r="C423" s="40" t="s">
        <v>1347</v>
      </c>
      <c r="D423" s="600" t="s">
        <v>16935</v>
      </c>
      <c r="E423" s="600">
        <v>19</v>
      </c>
      <c r="F423" s="599"/>
      <c r="G423" s="599"/>
      <c r="H423" s="36" t="s">
        <v>84</v>
      </c>
      <c r="I423" s="14"/>
      <c r="J423" s="36" t="s">
        <v>85</v>
      </c>
      <c r="K423" s="14" t="s">
        <v>544</v>
      </c>
      <c r="L423" s="14" t="s">
        <v>195</v>
      </c>
      <c r="M423" s="17" t="s">
        <v>196</v>
      </c>
      <c r="N423" s="17" t="s">
        <v>88</v>
      </c>
      <c r="O423" s="18" t="s">
        <v>1498</v>
      </c>
      <c r="P423" s="14" t="s">
        <v>1499</v>
      </c>
      <c r="Q423" s="17" t="s">
        <v>1500</v>
      </c>
      <c r="R423" s="14" t="s">
        <v>1501</v>
      </c>
      <c r="S423" s="14" t="s">
        <v>1502</v>
      </c>
      <c r="T423" s="14">
        <v>191193722</v>
      </c>
      <c r="U423" s="14">
        <v>24</v>
      </c>
      <c r="V423" s="14">
        <v>32</v>
      </c>
      <c r="W423" s="14">
        <v>338</v>
      </c>
      <c r="X423" s="13" t="s">
        <v>1503</v>
      </c>
      <c r="Y423" s="13" t="s">
        <v>1504</v>
      </c>
      <c r="Z423" s="14">
        <v>2</v>
      </c>
      <c r="AA423" s="14" t="s">
        <v>96</v>
      </c>
      <c r="AB423" s="14" t="s">
        <v>23</v>
      </c>
      <c r="AC423" s="14" t="s">
        <v>97</v>
      </c>
      <c r="AD423" s="19"/>
      <c r="AE423" s="13" t="s">
        <v>465</v>
      </c>
      <c r="AF423" s="20">
        <v>28707</v>
      </c>
      <c r="AG423" s="14" t="str">
        <f t="shared" ca="1" si="80"/>
        <v>47 anos</v>
      </c>
      <c r="AH423" s="20">
        <v>38058</v>
      </c>
      <c r="AI423" s="20">
        <v>38058</v>
      </c>
      <c r="AJ423" s="20">
        <f t="shared" si="81"/>
        <v>47189</v>
      </c>
      <c r="AK423" s="20">
        <f t="shared" si="82"/>
        <v>49015</v>
      </c>
      <c r="AL423" s="14">
        <v>59</v>
      </c>
      <c r="AM423" s="14" t="str">
        <f t="shared" ca="1" si="83"/>
        <v>21 ano(s)</v>
      </c>
      <c r="AN423" s="14" t="str">
        <f t="shared" ca="1" si="84"/>
        <v>5  mês(es)</v>
      </c>
      <c r="AO423" s="14" t="str">
        <f t="shared" ca="1" si="85"/>
        <v>4 dias</v>
      </c>
      <c r="AP423" s="14">
        <f t="shared" ca="1" si="86"/>
        <v>7827</v>
      </c>
      <c r="AQ423" s="21" t="s">
        <v>99</v>
      </c>
      <c r="AR423" s="14"/>
      <c r="AS423" s="14"/>
      <c r="AT423" s="14"/>
      <c r="AU423" s="14"/>
      <c r="AV423" s="14"/>
      <c r="AW423" s="14"/>
      <c r="AX423" s="14"/>
      <c r="AY423" s="14" t="s">
        <v>99</v>
      </c>
      <c r="AZ423" s="14" t="s">
        <v>99</v>
      </c>
      <c r="BA423" s="14" t="s">
        <v>99</v>
      </c>
      <c r="BB423" s="20" t="s">
        <v>611</v>
      </c>
      <c r="BC423" s="14"/>
      <c r="BD423" s="14"/>
      <c r="BE423" s="14" t="s">
        <v>365</v>
      </c>
      <c r="BF423" s="14"/>
      <c r="BG423" s="14"/>
      <c r="BH423" s="14"/>
      <c r="BI423" s="14"/>
      <c r="BJ423" s="14"/>
      <c r="BK423" s="14"/>
      <c r="BL423" s="14"/>
      <c r="BM423" s="14">
        <v>0</v>
      </c>
      <c r="BN423" s="14"/>
      <c r="BO423" s="14" t="s">
        <v>106</v>
      </c>
      <c r="BP423" s="14">
        <v>69029500</v>
      </c>
      <c r="BQ423" s="14">
        <v>81530393</v>
      </c>
      <c r="BR423" s="22" t="s">
        <v>1505</v>
      </c>
      <c r="BS423" s="14" t="s">
        <v>108</v>
      </c>
      <c r="BT423" s="14" t="s">
        <v>109</v>
      </c>
      <c r="BU423" s="14" t="s">
        <v>110</v>
      </c>
      <c r="BV423" s="14" t="s">
        <v>110</v>
      </c>
      <c r="BW423" s="14" t="s">
        <v>615</v>
      </c>
      <c r="BX423" s="20" t="s">
        <v>111</v>
      </c>
      <c r="BY423" s="14" t="s">
        <v>616</v>
      </c>
      <c r="BZ423" s="14" t="s">
        <v>110</v>
      </c>
      <c r="CA423" s="14" t="s">
        <v>110</v>
      </c>
      <c r="CB423" s="14" t="s">
        <v>110</v>
      </c>
      <c r="CC423" s="14" t="s">
        <v>110</v>
      </c>
      <c r="CD423" s="14" t="s">
        <v>110</v>
      </c>
      <c r="CE423" s="14" t="s">
        <v>110</v>
      </c>
      <c r="CF423" s="14" t="s">
        <v>110</v>
      </c>
      <c r="CG423" s="14" t="s">
        <v>110</v>
      </c>
      <c r="CH423" s="14" t="s">
        <v>110</v>
      </c>
      <c r="CI423" s="14" t="s">
        <v>110</v>
      </c>
      <c r="CJ423" s="14" t="s">
        <v>110</v>
      </c>
      <c r="CK423" s="14" t="s">
        <v>110</v>
      </c>
      <c r="CL423" s="14" t="s">
        <v>110</v>
      </c>
      <c r="CM423" s="14" t="s">
        <v>110</v>
      </c>
      <c r="CN423" s="14"/>
      <c r="CO423" s="40"/>
    </row>
    <row r="424" spans="1:93" ht="15.75" customHeight="1">
      <c r="A424" s="24" t="s">
        <v>1506</v>
      </c>
      <c r="B424" s="25"/>
      <c r="C424" s="34" t="s">
        <v>1347</v>
      </c>
      <c r="D424" s="600" t="s">
        <v>16935</v>
      </c>
      <c r="E424" s="600">
        <v>19</v>
      </c>
      <c r="F424" s="600"/>
      <c r="G424" s="600"/>
      <c r="H424" s="27" t="s">
        <v>84</v>
      </c>
      <c r="I424" s="25" t="s">
        <v>1449</v>
      </c>
      <c r="J424" s="27" t="s">
        <v>135</v>
      </c>
      <c r="K424" s="25" t="s">
        <v>544</v>
      </c>
      <c r="L424" s="32" t="s">
        <v>69</v>
      </c>
      <c r="M424" s="28" t="s">
        <v>1392</v>
      </c>
      <c r="N424" s="28" t="s">
        <v>1450</v>
      </c>
      <c r="O424" s="29" t="s">
        <v>1507</v>
      </c>
      <c r="P424" s="25" t="s">
        <v>1508</v>
      </c>
      <c r="Q424" s="41" t="s">
        <v>1509</v>
      </c>
      <c r="R424" s="25" t="s">
        <v>1510</v>
      </c>
      <c r="S424" s="25" t="s">
        <v>1511</v>
      </c>
      <c r="T424" s="25">
        <v>156939922</v>
      </c>
      <c r="U424" s="25">
        <v>67</v>
      </c>
      <c r="V424" s="25">
        <v>51</v>
      </c>
      <c r="W424" s="25">
        <v>8</v>
      </c>
      <c r="X424" s="24" t="s">
        <v>1512</v>
      </c>
      <c r="Y424" s="24" t="s">
        <v>1513</v>
      </c>
      <c r="Z424" s="25">
        <v>1</v>
      </c>
      <c r="AA424" s="25" t="s">
        <v>96</v>
      </c>
      <c r="AB424" s="25" t="s">
        <v>23</v>
      </c>
      <c r="AC424" s="25" t="s">
        <v>97</v>
      </c>
      <c r="AD424" s="30"/>
      <c r="AE424" s="24" t="s">
        <v>1514</v>
      </c>
      <c r="AF424" s="31">
        <v>28436</v>
      </c>
      <c r="AG424" s="25" t="str">
        <f t="shared" ca="1" si="80"/>
        <v>47 anos</v>
      </c>
      <c r="AH424" s="31">
        <v>43937</v>
      </c>
      <c r="AI424" s="31">
        <v>43948</v>
      </c>
      <c r="AJ424" s="31">
        <f t="shared" si="81"/>
        <v>53079</v>
      </c>
      <c r="AK424" s="31">
        <f t="shared" si="82"/>
        <v>54905</v>
      </c>
      <c r="AL424" s="25">
        <v>59</v>
      </c>
      <c r="AM424" s="25" t="str">
        <f t="shared" ca="1" si="83"/>
        <v>5 ano(s)</v>
      </c>
      <c r="AN424" s="25" t="str">
        <f t="shared" ca="1" si="84"/>
        <v>3  mês(es)</v>
      </c>
      <c r="AO424" s="25" t="str">
        <f t="shared" ca="1" si="85"/>
        <v>20 dias</v>
      </c>
      <c r="AP424" s="25">
        <f t="shared" ca="1" si="86"/>
        <v>1937</v>
      </c>
      <c r="AQ424" s="32" t="s">
        <v>99</v>
      </c>
      <c r="AR424" s="25"/>
      <c r="AS424" s="25"/>
      <c r="AT424" s="25"/>
      <c r="AU424" s="25"/>
      <c r="AV424" s="25"/>
      <c r="AW424" s="190" t="s">
        <v>100</v>
      </c>
      <c r="AX424" s="25" t="s">
        <v>110</v>
      </c>
      <c r="AY424" s="25" t="s">
        <v>1515</v>
      </c>
      <c r="AZ424" s="25" t="s">
        <v>99</v>
      </c>
      <c r="BA424" s="215" t="s">
        <v>99</v>
      </c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 t="s">
        <v>106</v>
      </c>
      <c r="BP424" s="25"/>
      <c r="BQ424" s="122"/>
      <c r="BR424" s="33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34"/>
    </row>
    <row r="425" spans="1:93" ht="15" customHeight="1">
      <c r="A425" s="13" t="s">
        <v>1516</v>
      </c>
      <c r="B425" s="14"/>
      <c r="C425" s="40" t="s">
        <v>1347</v>
      </c>
      <c r="D425" s="600" t="s">
        <v>16935</v>
      </c>
      <c r="E425" s="600">
        <v>19</v>
      </c>
      <c r="F425" s="599"/>
      <c r="G425" s="599"/>
      <c r="H425" s="36" t="s">
        <v>84</v>
      </c>
      <c r="I425" s="14" t="s">
        <v>1449</v>
      </c>
      <c r="J425" s="36" t="s">
        <v>135</v>
      </c>
      <c r="K425" s="14" t="s">
        <v>86</v>
      </c>
      <c r="L425" s="21" t="s">
        <v>69</v>
      </c>
      <c r="M425" s="17" t="s">
        <v>1392</v>
      </c>
      <c r="N425" s="17" t="s">
        <v>1450</v>
      </c>
      <c r="O425" s="18" t="s">
        <v>1517</v>
      </c>
      <c r="P425" s="14" t="s">
        <v>1518</v>
      </c>
      <c r="Q425" s="60" t="s">
        <v>1519</v>
      </c>
      <c r="R425" s="14" t="s">
        <v>1520</v>
      </c>
      <c r="S425" s="14" t="s">
        <v>1521</v>
      </c>
      <c r="T425" s="14">
        <v>203655622</v>
      </c>
      <c r="U425" s="14">
        <v>8</v>
      </c>
      <c r="V425" s="14">
        <v>7</v>
      </c>
      <c r="W425" s="14">
        <v>70</v>
      </c>
      <c r="X425" s="13" t="s">
        <v>1522</v>
      </c>
      <c r="Y425" s="13" t="s">
        <v>1523</v>
      </c>
      <c r="Z425" s="14">
        <v>1</v>
      </c>
      <c r="AA425" s="14" t="s">
        <v>96</v>
      </c>
      <c r="AB425" s="14" t="s">
        <v>23</v>
      </c>
      <c r="AC425" s="14" t="s">
        <v>97</v>
      </c>
      <c r="AD425" s="19"/>
      <c r="AE425" s="13" t="s">
        <v>1524</v>
      </c>
      <c r="AF425" s="20">
        <v>29434</v>
      </c>
      <c r="AG425" s="14" t="str">
        <f t="shared" ca="1" si="80"/>
        <v>45 anos</v>
      </c>
      <c r="AH425" s="20">
        <v>43937</v>
      </c>
      <c r="AI425" s="20">
        <v>43937</v>
      </c>
      <c r="AJ425" s="20">
        <f t="shared" si="81"/>
        <v>53068</v>
      </c>
      <c r="AK425" s="20">
        <f t="shared" si="82"/>
        <v>54894</v>
      </c>
      <c r="AL425" s="14">
        <v>59</v>
      </c>
      <c r="AM425" s="14" t="str">
        <f t="shared" ca="1" si="83"/>
        <v>5 ano(s)</v>
      </c>
      <c r="AN425" s="14" t="str">
        <f t="shared" ca="1" si="84"/>
        <v>4  mês(es)</v>
      </c>
      <c r="AO425" s="14" t="str">
        <f t="shared" ca="1" si="85"/>
        <v>0 dias</v>
      </c>
      <c r="AP425" s="14">
        <f t="shared" ca="1" si="86"/>
        <v>1948</v>
      </c>
      <c r="AQ425" s="21" t="s">
        <v>99</v>
      </c>
      <c r="AR425" s="14"/>
      <c r="AS425" s="14"/>
      <c r="AT425" s="14"/>
      <c r="AU425" s="14"/>
      <c r="AV425" s="14"/>
      <c r="AW425" s="14" t="s">
        <v>336</v>
      </c>
      <c r="AX425" s="14" t="s">
        <v>110</v>
      </c>
      <c r="AY425" s="14" t="s">
        <v>99</v>
      </c>
      <c r="AZ425" s="14" t="s">
        <v>99</v>
      </c>
      <c r="BA425" s="14" t="s">
        <v>99</v>
      </c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 t="s">
        <v>1525</v>
      </c>
      <c r="BM425" s="14">
        <v>4</v>
      </c>
      <c r="BN425" s="14" t="s">
        <v>1526</v>
      </c>
      <c r="BO425" s="14" t="s">
        <v>106</v>
      </c>
      <c r="BP425" s="14" t="s">
        <v>1527</v>
      </c>
      <c r="BQ425" s="14" t="s">
        <v>1528</v>
      </c>
      <c r="BR425" s="118" t="s">
        <v>1529</v>
      </c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40"/>
    </row>
    <row r="426" spans="1:93" ht="15" customHeight="1">
      <c r="A426" s="24" t="s">
        <v>1530</v>
      </c>
      <c r="B426" s="25"/>
      <c r="C426" s="34" t="s">
        <v>1347</v>
      </c>
      <c r="D426" s="600" t="s">
        <v>16935</v>
      </c>
      <c r="E426" s="600">
        <v>19</v>
      </c>
      <c r="F426" s="600"/>
      <c r="G426" s="600"/>
      <c r="H426" s="27" t="s">
        <v>84</v>
      </c>
      <c r="I426" s="25" t="s">
        <v>1391</v>
      </c>
      <c r="J426" s="27" t="s">
        <v>135</v>
      </c>
      <c r="K426" s="25" t="s">
        <v>86</v>
      </c>
      <c r="L426" s="25" t="s">
        <v>68</v>
      </c>
      <c r="M426" s="28" t="s">
        <v>1392</v>
      </c>
      <c r="N426" s="28" t="s">
        <v>1393</v>
      </c>
      <c r="O426" s="29" t="s">
        <v>1531</v>
      </c>
      <c r="P426" s="25" t="s">
        <v>1532</v>
      </c>
      <c r="Q426" s="41" t="s">
        <v>1533</v>
      </c>
      <c r="R426" s="25" t="s">
        <v>1534</v>
      </c>
      <c r="S426" s="25" t="s">
        <v>1535</v>
      </c>
      <c r="T426" s="25">
        <v>114002822</v>
      </c>
      <c r="U426" s="25">
        <v>59</v>
      </c>
      <c r="V426" s="25">
        <v>65</v>
      </c>
      <c r="W426" s="25">
        <v>384</v>
      </c>
      <c r="X426" s="24" t="s">
        <v>1536</v>
      </c>
      <c r="Y426" s="24" t="s">
        <v>1537</v>
      </c>
      <c r="Z426" s="25">
        <v>2</v>
      </c>
      <c r="AA426" s="25" t="s">
        <v>96</v>
      </c>
      <c r="AB426" s="25" t="s">
        <v>23</v>
      </c>
      <c r="AC426" s="25" t="s">
        <v>97</v>
      </c>
      <c r="AD426" s="30"/>
      <c r="AE426" s="24"/>
      <c r="AF426" s="31">
        <v>26553</v>
      </c>
      <c r="AG426" s="25" t="str">
        <f t="shared" ca="1" si="80"/>
        <v>52 anos</v>
      </c>
      <c r="AH426" s="119">
        <v>43937</v>
      </c>
      <c r="AI426" s="31">
        <v>43943</v>
      </c>
      <c r="AJ426" s="31">
        <f t="shared" si="81"/>
        <v>53074</v>
      </c>
      <c r="AK426" s="31">
        <f t="shared" si="82"/>
        <v>54900</v>
      </c>
      <c r="AL426" s="25">
        <v>59</v>
      </c>
      <c r="AM426" s="25" t="str">
        <f t="shared" ca="1" si="83"/>
        <v>5 ano(s)</v>
      </c>
      <c r="AN426" s="25" t="str">
        <f t="shared" ca="1" si="84"/>
        <v>3  mês(es)</v>
      </c>
      <c r="AO426" s="25" t="str">
        <f t="shared" ca="1" si="85"/>
        <v>25 dias</v>
      </c>
      <c r="AP426" s="25">
        <f t="shared" ca="1" si="86"/>
        <v>1942</v>
      </c>
      <c r="AQ426" s="32" t="s">
        <v>99</v>
      </c>
      <c r="AR426" s="25"/>
      <c r="AS426" s="25"/>
      <c r="AT426" s="25"/>
      <c r="AU426" s="25"/>
      <c r="AV426" s="25"/>
      <c r="AW426" s="25" t="s">
        <v>336</v>
      </c>
      <c r="AX426" s="25" t="s">
        <v>110</v>
      </c>
      <c r="AY426" s="25" t="s">
        <v>99</v>
      </c>
      <c r="AZ426" s="25" t="s">
        <v>110</v>
      </c>
      <c r="BA426" s="73" t="s">
        <v>110</v>
      </c>
      <c r="BB426" s="25"/>
      <c r="BC426" s="25" t="s">
        <v>1401</v>
      </c>
      <c r="BD426" s="25"/>
      <c r="BE426" s="25"/>
      <c r="BF426" s="25"/>
      <c r="BG426" s="25"/>
      <c r="BH426" s="25"/>
      <c r="BI426" s="25"/>
      <c r="BJ426" s="25"/>
      <c r="BK426" s="25"/>
      <c r="BL426" s="25" t="s">
        <v>1538</v>
      </c>
      <c r="BM426" s="25">
        <v>28</v>
      </c>
      <c r="BN426" s="25" t="s">
        <v>1539</v>
      </c>
      <c r="BO426" s="25" t="s">
        <v>106</v>
      </c>
      <c r="BP426" s="25">
        <v>69093590</v>
      </c>
      <c r="BQ426" s="80">
        <v>92993728725</v>
      </c>
      <c r="BR426" s="25" t="s">
        <v>1540</v>
      </c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34"/>
    </row>
    <row r="427" spans="1:93" ht="12.75" customHeight="1">
      <c r="A427" s="13" t="s">
        <v>1541</v>
      </c>
      <c r="B427" s="14"/>
      <c r="C427" s="40" t="s">
        <v>1347</v>
      </c>
      <c r="D427" s="600" t="s">
        <v>16935</v>
      </c>
      <c r="E427" s="600">
        <v>19</v>
      </c>
      <c r="F427" s="599"/>
      <c r="G427" s="599"/>
      <c r="H427" s="36" t="s">
        <v>84</v>
      </c>
      <c r="I427" s="14" t="s">
        <v>1542</v>
      </c>
      <c r="J427" s="36" t="s">
        <v>85</v>
      </c>
      <c r="K427" s="14" t="s">
        <v>544</v>
      </c>
      <c r="L427" s="21" t="s">
        <v>69</v>
      </c>
      <c r="M427" s="17" t="s">
        <v>1392</v>
      </c>
      <c r="N427" s="17" t="s">
        <v>1450</v>
      </c>
      <c r="O427" s="18" t="s">
        <v>1543</v>
      </c>
      <c r="P427" s="14" t="s">
        <v>1544</v>
      </c>
      <c r="Q427" s="60" t="s">
        <v>1545</v>
      </c>
      <c r="R427" s="14" t="s">
        <v>1546</v>
      </c>
      <c r="S427" s="14" t="s">
        <v>1547</v>
      </c>
      <c r="T427" s="14">
        <v>132149522</v>
      </c>
      <c r="U427" s="14">
        <v>8</v>
      </c>
      <c r="V427" s="14">
        <v>51</v>
      </c>
      <c r="W427" s="14">
        <v>101</v>
      </c>
      <c r="X427" s="13" t="s">
        <v>941</v>
      </c>
      <c r="Y427" s="13" t="s">
        <v>1548</v>
      </c>
      <c r="Z427" s="14">
        <v>1</v>
      </c>
      <c r="AA427" s="14" t="s">
        <v>96</v>
      </c>
      <c r="AB427" s="14" t="s">
        <v>23</v>
      </c>
      <c r="AC427" s="14" t="s">
        <v>97</v>
      </c>
      <c r="AD427" s="19"/>
      <c r="AE427" s="13" t="s">
        <v>1549</v>
      </c>
      <c r="AF427" s="20">
        <v>27785</v>
      </c>
      <c r="AG427" s="14" t="str">
        <f t="shared" ca="1" si="80"/>
        <v>49 anos</v>
      </c>
      <c r="AH427" s="20">
        <v>43937</v>
      </c>
      <c r="AI427" s="20">
        <v>43937</v>
      </c>
      <c r="AJ427" s="20">
        <f t="shared" si="81"/>
        <v>53068</v>
      </c>
      <c r="AK427" s="20">
        <f t="shared" si="82"/>
        <v>54894</v>
      </c>
      <c r="AL427" s="14">
        <v>59</v>
      </c>
      <c r="AM427" s="14" t="str">
        <f t="shared" ca="1" si="83"/>
        <v>5 ano(s)</v>
      </c>
      <c r="AN427" s="14" t="str">
        <f t="shared" ca="1" si="84"/>
        <v>4  mês(es)</v>
      </c>
      <c r="AO427" s="14" t="str">
        <f t="shared" ca="1" si="85"/>
        <v>0 dias</v>
      </c>
      <c r="AP427" s="14">
        <f t="shared" ca="1" si="86"/>
        <v>1948</v>
      </c>
      <c r="AQ427" s="21" t="s">
        <v>99</v>
      </c>
      <c r="AR427" s="14"/>
      <c r="AS427" s="14"/>
      <c r="AT427" s="14"/>
      <c r="AU427" s="14"/>
      <c r="AV427" s="627"/>
      <c r="AW427" s="14" t="s">
        <v>336</v>
      </c>
      <c r="AX427" s="14" t="s">
        <v>110</v>
      </c>
      <c r="AY427" s="14" t="s">
        <v>99</v>
      </c>
      <c r="AZ427" s="14" t="s">
        <v>99</v>
      </c>
      <c r="BA427" s="14" t="s">
        <v>99</v>
      </c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 t="s">
        <v>1550</v>
      </c>
      <c r="BM427" s="14">
        <v>24</v>
      </c>
      <c r="BN427" s="14" t="s">
        <v>1551</v>
      </c>
      <c r="BO427" s="14" t="s">
        <v>106</v>
      </c>
      <c r="BP427" s="14" t="s">
        <v>1552</v>
      </c>
      <c r="BQ427" s="14" t="s">
        <v>1553</v>
      </c>
      <c r="BR427" s="118" t="s">
        <v>1554</v>
      </c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40"/>
    </row>
    <row r="428" spans="1:93" ht="15" customHeight="1">
      <c r="A428" s="65" t="s">
        <v>1555</v>
      </c>
      <c r="B428" s="25">
        <v>139</v>
      </c>
      <c r="C428" s="34" t="s">
        <v>1347</v>
      </c>
      <c r="D428" s="600" t="s">
        <v>16935</v>
      </c>
      <c r="E428" s="600">
        <v>19</v>
      </c>
      <c r="F428" s="600"/>
      <c r="G428" s="600"/>
      <c r="H428" s="590" t="s">
        <v>84</v>
      </c>
      <c r="I428" s="25" t="s">
        <v>374</v>
      </c>
      <c r="J428" s="27" t="s">
        <v>85</v>
      </c>
      <c r="K428" s="25"/>
      <c r="L428" s="25" t="s">
        <v>257</v>
      </c>
      <c r="M428" s="25" t="s">
        <v>196</v>
      </c>
      <c r="N428" s="28" t="s">
        <v>88</v>
      </c>
      <c r="O428" s="29" t="s">
        <v>1556</v>
      </c>
      <c r="P428" s="44" t="s">
        <v>1557</v>
      </c>
      <c r="Q428" s="28" t="s">
        <v>1558</v>
      </c>
      <c r="R428" s="44" t="s">
        <v>1559</v>
      </c>
      <c r="S428" s="44" t="s">
        <v>1560</v>
      </c>
      <c r="T428" s="67" t="s">
        <v>1561</v>
      </c>
      <c r="U428" s="25">
        <v>40</v>
      </c>
      <c r="V428" s="120">
        <v>40</v>
      </c>
      <c r="W428" s="120">
        <v>374</v>
      </c>
      <c r="X428" s="54" t="s">
        <v>1562</v>
      </c>
      <c r="Y428" s="54" t="s">
        <v>1563</v>
      </c>
      <c r="Z428" s="25">
        <v>1</v>
      </c>
      <c r="AA428" s="25" t="s">
        <v>96</v>
      </c>
      <c r="AB428" s="25" t="s">
        <v>23</v>
      </c>
      <c r="AC428" s="25" t="s">
        <v>97</v>
      </c>
      <c r="AD428" s="30"/>
      <c r="AE428" s="24"/>
      <c r="AF428" s="45">
        <v>34267</v>
      </c>
      <c r="AG428" s="25" t="str">
        <f t="shared" ca="1" si="80"/>
        <v>31 anos</v>
      </c>
      <c r="AH428" s="45">
        <v>45261</v>
      </c>
      <c r="AI428" s="31"/>
      <c r="AJ428" s="31"/>
      <c r="AK428" s="31"/>
      <c r="AL428" s="25"/>
      <c r="AM428" s="25"/>
      <c r="AN428" s="25"/>
      <c r="AO428" s="25"/>
      <c r="AP428" s="25"/>
      <c r="AQ428" s="32"/>
      <c r="AR428" s="25"/>
      <c r="AS428" s="25"/>
      <c r="AT428" s="25"/>
      <c r="AU428" s="25"/>
      <c r="AV428" s="25"/>
      <c r="AW428" s="25" t="s">
        <v>100</v>
      </c>
      <c r="AX428" s="63" t="s">
        <v>1564</v>
      </c>
      <c r="AY428" s="63" t="s">
        <v>1565</v>
      </c>
      <c r="AZ428" s="63" t="s">
        <v>99</v>
      </c>
      <c r="BA428" s="52" t="s">
        <v>99</v>
      </c>
      <c r="BB428" s="25" t="s">
        <v>271</v>
      </c>
      <c r="BC428" s="25"/>
      <c r="BD428" s="25"/>
      <c r="BE428" s="25"/>
      <c r="BF428" s="25"/>
      <c r="BG428" s="25"/>
      <c r="BH428" s="25"/>
      <c r="BI428" s="25"/>
      <c r="BJ428" s="25"/>
      <c r="BK428" s="25"/>
      <c r="BL428" s="24" t="s">
        <v>1566</v>
      </c>
      <c r="BM428" s="25">
        <v>18</v>
      </c>
      <c r="BN428" s="25"/>
      <c r="BO428" s="25" t="s">
        <v>106</v>
      </c>
      <c r="BP428" s="65">
        <v>69036522</v>
      </c>
      <c r="BQ428" s="64">
        <v>92999446352</v>
      </c>
      <c r="BR428" s="51" t="s">
        <v>1567</v>
      </c>
      <c r="BS428" s="25"/>
      <c r="BT428" s="25"/>
      <c r="BU428" s="25"/>
      <c r="BV428" s="25" t="s">
        <v>276</v>
      </c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34"/>
    </row>
    <row r="429" spans="1:93" ht="15" customHeight="1">
      <c r="A429" s="13" t="s">
        <v>1568</v>
      </c>
      <c r="B429" s="14"/>
      <c r="C429" s="40" t="s">
        <v>1347</v>
      </c>
      <c r="D429" s="600" t="s">
        <v>16935</v>
      </c>
      <c r="E429" s="600">
        <v>19</v>
      </c>
      <c r="F429" s="599"/>
      <c r="G429" s="599"/>
      <c r="H429" s="36" t="s">
        <v>1569</v>
      </c>
      <c r="I429" s="14" t="s">
        <v>551</v>
      </c>
      <c r="J429" s="36" t="s">
        <v>85</v>
      </c>
      <c r="K429" s="14" t="s">
        <v>544</v>
      </c>
      <c r="L429" s="14" t="s">
        <v>195</v>
      </c>
      <c r="M429" s="17" t="s">
        <v>196</v>
      </c>
      <c r="N429" s="17" t="s">
        <v>88</v>
      </c>
      <c r="O429" s="18" t="s">
        <v>1570</v>
      </c>
      <c r="P429" s="14" t="s">
        <v>1571</v>
      </c>
      <c r="Q429" s="17" t="s">
        <v>1572</v>
      </c>
      <c r="R429" s="14" t="s">
        <v>1573</v>
      </c>
      <c r="S429" s="14" t="s">
        <v>1574</v>
      </c>
      <c r="T429" s="14">
        <v>168274322</v>
      </c>
      <c r="U429" s="14">
        <v>8</v>
      </c>
      <c r="V429" s="14">
        <v>3</v>
      </c>
      <c r="W429" s="14">
        <v>56</v>
      </c>
      <c r="X429" s="13" t="s">
        <v>1575</v>
      </c>
      <c r="Y429" s="13" t="s">
        <v>1576</v>
      </c>
      <c r="Z429" s="14">
        <v>1</v>
      </c>
      <c r="AA429" s="14" t="s">
        <v>96</v>
      </c>
      <c r="AB429" s="14" t="s">
        <v>23</v>
      </c>
      <c r="AC429" s="14" t="s">
        <v>97</v>
      </c>
      <c r="AD429" s="19"/>
      <c r="AE429" s="13" t="s">
        <v>1577</v>
      </c>
      <c r="AF429" s="20">
        <v>28723</v>
      </c>
      <c r="AG429" s="14" t="str">
        <f t="shared" ca="1" si="80"/>
        <v>46 anos</v>
      </c>
      <c r="AH429" s="20">
        <v>38058</v>
      </c>
      <c r="AI429" s="20">
        <v>38058</v>
      </c>
      <c r="AJ429" s="20">
        <f>EDATE(AI429,300)</f>
        <v>47189</v>
      </c>
      <c r="AK429" s="20">
        <f>EDATE(AI429,360)</f>
        <v>49015</v>
      </c>
      <c r="AL429" s="14">
        <v>59</v>
      </c>
      <c r="AM429" s="14" t="str">
        <f ca="1">DATEDIF(AI429,TODAY(),"Y")&amp;" ano(s)"</f>
        <v>21 ano(s)</v>
      </c>
      <c r="AN429" s="14" t="str">
        <f ca="1">DATEDIF(AI429,TODAY(),"YM")&amp;"  mês(es)"</f>
        <v>5  mês(es)</v>
      </c>
      <c r="AO429" s="14" t="str">
        <f ca="1">DATEDIF(AI429,TODAY(),"MD")&amp;" dias"</f>
        <v>4 dias</v>
      </c>
      <c r="AP429" s="14">
        <f ca="1">TODAY()-AI429</f>
        <v>7827</v>
      </c>
      <c r="AQ429" s="21" t="s">
        <v>99</v>
      </c>
      <c r="AR429" s="14"/>
      <c r="AS429" s="14"/>
      <c r="AT429" s="14"/>
      <c r="AU429" s="14"/>
      <c r="AV429" s="14"/>
      <c r="AW429" s="14" t="s">
        <v>100</v>
      </c>
      <c r="AX429" s="14"/>
      <c r="AY429" s="14" t="s">
        <v>99</v>
      </c>
      <c r="AZ429" s="14" t="s">
        <v>99</v>
      </c>
      <c r="BA429" s="14" t="s">
        <v>99</v>
      </c>
      <c r="BB429" s="20" t="s">
        <v>101</v>
      </c>
      <c r="BC429" s="14"/>
      <c r="BD429" s="14" t="s">
        <v>102</v>
      </c>
      <c r="BE429" s="14" t="s">
        <v>365</v>
      </c>
      <c r="BF429" s="14"/>
      <c r="BG429" s="14"/>
      <c r="BH429" s="14"/>
      <c r="BI429" s="14"/>
      <c r="BJ429" s="14"/>
      <c r="BK429" s="14"/>
      <c r="BL429" s="14"/>
      <c r="BM429" s="14">
        <v>0</v>
      </c>
      <c r="BN429" s="14"/>
      <c r="BO429" s="14" t="s">
        <v>106</v>
      </c>
      <c r="BP429" s="14">
        <v>69000000</v>
      </c>
      <c r="BQ429" s="14">
        <v>0</v>
      </c>
      <c r="BR429" s="22" t="s">
        <v>1578</v>
      </c>
      <c r="BS429" s="14" t="s">
        <v>108</v>
      </c>
      <c r="BT429" s="14" t="s">
        <v>109</v>
      </c>
      <c r="BU429" s="14" t="s">
        <v>110</v>
      </c>
      <c r="BV429" s="14" t="s">
        <v>110</v>
      </c>
      <c r="BW429" s="14" t="s">
        <v>110</v>
      </c>
      <c r="BX429" s="20" t="s">
        <v>111</v>
      </c>
      <c r="BY429" s="14" t="s">
        <v>616</v>
      </c>
      <c r="BZ429" s="20" t="s">
        <v>113</v>
      </c>
      <c r="CA429" s="14" t="s">
        <v>110</v>
      </c>
      <c r="CB429" s="14" t="s">
        <v>110</v>
      </c>
      <c r="CC429" s="14" t="s">
        <v>110</v>
      </c>
      <c r="CD429" s="14" t="s">
        <v>110</v>
      </c>
      <c r="CE429" s="14" t="s">
        <v>110</v>
      </c>
      <c r="CF429" s="14" t="s">
        <v>110</v>
      </c>
      <c r="CG429" s="14" t="s">
        <v>110</v>
      </c>
      <c r="CH429" s="14" t="s">
        <v>110</v>
      </c>
      <c r="CI429" s="14" t="s">
        <v>110</v>
      </c>
      <c r="CJ429" s="14" t="s">
        <v>110</v>
      </c>
      <c r="CK429" s="14" t="s">
        <v>110</v>
      </c>
      <c r="CL429" s="14" t="s">
        <v>110</v>
      </c>
      <c r="CM429" s="14" t="s">
        <v>110</v>
      </c>
      <c r="CN429" s="14"/>
      <c r="CO429" s="40"/>
    </row>
    <row r="430" spans="1:93" ht="15" customHeight="1">
      <c r="A430" s="24" t="s">
        <v>1579</v>
      </c>
      <c r="B430" s="25">
        <v>549</v>
      </c>
      <c r="C430" s="34" t="s">
        <v>1347</v>
      </c>
      <c r="D430" s="600" t="s">
        <v>16935</v>
      </c>
      <c r="E430" s="600">
        <v>19</v>
      </c>
      <c r="F430" s="600"/>
      <c r="G430" s="600"/>
      <c r="H430" s="27" t="s">
        <v>84</v>
      </c>
      <c r="I430" s="25" t="s">
        <v>1406</v>
      </c>
      <c r="J430" s="27" t="s">
        <v>85</v>
      </c>
      <c r="K430" s="25" t="s">
        <v>86</v>
      </c>
      <c r="L430" s="25" t="s">
        <v>69</v>
      </c>
      <c r="M430" s="25" t="s">
        <v>196</v>
      </c>
      <c r="N430" s="28" t="s">
        <v>88</v>
      </c>
      <c r="O430" s="29" t="s">
        <v>1580</v>
      </c>
      <c r="P430" s="25" t="s">
        <v>1581</v>
      </c>
      <c r="Q430" s="28" t="s">
        <v>1582</v>
      </c>
      <c r="R430" s="25" t="s">
        <v>1583</v>
      </c>
      <c r="S430" s="25" t="s">
        <v>1584</v>
      </c>
      <c r="T430" s="25">
        <v>232911422</v>
      </c>
      <c r="U430" s="25">
        <v>16</v>
      </c>
      <c r="V430" s="25">
        <v>1</v>
      </c>
      <c r="W430" s="25">
        <v>362</v>
      </c>
      <c r="X430" s="24" t="s">
        <v>1585</v>
      </c>
      <c r="Y430" s="24" t="s">
        <v>1586</v>
      </c>
      <c r="Z430" s="25">
        <v>2</v>
      </c>
      <c r="AA430" s="25" t="s">
        <v>96</v>
      </c>
      <c r="AB430" s="25" t="s">
        <v>23</v>
      </c>
      <c r="AC430" s="25" t="s">
        <v>97</v>
      </c>
      <c r="AD430" s="30"/>
      <c r="AE430" s="24" t="s">
        <v>1587</v>
      </c>
      <c r="AF430" s="31">
        <v>31751</v>
      </c>
      <c r="AG430" s="25" t="str">
        <f t="shared" ca="1" si="80"/>
        <v>38 anos</v>
      </c>
      <c r="AH430" s="31">
        <v>41561</v>
      </c>
      <c r="AI430" s="31">
        <v>41561</v>
      </c>
      <c r="AJ430" s="31">
        <f>EDATE(AI430,300)</f>
        <v>50692</v>
      </c>
      <c r="AK430" s="31">
        <f>EDATE(AI430,360)</f>
        <v>52518</v>
      </c>
      <c r="AL430" s="25">
        <v>59</v>
      </c>
      <c r="AM430" s="25" t="str">
        <f ca="1">DATEDIF(AI430,TODAY(),"Y")&amp;" ano(s)"</f>
        <v>11 ano(s)</v>
      </c>
      <c r="AN430" s="25" t="str">
        <f ca="1">DATEDIF(AI430,TODAY(),"YM")&amp;"  mês(es)"</f>
        <v>10  mês(es)</v>
      </c>
      <c r="AO430" s="25" t="str">
        <f ca="1">DATEDIF(AI430,TODAY(),"MD")&amp;" dias"</f>
        <v>2 dias</v>
      </c>
      <c r="AP430" s="25">
        <f ca="1">TODAY()-AI430</f>
        <v>4324</v>
      </c>
      <c r="AQ430" s="32" t="s">
        <v>99</v>
      </c>
      <c r="AR430" s="25"/>
      <c r="AS430" s="25"/>
      <c r="AT430" s="25"/>
      <c r="AU430" s="25"/>
      <c r="AV430" s="25"/>
      <c r="AW430" s="25" t="s">
        <v>100</v>
      </c>
      <c r="AX430" s="25" t="s">
        <v>1588</v>
      </c>
      <c r="AY430" s="25"/>
      <c r="AZ430" s="25" t="s">
        <v>99</v>
      </c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 t="s">
        <v>1589</v>
      </c>
      <c r="BM430" s="25">
        <v>0</v>
      </c>
      <c r="BN430" s="25" t="s">
        <v>1590</v>
      </c>
      <c r="BO430" s="25" t="s">
        <v>106</v>
      </c>
      <c r="BP430" s="25">
        <v>69054501</v>
      </c>
      <c r="BQ430" s="25">
        <v>9281789894</v>
      </c>
      <c r="BR430" s="33" t="s">
        <v>1591</v>
      </c>
      <c r="BS430" s="25" t="s">
        <v>290</v>
      </c>
      <c r="BT430" s="25" t="s">
        <v>110</v>
      </c>
      <c r="BU430" s="25" t="s">
        <v>291</v>
      </c>
      <c r="BV430" s="25" t="s">
        <v>110</v>
      </c>
      <c r="BW430" s="31" t="s">
        <v>292</v>
      </c>
      <c r="BX430" s="25" t="s">
        <v>1592</v>
      </c>
      <c r="BY430" s="25" t="s">
        <v>110</v>
      </c>
      <c r="BZ430" s="25" t="s">
        <v>110</v>
      </c>
      <c r="CA430" s="25" t="s">
        <v>110</v>
      </c>
      <c r="CB430" s="25" t="s">
        <v>110</v>
      </c>
      <c r="CC430" s="25" t="s">
        <v>110</v>
      </c>
      <c r="CD430" s="25" t="s">
        <v>110</v>
      </c>
      <c r="CE430" s="25" t="s">
        <v>110</v>
      </c>
      <c r="CF430" s="25" t="s">
        <v>110</v>
      </c>
      <c r="CG430" s="25" t="s">
        <v>110</v>
      </c>
      <c r="CH430" s="25" t="s">
        <v>110</v>
      </c>
      <c r="CI430" s="25" t="s">
        <v>110</v>
      </c>
      <c r="CJ430" s="25" t="s">
        <v>110</v>
      </c>
      <c r="CK430" s="25" t="s">
        <v>110</v>
      </c>
      <c r="CL430" s="25" t="s">
        <v>110</v>
      </c>
      <c r="CM430" s="25" t="s">
        <v>110</v>
      </c>
      <c r="CN430" s="25"/>
      <c r="CO430" s="34"/>
    </row>
    <row r="431" spans="1:93" ht="15" customHeight="1">
      <c r="A431" s="13" t="s">
        <v>1593</v>
      </c>
      <c r="B431" s="14"/>
      <c r="C431" s="40" t="s">
        <v>1347</v>
      </c>
      <c r="D431" s="600" t="s">
        <v>16935</v>
      </c>
      <c r="E431" s="600">
        <v>19</v>
      </c>
      <c r="F431" s="599"/>
      <c r="G431" s="599"/>
      <c r="H431" s="36" t="s">
        <v>84</v>
      </c>
      <c r="I431" s="14" t="s">
        <v>1219</v>
      </c>
      <c r="J431" s="36" t="s">
        <v>85</v>
      </c>
      <c r="K431" s="14" t="s">
        <v>279</v>
      </c>
      <c r="L431" s="21" t="s">
        <v>69</v>
      </c>
      <c r="M431" s="17" t="s">
        <v>1392</v>
      </c>
      <c r="N431" s="17" t="s">
        <v>1450</v>
      </c>
      <c r="O431" s="18" t="s">
        <v>1594</v>
      </c>
      <c r="P431" s="14" t="s">
        <v>1595</v>
      </c>
      <c r="Q431" s="60" t="s">
        <v>1596</v>
      </c>
      <c r="R431" s="14" t="s">
        <v>1597</v>
      </c>
      <c r="S431" s="14" t="s">
        <v>1598</v>
      </c>
      <c r="T431" s="14">
        <v>1303928502</v>
      </c>
      <c r="U431" s="14">
        <v>56</v>
      </c>
      <c r="V431" s="14">
        <v>134</v>
      </c>
      <c r="W431" s="14">
        <v>51</v>
      </c>
      <c r="X431" s="13" t="s">
        <v>1599</v>
      </c>
      <c r="Y431" s="13" t="s">
        <v>1600</v>
      </c>
      <c r="Z431" s="14">
        <v>2</v>
      </c>
      <c r="AA431" s="14" t="s">
        <v>99</v>
      </c>
      <c r="AB431" s="14" t="s">
        <v>1601</v>
      </c>
      <c r="AC431" s="14" t="s">
        <v>97</v>
      </c>
      <c r="AD431" s="19" t="s">
        <v>1602</v>
      </c>
      <c r="AE431" s="13" t="s">
        <v>1603</v>
      </c>
      <c r="AF431" s="20">
        <v>28309</v>
      </c>
      <c r="AG431" s="14" t="str">
        <f t="shared" ca="1" si="80"/>
        <v>48 anos</v>
      </c>
      <c r="AH431" s="20">
        <v>44055</v>
      </c>
      <c r="AI431" s="20">
        <v>44055</v>
      </c>
      <c r="AJ431" s="20">
        <f>EDATE(AI431,300)</f>
        <v>53186</v>
      </c>
      <c r="AK431" s="20">
        <f>EDATE(AI431,360)</f>
        <v>55012</v>
      </c>
      <c r="AL431" s="14">
        <v>59</v>
      </c>
      <c r="AM431" s="14" t="str">
        <f ca="1">DATEDIF(AI431,TODAY(),"Y")&amp;" ano(s)"</f>
        <v>5 ano(s)</v>
      </c>
      <c r="AN431" s="14" t="str">
        <f ca="1">DATEDIF(AI431,TODAY(),"YM")&amp;"  mês(es)"</f>
        <v>0  mês(es)</v>
      </c>
      <c r="AO431" s="14" t="str">
        <f ca="1">DATEDIF(AI431,TODAY(),"MD")&amp;" dias"</f>
        <v>4 dias</v>
      </c>
      <c r="AP431" s="14">
        <f ca="1">TODAY()-AI431</f>
        <v>1830</v>
      </c>
      <c r="AQ431" s="21" t="s">
        <v>99</v>
      </c>
      <c r="AR431" s="14"/>
      <c r="AS431" s="14"/>
      <c r="AT431" s="14"/>
      <c r="AU431" s="14"/>
      <c r="AV431" s="14"/>
      <c r="AW431" s="14" t="s">
        <v>336</v>
      </c>
      <c r="AX431" s="14" t="s">
        <v>110</v>
      </c>
      <c r="AY431" s="14" t="s">
        <v>99</v>
      </c>
      <c r="AZ431" s="14" t="s">
        <v>99</v>
      </c>
      <c r="BA431" s="14" t="s">
        <v>99</v>
      </c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 t="s">
        <v>1604</v>
      </c>
      <c r="BM431" s="14">
        <v>187</v>
      </c>
      <c r="BN431" s="14" t="s">
        <v>1605</v>
      </c>
      <c r="BO431" s="14" t="s">
        <v>106</v>
      </c>
      <c r="BP431" s="14" t="s">
        <v>1606</v>
      </c>
      <c r="BQ431" s="14" t="s">
        <v>1607</v>
      </c>
      <c r="BR431" s="118" t="s">
        <v>1608</v>
      </c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40"/>
    </row>
    <row r="432" spans="1:93" ht="12.75" customHeight="1">
      <c r="A432" s="24" t="s">
        <v>1609</v>
      </c>
      <c r="B432" s="25">
        <v>145</v>
      </c>
      <c r="C432" s="34" t="s">
        <v>1347</v>
      </c>
      <c r="D432" s="600" t="s">
        <v>16935</v>
      </c>
      <c r="E432" s="600">
        <v>19</v>
      </c>
      <c r="F432" s="600"/>
      <c r="G432" s="600"/>
      <c r="H432" s="590" t="s">
        <v>84</v>
      </c>
      <c r="I432" s="25" t="s">
        <v>374</v>
      </c>
      <c r="J432" s="27" t="s">
        <v>85</v>
      </c>
      <c r="K432" s="25"/>
      <c r="L432" s="25" t="s">
        <v>257</v>
      </c>
      <c r="M432" s="28" t="s">
        <v>196</v>
      </c>
      <c r="N432" s="32" t="s">
        <v>88</v>
      </c>
      <c r="O432" s="29" t="s">
        <v>1610</v>
      </c>
      <c r="P432" s="44" t="s">
        <v>1611</v>
      </c>
      <c r="Q432" s="25">
        <v>2045</v>
      </c>
      <c r="R432" s="44" t="s">
        <v>1612</v>
      </c>
      <c r="S432" s="44" t="s">
        <v>1613</v>
      </c>
      <c r="T432" s="92" t="s">
        <v>1614</v>
      </c>
      <c r="U432" s="25" t="s">
        <v>1615</v>
      </c>
      <c r="V432" s="92" t="s">
        <v>1616</v>
      </c>
      <c r="W432" s="92" t="s">
        <v>1617</v>
      </c>
      <c r="X432" s="24" t="s">
        <v>1618</v>
      </c>
      <c r="Y432" s="24" t="s">
        <v>1619</v>
      </c>
      <c r="Z432" s="25">
        <v>3</v>
      </c>
      <c r="AA432" s="25" t="s">
        <v>96</v>
      </c>
      <c r="AB432" s="25" t="s">
        <v>23</v>
      </c>
      <c r="AC432" s="25" t="s">
        <v>97</v>
      </c>
      <c r="AD432" s="30"/>
      <c r="AE432" s="24"/>
      <c r="AF432" s="45">
        <v>32067</v>
      </c>
      <c r="AG432" s="25" t="str">
        <f t="shared" ca="1" si="80"/>
        <v>37 anos</v>
      </c>
      <c r="AH432" s="45">
        <v>45261</v>
      </c>
      <c r="AI432" s="31"/>
      <c r="AJ432" s="31"/>
      <c r="AK432" s="31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 t="s">
        <v>100</v>
      </c>
      <c r="AX432" s="52" t="s">
        <v>1620</v>
      </c>
      <c r="AY432" s="52" t="s">
        <v>306</v>
      </c>
      <c r="AZ432" s="63" t="s">
        <v>99</v>
      </c>
      <c r="BA432" s="52" t="s">
        <v>99</v>
      </c>
      <c r="BB432" s="25" t="s">
        <v>271</v>
      </c>
      <c r="BC432" s="25"/>
      <c r="BD432" s="25"/>
      <c r="BE432" s="25"/>
      <c r="BF432" s="25"/>
      <c r="BG432" s="25"/>
      <c r="BH432" s="25"/>
      <c r="BI432" s="25"/>
      <c r="BJ432" s="25"/>
      <c r="BK432" s="25"/>
      <c r="BL432" s="24" t="s">
        <v>1621</v>
      </c>
      <c r="BM432" s="25">
        <v>103</v>
      </c>
      <c r="BN432" s="25"/>
      <c r="BO432" s="25" t="s">
        <v>106</v>
      </c>
      <c r="BP432" s="25">
        <v>69735000</v>
      </c>
      <c r="BQ432" s="53">
        <v>92991647728</v>
      </c>
      <c r="BR432" s="54" t="s">
        <v>1622</v>
      </c>
      <c r="BS432" s="25"/>
      <c r="BT432" s="25"/>
      <c r="BU432" s="25"/>
      <c r="BV432" s="25" t="s">
        <v>276</v>
      </c>
      <c r="BW432" s="25"/>
      <c r="BX432" s="25"/>
      <c r="BY432" s="25"/>
      <c r="BZ432" s="25"/>
      <c r="CA432" s="25"/>
      <c r="CB432" s="31"/>
      <c r="CC432" s="25"/>
      <c r="CD432" s="31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34"/>
    </row>
    <row r="433" spans="1:93" ht="15" customHeight="1">
      <c r="A433" s="13" t="s">
        <v>1623</v>
      </c>
      <c r="B433" s="14">
        <v>551</v>
      </c>
      <c r="C433" s="40" t="s">
        <v>1347</v>
      </c>
      <c r="D433" s="600" t="s">
        <v>16935</v>
      </c>
      <c r="E433" s="600">
        <v>19</v>
      </c>
      <c r="F433" s="599"/>
      <c r="G433" s="599"/>
      <c r="H433" s="36" t="s">
        <v>84</v>
      </c>
      <c r="I433" s="14"/>
      <c r="J433" s="36" t="s">
        <v>85</v>
      </c>
      <c r="K433" s="14" t="s">
        <v>86</v>
      </c>
      <c r="L433" s="14" t="s">
        <v>69</v>
      </c>
      <c r="M433" s="14" t="s">
        <v>196</v>
      </c>
      <c r="N433" s="17" t="s">
        <v>88</v>
      </c>
      <c r="O433" s="18" t="s">
        <v>1624</v>
      </c>
      <c r="P433" s="14" t="s">
        <v>1625</v>
      </c>
      <c r="Q433" s="17" t="s">
        <v>1626</v>
      </c>
      <c r="R433" s="14" t="s">
        <v>1627</v>
      </c>
      <c r="S433" s="14" t="s">
        <v>1628</v>
      </c>
      <c r="T433" s="14">
        <v>223737322</v>
      </c>
      <c r="U433" s="14">
        <v>8</v>
      </c>
      <c r="V433" s="14">
        <v>68</v>
      </c>
      <c r="W433" s="14">
        <v>333</v>
      </c>
      <c r="X433" s="13" t="s">
        <v>1629</v>
      </c>
      <c r="Y433" s="13" t="s">
        <v>1630</v>
      </c>
      <c r="Z433" s="14">
        <v>2</v>
      </c>
      <c r="AA433" s="14" t="s">
        <v>96</v>
      </c>
      <c r="AB433" s="14" t="s">
        <v>23</v>
      </c>
      <c r="AC433" s="14" t="s">
        <v>97</v>
      </c>
      <c r="AD433" s="19"/>
      <c r="AE433" s="13" t="s">
        <v>805</v>
      </c>
      <c r="AF433" s="20">
        <v>30379</v>
      </c>
      <c r="AG433" s="14" t="str">
        <f t="shared" ca="1" si="80"/>
        <v>42 anos</v>
      </c>
      <c r="AH433" s="20">
        <v>41561</v>
      </c>
      <c r="AI433" s="20">
        <v>41561</v>
      </c>
      <c r="AJ433" s="20">
        <f>EDATE(AI433,300)</f>
        <v>50692</v>
      </c>
      <c r="AK433" s="20">
        <f>EDATE(AI433,360)</f>
        <v>52518</v>
      </c>
      <c r="AL433" s="14">
        <v>59</v>
      </c>
      <c r="AM433" s="14" t="str">
        <f ca="1">DATEDIF(AI433,TODAY(),"Y")&amp;" ano(s)"</f>
        <v>11 ano(s)</v>
      </c>
      <c r="AN433" s="14" t="str">
        <f ca="1">DATEDIF(AI433,TODAY(),"YM")&amp;"  mês(es)"</f>
        <v>10  mês(es)</v>
      </c>
      <c r="AO433" s="14" t="str">
        <f ca="1">DATEDIF(AI433,TODAY(),"MD")&amp;" dias"</f>
        <v>2 dias</v>
      </c>
      <c r="AP433" s="14">
        <f ca="1">TODAY()-AI433</f>
        <v>4324</v>
      </c>
      <c r="AQ433" s="21" t="s">
        <v>99</v>
      </c>
      <c r="AR433" s="14"/>
      <c r="AS433" s="14"/>
      <c r="AT433" s="14"/>
      <c r="AU433" s="14"/>
      <c r="AV433" s="14"/>
      <c r="AW433" s="14" t="s">
        <v>336</v>
      </c>
      <c r="AX433" s="14"/>
      <c r="AY433" s="14" t="s">
        <v>99</v>
      </c>
      <c r="AZ433" s="14" t="s">
        <v>99</v>
      </c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 t="s">
        <v>1631</v>
      </c>
      <c r="BM433" s="14">
        <v>0</v>
      </c>
      <c r="BN433" s="14" t="s">
        <v>1632</v>
      </c>
      <c r="BO433" s="14" t="s">
        <v>106</v>
      </c>
      <c r="BP433" s="14">
        <v>69088670</v>
      </c>
      <c r="BQ433" s="14" t="s">
        <v>1633</v>
      </c>
      <c r="BR433" s="22" t="s">
        <v>1634</v>
      </c>
      <c r="BS433" s="14" t="s">
        <v>290</v>
      </c>
      <c r="BT433" s="14" t="s">
        <v>110</v>
      </c>
      <c r="BU433" s="14" t="s">
        <v>291</v>
      </c>
      <c r="BV433" s="14" t="s">
        <v>110</v>
      </c>
      <c r="BW433" s="20" t="s">
        <v>292</v>
      </c>
      <c r="BX433" s="14" t="s">
        <v>1635</v>
      </c>
      <c r="BY433" s="14" t="s">
        <v>110</v>
      </c>
      <c r="BZ433" s="14" t="s">
        <v>110</v>
      </c>
      <c r="CA433" s="14" t="s">
        <v>110</v>
      </c>
      <c r="CB433" s="14" t="s">
        <v>110</v>
      </c>
      <c r="CC433" s="14" t="s">
        <v>110</v>
      </c>
      <c r="CD433" s="14" t="s">
        <v>110</v>
      </c>
      <c r="CE433" s="14" t="s">
        <v>110</v>
      </c>
      <c r="CF433" s="14" t="s">
        <v>110</v>
      </c>
      <c r="CG433" s="14" t="s">
        <v>110</v>
      </c>
      <c r="CH433" s="14" t="s">
        <v>110</v>
      </c>
      <c r="CI433" s="14" t="s">
        <v>110</v>
      </c>
      <c r="CJ433" s="14" t="s">
        <v>110</v>
      </c>
      <c r="CK433" s="14" t="s">
        <v>110</v>
      </c>
      <c r="CL433" s="14" t="s">
        <v>110</v>
      </c>
      <c r="CM433" s="14" t="s">
        <v>110</v>
      </c>
      <c r="CN433" s="14"/>
      <c r="CO433" s="40"/>
    </row>
    <row r="434" spans="1:93" ht="15" customHeight="1">
      <c r="A434" s="24" t="s">
        <v>1636</v>
      </c>
      <c r="B434" s="25">
        <v>635</v>
      </c>
      <c r="C434" s="34" t="s">
        <v>1347</v>
      </c>
      <c r="D434" s="600" t="s">
        <v>16935</v>
      </c>
      <c r="E434" s="600">
        <v>19</v>
      </c>
      <c r="F434" s="600"/>
      <c r="G434" s="600"/>
      <c r="H434" s="27" t="s">
        <v>84</v>
      </c>
      <c r="I434" s="25" t="s">
        <v>1637</v>
      </c>
      <c r="J434" s="27" t="s">
        <v>85</v>
      </c>
      <c r="K434" s="25" t="s">
        <v>279</v>
      </c>
      <c r="L434" s="25" t="s">
        <v>69</v>
      </c>
      <c r="M434" s="25" t="s">
        <v>196</v>
      </c>
      <c r="N434" s="28" t="s">
        <v>88</v>
      </c>
      <c r="O434" s="29" t="s">
        <v>1638</v>
      </c>
      <c r="P434" s="25" t="s">
        <v>1639</v>
      </c>
      <c r="Q434" s="28" t="s">
        <v>1640</v>
      </c>
      <c r="R434" s="25" t="s">
        <v>1641</v>
      </c>
      <c r="S434" s="25" t="s">
        <v>1642</v>
      </c>
      <c r="T434" s="25">
        <v>321813622</v>
      </c>
      <c r="U434" s="25">
        <v>16</v>
      </c>
      <c r="V434" s="25">
        <v>63</v>
      </c>
      <c r="W434" s="25">
        <v>27</v>
      </c>
      <c r="X434" s="24" t="s">
        <v>1643</v>
      </c>
      <c r="Y434" s="24" t="s">
        <v>1644</v>
      </c>
      <c r="Z434" s="25">
        <v>2</v>
      </c>
      <c r="AA434" s="25" t="s">
        <v>96</v>
      </c>
      <c r="AB434" s="25" t="s">
        <v>23</v>
      </c>
      <c r="AC434" s="25" t="s">
        <v>97</v>
      </c>
      <c r="AD434" s="30"/>
      <c r="AE434" s="24" t="s">
        <v>1645</v>
      </c>
      <c r="AF434" s="31">
        <v>31718</v>
      </c>
      <c r="AG434" s="25" t="str">
        <f t="shared" ca="1" si="80"/>
        <v>38 anos</v>
      </c>
      <c r="AH434" s="31">
        <v>41561</v>
      </c>
      <c r="AI434" s="31">
        <v>41561</v>
      </c>
      <c r="AJ434" s="31">
        <f>EDATE(AI434,300)</f>
        <v>50692</v>
      </c>
      <c r="AK434" s="31">
        <f>EDATE(AI434,360)</f>
        <v>52518</v>
      </c>
      <c r="AL434" s="25">
        <v>59</v>
      </c>
      <c r="AM434" s="25" t="str">
        <f ca="1">DATEDIF(AI434,TODAY(),"Y")&amp;" ano(s)"</f>
        <v>11 ano(s)</v>
      </c>
      <c r="AN434" s="25" t="str">
        <f ca="1">DATEDIF(AI434,TODAY(),"YM")&amp;"  mês(es)"</f>
        <v>10  mês(es)</v>
      </c>
      <c r="AO434" s="25" t="str">
        <f ca="1">DATEDIF(AI434,TODAY(),"MD")&amp;" dias"</f>
        <v>2 dias</v>
      </c>
      <c r="AP434" s="25">
        <f ca="1">TODAY()-AI434</f>
        <v>4324</v>
      </c>
      <c r="AQ434" s="32" t="s">
        <v>99</v>
      </c>
      <c r="AR434" s="25"/>
      <c r="AS434" s="25"/>
      <c r="AT434" s="25"/>
      <c r="AU434" s="25"/>
      <c r="AV434" s="25"/>
      <c r="AW434" s="25" t="s">
        <v>100</v>
      </c>
      <c r="AX434" s="33" t="s">
        <v>1646</v>
      </c>
      <c r="AY434" s="25"/>
      <c r="AZ434" s="25" t="s">
        <v>99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 t="s">
        <v>1647</v>
      </c>
      <c r="BM434" s="25">
        <v>0</v>
      </c>
      <c r="BN434" s="25" t="s">
        <v>1648</v>
      </c>
      <c r="BO434" s="25" t="s">
        <v>106</v>
      </c>
      <c r="BP434" s="25">
        <v>69010100</v>
      </c>
      <c r="BQ434" s="25">
        <v>984325359</v>
      </c>
      <c r="BR434" s="33" t="s">
        <v>1649</v>
      </c>
      <c r="BS434" s="25" t="s">
        <v>290</v>
      </c>
      <c r="BT434" s="25" t="s">
        <v>110</v>
      </c>
      <c r="BU434" s="25" t="s">
        <v>291</v>
      </c>
      <c r="BV434" s="25" t="s">
        <v>110</v>
      </c>
      <c r="BW434" s="31" t="s">
        <v>292</v>
      </c>
      <c r="BX434" s="25" t="s">
        <v>1650</v>
      </c>
      <c r="BY434" s="25" t="s">
        <v>110</v>
      </c>
      <c r="BZ434" s="25" t="s">
        <v>110</v>
      </c>
      <c r="CA434" s="25" t="s">
        <v>110</v>
      </c>
      <c r="CB434" s="25" t="s">
        <v>110</v>
      </c>
      <c r="CC434" s="25" t="s">
        <v>110</v>
      </c>
      <c r="CD434" s="25" t="s">
        <v>110</v>
      </c>
      <c r="CE434" s="25" t="s">
        <v>110</v>
      </c>
      <c r="CF434" s="25" t="s">
        <v>110</v>
      </c>
      <c r="CG434" s="25" t="s">
        <v>110</v>
      </c>
      <c r="CH434" s="25" t="s">
        <v>110</v>
      </c>
      <c r="CI434" s="25" t="s">
        <v>110</v>
      </c>
      <c r="CJ434" s="25" t="s">
        <v>110</v>
      </c>
      <c r="CK434" s="25" t="s">
        <v>110</v>
      </c>
      <c r="CL434" s="25" t="s">
        <v>110</v>
      </c>
      <c r="CM434" s="25" t="s">
        <v>110</v>
      </c>
      <c r="CN434" s="25"/>
      <c r="CO434" s="34"/>
    </row>
    <row r="435" spans="1:93" ht="15" customHeight="1">
      <c r="A435" s="13" t="s">
        <v>5812</v>
      </c>
      <c r="B435" s="14">
        <v>543</v>
      </c>
      <c r="C435" s="40" t="s">
        <v>1347</v>
      </c>
      <c r="D435" s="599" t="s">
        <v>16936</v>
      </c>
      <c r="E435" s="599">
        <v>20</v>
      </c>
      <c r="F435" s="599"/>
      <c r="G435" s="599"/>
      <c r="H435" s="36" t="s">
        <v>84</v>
      </c>
      <c r="I435" s="14" t="s">
        <v>5813</v>
      </c>
      <c r="J435" s="36" t="s">
        <v>85</v>
      </c>
      <c r="K435" s="14" t="s">
        <v>86</v>
      </c>
      <c r="L435" s="14" t="s">
        <v>69</v>
      </c>
      <c r="M435" s="14" t="s">
        <v>196</v>
      </c>
      <c r="N435" s="17" t="s">
        <v>88</v>
      </c>
      <c r="O435" s="18" t="s">
        <v>5814</v>
      </c>
      <c r="P435" s="14" t="s">
        <v>5815</v>
      </c>
      <c r="Q435" s="17" t="s">
        <v>5816</v>
      </c>
      <c r="R435" s="14" t="s">
        <v>5817</v>
      </c>
      <c r="S435" s="14" t="s">
        <v>5818</v>
      </c>
      <c r="T435" s="14">
        <v>300295022</v>
      </c>
      <c r="U435" s="14">
        <v>32</v>
      </c>
      <c r="V435" s="14">
        <v>5</v>
      </c>
      <c r="W435" s="14">
        <v>103</v>
      </c>
      <c r="X435" s="13" t="s">
        <v>753</v>
      </c>
      <c r="Y435" s="13" t="s">
        <v>5819</v>
      </c>
      <c r="Z435" s="14">
        <v>1</v>
      </c>
      <c r="AA435" s="14" t="s">
        <v>96</v>
      </c>
      <c r="AB435" s="14" t="s">
        <v>23</v>
      </c>
      <c r="AC435" s="14" t="s">
        <v>97</v>
      </c>
      <c r="AD435" s="19"/>
      <c r="AE435" s="13" t="s">
        <v>1645</v>
      </c>
      <c r="AF435" s="20">
        <v>29893</v>
      </c>
      <c r="AG435" s="14" t="str">
        <f t="shared" ca="1" si="80"/>
        <v>43 anos</v>
      </c>
      <c r="AH435" s="20">
        <v>41561</v>
      </c>
      <c r="AI435" s="20">
        <v>41561</v>
      </c>
      <c r="AJ435" s="20">
        <f>EDATE(AI435,300)</f>
        <v>50692</v>
      </c>
      <c r="AK435" s="20">
        <f>EDATE(AI435,360)</f>
        <v>52518</v>
      </c>
      <c r="AL435" s="14">
        <v>59</v>
      </c>
      <c r="AM435" s="14" t="str">
        <f ca="1">DATEDIF(AI435,TODAY(),"Y")&amp;" ano(s)"</f>
        <v>11 ano(s)</v>
      </c>
      <c r="AN435" s="14" t="str">
        <f ca="1">DATEDIF(AI435,TODAY(),"YM")&amp;"  mês(es)"</f>
        <v>10  mês(es)</v>
      </c>
      <c r="AO435" s="14" t="str">
        <f ca="1">DATEDIF(AI435,TODAY(),"MD")&amp;" dias"</f>
        <v>2 dias</v>
      </c>
      <c r="AP435" s="14">
        <f ca="1">TODAY()-AI435</f>
        <v>4324</v>
      </c>
      <c r="AQ435" s="21" t="s">
        <v>99</v>
      </c>
      <c r="AR435" s="14"/>
      <c r="AS435" s="14"/>
      <c r="AT435" s="14"/>
      <c r="AU435" s="14"/>
      <c r="AV435" s="14"/>
      <c r="AW435" s="14" t="s">
        <v>336</v>
      </c>
      <c r="AX435" s="14" t="s">
        <v>99</v>
      </c>
      <c r="AY435" s="14" t="s">
        <v>99</v>
      </c>
      <c r="AZ435" s="14" t="s">
        <v>99</v>
      </c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 t="s">
        <v>5820</v>
      </c>
      <c r="BM435" s="14">
        <v>0</v>
      </c>
      <c r="BN435" s="14" t="s">
        <v>5821</v>
      </c>
      <c r="BO435" s="14" t="s">
        <v>106</v>
      </c>
      <c r="BP435" s="14">
        <v>69042781</v>
      </c>
      <c r="BQ435" s="14">
        <v>9291306922</v>
      </c>
      <c r="BR435" s="22" t="s">
        <v>5822</v>
      </c>
      <c r="BS435" s="14" t="s">
        <v>290</v>
      </c>
      <c r="BT435" s="14" t="s">
        <v>110</v>
      </c>
      <c r="BU435" s="14" t="s">
        <v>291</v>
      </c>
      <c r="BV435" s="14" t="s">
        <v>110</v>
      </c>
      <c r="BW435" s="20" t="s">
        <v>292</v>
      </c>
      <c r="BX435" s="627" t="s">
        <v>5823</v>
      </c>
      <c r="BY435" s="14" t="s">
        <v>110</v>
      </c>
      <c r="BZ435" s="14" t="s">
        <v>110</v>
      </c>
      <c r="CA435" s="14" t="s">
        <v>110</v>
      </c>
      <c r="CB435" s="14" t="s">
        <v>110</v>
      </c>
      <c r="CC435" s="14" t="s">
        <v>110</v>
      </c>
      <c r="CD435" s="14" t="s">
        <v>110</v>
      </c>
      <c r="CE435" s="14" t="s">
        <v>110</v>
      </c>
      <c r="CF435" s="14" t="s">
        <v>110</v>
      </c>
      <c r="CG435" s="14" t="s">
        <v>110</v>
      </c>
      <c r="CH435" s="14" t="s">
        <v>110</v>
      </c>
      <c r="CI435" s="14" t="s">
        <v>110</v>
      </c>
      <c r="CJ435" s="14" t="s">
        <v>110</v>
      </c>
      <c r="CK435" s="14" t="s">
        <v>110</v>
      </c>
      <c r="CL435" s="14" t="s">
        <v>110</v>
      </c>
      <c r="CM435" s="14" t="s">
        <v>110</v>
      </c>
      <c r="CN435" s="14"/>
      <c r="CO435" s="40"/>
    </row>
    <row r="436" spans="1:93" ht="12.75" customHeight="1">
      <c r="A436" s="24" t="s">
        <v>5824</v>
      </c>
      <c r="B436" s="25"/>
      <c r="C436" s="34" t="s">
        <v>1347</v>
      </c>
      <c r="D436" s="599" t="s">
        <v>16936</v>
      </c>
      <c r="E436" s="599">
        <v>20</v>
      </c>
      <c r="F436" s="600"/>
      <c r="G436" s="600"/>
      <c r="H436" s="27" t="s">
        <v>84</v>
      </c>
      <c r="I436" s="25" t="s">
        <v>1449</v>
      </c>
      <c r="J436" s="27" t="s">
        <v>85</v>
      </c>
      <c r="K436" s="25" t="s">
        <v>86</v>
      </c>
      <c r="L436" s="32" t="s">
        <v>69</v>
      </c>
      <c r="M436" s="28" t="s">
        <v>1392</v>
      </c>
      <c r="N436" s="28" t="s">
        <v>1450</v>
      </c>
      <c r="O436" s="29" t="s">
        <v>5825</v>
      </c>
      <c r="P436" s="25" t="s">
        <v>5826</v>
      </c>
      <c r="Q436" s="41" t="s">
        <v>5827</v>
      </c>
      <c r="R436" s="25" t="s">
        <v>5828</v>
      </c>
      <c r="S436" s="25" t="s">
        <v>5829</v>
      </c>
      <c r="T436" s="25">
        <v>148841922</v>
      </c>
      <c r="U436" s="25">
        <v>40</v>
      </c>
      <c r="V436" s="25">
        <v>32</v>
      </c>
      <c r="W436" s="25">
        <v>920</v>
      </c>
      <c r="X436" s="24" t="s">
        <v>5830</v>
      </c>
      <c r="Y436" s="24" t="s">
        <v>5831</v>
      </c>
      <c r="Z436" s="25">
        <v>2</v>
      </c>
      <c r="AA436" s="25" t="s">
        <v>96</v>
      </c>
      <c r="AB436" s="25" t="s">
        <v>23</v>
      </c>
      <c r="AC436" s="25" t="s">
        <v>97</v>
      </c>
      <c r="AD436" s="30"/>
      <c r="AE436" s="24"/>
      <c r="AF436" s="31">
        <v>27623</v>
      </c>
      <c r="AG436" s="25" t="str">
        <f t="shared" ca="1" si="80"/>
        <v>49 anos</v>
      </c>
      <c r="AH436" s="31">
        <v>43937</v>
      </c>
      <c r="AI436" s="31">
        <v>43937</v>
      </c>
      <c r="AJ436" s="31">
        <f>EDATE(AI436,300)</f>
        <v>53068</v>
      </c>
      <c r="AK436" s="31">
        <f>EDATE(AI436,360)</f>
        <v>54894</v>
      </c>
      <c r="AL436" s="25">
        <v>59</v>
      </c>
      <c r="AM436" s="25" t="str">
        <f ca="1">DATEDIF(AI436,TODAY(),"Y")&amp;" ano(s)"</f>
        <v>5 ano(s)</v>
      </c>
      <c r="AN436" s="25" t="str">
        <f ca="1">DATEDIF(AI436,TODAY(),"YM")&amp;"  mês(es)"</f>
        <v>4  mês(es)</v>
      </c>
      <c r="AO436" s="25" t="str">
        <f ca="1">DATEDIF(AI436,TODAY(),"MD")&amp;" dias"</f>
        <v>0 dias</v>
      </c>
      <c r="AP436" s="25">
        <f ca="1">TODAY()-AI436</f>
        <v>1948</v>
      </c>
      <c r="AQ436" s="32" t="s">
        <v>99</v>
      </c>
      <c r="AR436" s="25"/>
      <c r="AS436" s="25"/>
      <c r="AT436" s="25"/>
      <c r="AU436" s="25"/>
      <c r="AV436" s="25"/>
      <c r="AW436" s="25" t="s">
        <v>336</v>
      </c>
      <c r="AX436" s="25" t="s">
        <v>110</v>
      </c>
      <c r="AY436" s="25" t="s">
        <v>99</v>
      </c>
      <c r="AZ436" s="25" t="s">
        <v>99</v>
      </c>
      <c r="BA436" s="25" t="s">
        <v>99</v>
      </c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 t="s">
        <v>5832</v>
      </c>
      <c r="BM436" s="25">
        <v>68</v>
      </c>
      <c r="BN436" s="25" t="s">
        <v>5833</v>
      </c>
      <c r="BO436" s="25" t="s">
        <v>106</v>
      </c>
      <c r="BP436" s="25">
        <v>69027490</v>
      </c>
      <c r="BQ436" s="25">
        <v>92993275193</v>
      </c>
      <c r="BR436" s="25" t="s">
        <v>5834</v>
      </c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34"/>
    </row>
    <row r="437" spans="1:93" ht="12.75" customHeight="1">
      <c r="A437" s="13" t="s">
        <v>5835</v>
      </c>
      <c r="B437" s="14">
        <v>603</v>
      </c>
      <c r="C437" s="40" t="s">
        <v>1347</v>
      </c>
      <c r="D437" s="599" t="s">
        <v>16936</v>
      </c>
      <c r="E437" s="599">
        <v>20</v>
      </c>
      <c r="F437" s="599"/>
      <c r="G437" s="599"/>
      <c r="H437" s="36" t="s">
        <v>84</v>
      </c>
      <c r="I437" s="14"/>
      <c r="J437" s="36" t="s">
        <v>85</v>
      </c>
      <c r="K437" s="14" t="s">
        <v>86</v>
      </c>
      <c r="L437" s="14" t="s">
        <v>69</v>
      </c>
      <c r="M437" s="14" t="s">
        <v>196</v>
      </c>
      <c r="N437" s="17" t="s">
        <v>88</v>
      </c>
      <c r="O437" s="18" t="s">
        <v>5836</v>
      </c>
      <c r="P437" s="14" t="s">
        <v>5837</v>
      </c>
      <c r="Q437" s="17" t="s">
        <v>5838</v>
      </c>
      <c r="R437" s="14" t="s">
        <v>5839</v>
      </c>
      <c r="S437" s="14" t="s">
        <v>5840</v>
      </c>
      <c r="T437" s="14">
        <v>190613022</v>
      </c>
      <c r="U437" s="14">
        <v>75</v>
      </c>
      <c r="V437" s="14">
        <v>63</v>
      </c>
      <c r="W437" s="14">
        <v>10</v>
      </c>
      <c r="X437" s="13" t="s">
        <v>753</v>
      </c>
      <c r="Y437" s="13" t="s">
        <v>5841</v>
      </c>
      <c r="Z437" s="14">
        <v>5</v>
      </c>
      <c r="AA437" s="14" t="s">
        <v>96</v>
      </c>
      <c r="AB437" s="14" t="s">
        <v>23</v>
      </c>
      <c r="AC437" s="14" t="s">
        <v>97</v>
      </c>
      <c r="AD437" s="19"/>
      <c r="AE437" s="13"/>
      <c r="AF437" s="20">
        <v>28524</v>
      </c>
      <c r="AG437" s="14" t="str">
        <f t="shared" ca="1" si="80"/>
        <v>47 anos</v>
      </c>
      <c r="AH437" s="20">
        <v>41561</v>
      </c>
      <c r="AI437" s="20">
        <v>41561</v>
      </c>
      <c r="AJ437" s="20">
        <f>EDATE(AI437,300)</f>
        <v>50692</v>
      </c>
      <c r="AK437" s="20">
        <f>EDATE(AI437,360)</f>
        <v>52518</v>
      </c>
      <c r="AL437" s="14">
        <v>59</v>
      </c>
      <c r="AM437" s="14" t="str">
        <f ca="1">DATEDIF(AI437,TODAY(),"Y")&amp;" ano(s)"</f>
        <v>11 ano(s)</v>
      </c>
      <c r="AN437" s="14" t="str">
        <f ca="1">DATEDIF(AI437,TODAY(),"YM")&amp;"  mês(es)"</f>
        <v>10  mês(es)</v>
      </c>
      <c r="AO437" s="14" t="str">
        <f ca="1">DATEDIF(AI437,TODAY(),"MD")&amp;" dias"</f>
        <v>2 dias</v>
      </c>
      <c r="AP437" s="14">
        <f ca="1">TODAY()-AI437</f>
        <v>4324</v>
      </c>
      <c r="AQ437" s="21" t="s">
        <v>99</v>
      </c>
      <c r="AR437" s="14"/>
      <c r="AS437" s="14"/>
      <c r="AT437" s="14"/>
      <c r="AU437" s="14"/>
      <c r="AV437" s="14"/>
      <c r="AW437" s="14" t="s">
        <v>336</v>
      </c>
      <c r="AX437" s="14" t="s">
        <v>99</v>
      </c>
      <c r="AY437" s="14" t="s">
        <v>99</v>
      </c>
      <c r="AZ437" s="14" t="s">
        <v>99</v>
      </c>
      <c r="BA437" s="14"/>
      <c r="BB437" s="14"/>
      <c r="BC437" s="14" t="s">
        <v>351</v>
      </c>
      <c r="BD437" s="14"/>
      <c r="BE437" s="14"/>
      <c r="BF437" s="14"/>
      <c r="BG437" s="14"/>
      <c r="BH437" s="14"/>
      <c r="BI437" s="14"/>
      <c r="BJ437" s="14"/>
      <c r="BK437" s="14"/>
      <c r="BL437" s="14" t="s">
        <v>5842</v>
      </c>
      <c r="BM437" s="14">
        <v>0</v>
      </c>
      <c r="BN437" s="14" t="s">
        <v>5843</v>
      </c>
      <c r="BO437" s="14" t="s">
        <v>106</v>
      </c>
      <c r="BP437" s="14">
        <v>69103036</v>
      </c>
      <c r="BQ437" s="14" t="s">
        <v>5844</v>
      </c>
      <c r="BR437" s="22" t="s">
        <v>5845</v>
      </c>
      <c r="BS437" s="14" t="s">
        <v>290</v>
      </c>
      <c r="BT437" s="14" t="s">
        <v>110</v>
      </c>
      <c r="BU437" s="14" t="s">
        <v>291</v>
      </c>
      <c r="BV437" s="14" t="s">
        <v>110</v>
      </c>
      <c r="BW437" s="20" t="s">
        <v>292</v>
      </c>
      <c r="BX437" s="14" t="s">
        <v>5846</v>
      </c>
      <c r="BY437" s="14" t="s">
        <v>110</v>
      </c>
      <c r="BZ437" s="14" t="s">
        <v>110</v>
      </c>
      <c r="CA437" s="14" t="s">
        <v>110</v>
      </c>
      <c r="CB437" s="14" t="s">
        <v>110</v>
      </c>
      <c r="CC437" s="14" t="s">
        <v>110</v>
      </c>
      <c r="CD437" s="14" t="s">
        <v>110</v>
      </c>
      <c r="CE437" s="14" t="s">
        <v>110</v>
      </c>
      <c r="CF437" s="14" t="s">
        <v>110</v>
      </c>
      <c r="CG437" s="14" t="s">
        <v>110</v>
      </c>
      <c r="CH437" s="14" t="s">
        <v>110</v>
      </c>
      <c r="CI437" s="14" t="s">
        <v>110</v>
      </c>
      <c r="CJ437" s="14" t="s">
        <v>110</v>
      </c>
      <c r="CK437" s="14" t="s">
        <v>110</v>
      </c>
      <c r="CL437" s="14" t="s">
        <v>110</v>
      </c>
      <c r="CM437" s="14" t="s">
        <v>110</v>
      </c>
      <c r="CN437" s="14"/>
      <c r="CO437" s="40"/>
    </row>
    <row r="438" spans="1:93" ht="12.75" customHeight="1">
      <c r="A438" s="88" t="s">
        <v>5847</v>
      </c>
      <c r="B438" s="25">
        <v>98</v>
      </c>
      <c r="C438" s="34" t="s">
        <v>1347</v>
      </c>
      <c r="D438" s="599" t="s">
        <v>16936</v>
      </c>
      <c r="E438" s="599">
        <v>20</v>
      </c>
      <c r="F438" s="600"/>
      <c r="G438" s="600"/>
      <c r="H438" s="590" t="s">
        <v>84</v>
      </c>
      <c r="I438" s="25" t="s">
        <v>374</v>
      </c>
      <c r="J438" s="27" t="s">
        <v>135</v>
      </c>
      <c r="K438" s="25"/>
      <c r="L438" s="25" t="s">
        <v>257</v>
      </c>
      <c r="M438" s="28" t="s">
        <v>196</v>
      </c>
      <c r="N438" s="32" t="s">
        <v>88</v>
      </c>
      <c r="O438" s="29" t="s">
        <v>5848</v>
      </c>
      <c r="P438" s="44" t="s">
        <v>5849</v>
      </c>
      <c r="Q438" s="25">
        <v>1998</v>
      </c>
      <c r="R438" s="44" t="s">
        <v>5850</v>
      </c>
      <c r="S438" s="44" t="s">
        <v>5851</v>
      </c>
      <c r="T438" s="92" t="s">
        <v>5852</v>
      </c>
      <c r="U438" s="92" t="s">
        <v>5853</v>
      </c>
      <c r="V438" s="92" t="s">
        <v>1617</v>
      </c>
      <c r="W438" s="92" t="s">
        <v>5854</v>
      </c>
      <c r="X438" s="24"/>
      <c r="Y438" s="24" t="s">
        <v>5855</v>
      </c>
      <c r="Z438" s="25">
        <v>2</v>
      </c>
      <c r="AA438" s="25" t="s">
        <v>96</v>
      </c>
      <c r="AB438" s="25" t="s">
        <v>23</v>
      </c>
      <c r="AC438" s="25" t="s">
        <v>97</v>
      </c>
      <c r="AD438" s="30"/>
      <c r="AE438" s="24"/>
      <c r="AF438" s="45">
        <v>34238</v>
      </c>
      <c r="AG438" s="25" t="str">
        <f t="shared" ca="1" si="80"/>
        <v>31 anos</v>
      </c>
      <c r="AH438" s="45">
        <v>45261</v>
      </c>
      <c r="AI438" s="31"/>
      <c r="AJ438" s="31"/>
      <c r="AK438" s="31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 t="s">
        <v>100</v>
      </c>
      <c r="AX438" s="63" t="s">
        <v>5856</v>
      </c>
      <c r="AY438" s="52" t="s">
        <v>306</v>
      </c>
      <c r="AZ438" s="52" t="s">
        <v>99</v>
      </c>
      <c r="BA438" s="52" t="s">
        <v>99</v>
      </c>
      <c r="BB438" s="25" t="s">
        <v>271</v>
      </c>
      <c r="BC438" s="25"/>
      <c r="BD438" s="25"/>
      <c r="BE438" s="25"/>
      <c r="BF438" s="25"/>
      <c r="BG438" s="25"/>
      <c r="BH438" s="25"/>
      <c r="BI438" s="25"/>
      <c r="BJ438" s="25"/>
      <c r="BK438" s="25"/>
      <c r="BL438" s="24" t="s">
        <v>5857</v>
      </c>
      <c r="BM438" s="25">
        <v>972</v>
      </c>
      <c r="BN438" s="25"/>
      <c r="BO438" s="25" t="s">
        <v>106</v>
      </c>
      <c r="BP438" s="25">
        <v>69104000</v>
      </c>
      <c r="BQ438" s="64">
        <v>92991476967</v>
      </c>
      <c r="BR438" s="51" t="s">
        <v>5858</v>
      </c>
      <c r="BS438" s="25"/>
      <c r="BT438" s="25"/>
      <c r="BU438" s="25"/>
      <c r="BV438" s="25" t="s">
        <v>276</v>
      </c>
      <c r="BW438" s="25"/>
      <c r="BX438" s="25"/>
      <c r="BY438" s="25"/>
      <c r="BZ438" s="25"/>
      <c r="CA438" s="25"/>
      <c r="CB438" s="31"/>
      <c r="CC438" s="25"/>
      <c r="CD438" s="31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34"/>
    </row>
    <row r="439" spans="1:93" ht="12.75" customHeight="1">
      <c r="A439" s="13" t="s">
        <v>5859</v>
      </c>
      <c r="B439" s="14">
        <v>17</v>
      </c>
      <c r="C439" s="40" t="s">
        <v>1347</v>
      </c>
      <c r="D439" s="599" t="s">
        <v>16936</v>
      </c>
      <c r="E439" s="599">
        <v>20</v>
      </c>
      <c r="F439" s="599"/>
      <c r="G439" s="599"/>
      <c r="H439" s="36" t="s">
        <v>116</v>
      </c>
      <c r="I439" s="14" t="s">
        <v>1790</v>
      </c>
      <c r="J439" s="36" t="s">
        <v>85</v>
      </c>
      <c r="K439" s="14" t="s">
        <v>544</v>
      </c>
      <c r="L439" s="14" t="s">
        <v>75</v>
      </c>
      <c r="M439" s="17" t="s">
        <v>87</v>
      </c>
      <c r="N439" s="17" t="s">
        <v>88</v>
      </c>
      <c r="O439" s="18" t="s">
        <v>5860</v>
      </c>
      <c r="P439" s="14" t="s">
        <v>5861</v>
      </c>
      <c r="Q439" s="17" t="s">
        <v>5862</v>
      </c>
      <c r="R439" s="14" t="s">
        <v>5863</v>
      </c>
      <c r="S439" s="14" t="s">
        <v>5864</v>
      </c>
      <c r="T439" s="14">
        <v>215392722</v>
      </c>
      <c r="U439" s="14">
        <v>83</v>
      </c>
      <c r="V439" s="14">
        <v>3</v>
      </c>
      <c r="W439" s="14">
        <v>162</v>
      </c>
      <c r="X439" s="13" t="s">
        <v>753</v>
      </c>
      <c r="Y439" s="13" t="s">
        <v>5865</v>
      </c>
      <c r="Z439" s="14">
        <v>5</v>
      </c>
      <c r="AA439" s="14" t="s">
        <v>96</v>
      </c>
      <c r="AB439" s="14" t="s">
        <v>23</v>
      </c>
      <c r="AC439" s="14" t="s">
        <v>97</v>
      </c>
      <c r="AD439" s="19"/>
      <c r="AE439" s="13" t="s">
        <v>5215</v>
      </c>
      <c r="AF439" s="20">
        <v>30551</v>
      </c>
      <c r="AG439" s="14" t="str">
        <f t="shared" ca="1" si="80"/>
        <v>41 anos</v>
      </c>
      <c r="AH439" s="20">
        <v>38058</v>
      </c>
      <c r="AI439" s="20">
        <v>38058</v>
      </c>
      <c r="AJ439" s="20">
        <f t="shared" ref="AJ439:AJ449" si="87">EDATE(AI439,300)</f>
        <v>47189</v>
      </c>
      <c r="AK439" s="20">
        <f t="shared" ref="AK439:AK449" si="88">EDATE(AI439,360)</f>
        <v>49015</v>
      </c>
      <c r="AL439" s="14">
        <v>59</v>
      </c>
      <c r="AM439" s="14" t="str">
        <f t="shared" ref="AM439:AM449" ca="1" si="89">DATEDIF(AI439,TODAY(),"Y")&amp;" ano(s)"</f>
        <v>21 ano(s)</v>
      </c>
      <c r="AN439" s="14" t="str">
        <f t="shared" ref="AN439:AN449" ca="1" si="90">DATEDIF(AI439,TODAY(),"YM")&amp;"  mês(es)"</f>
        <v>5  mês(es)</v>
      </c>
      <c r="AO439" s="14" t="str">
        <f t="shared" ref="AO439:AO449" ca="1" si="91">DATEDIF(AI439,TODAY(),"MD")&amp;" dias"</f>
        <v>4 dias</v>
      </c>
      <c r="AP439" s="14">
        <f t="shared" ref="AP439:AP449" ca="1" si="92">TODAY()-AI439</f>
        <v>7827</v>
      </c>
      <c r="AQ439" s="21" t="s">
        <v>99</v>
      </c>
      <c r="AR439" s="14"/>
      <c r="AS439" s="14"/>
      <c r="AT439" s="14"/>
      <c r="AU439" s="14"/>
      <c r="AV439" s="14"/>
      <c r="AW439" s="14" t="s">
        <v>100</v>
      </c>
      <c r="AX439" s="13" t="s">
        <v>5866</v>
      </c>
      <c r="AY439" s="14" t="s">
        <v>5345</v>
      </c>
      <c r="AZ439" s="14" t="s">
        <v>99</v>
      </c>
      <c r="BA439" s="14" t="s">
        <v>99</v>
      </c>
      <c r="BB439" s="20" t="s">
        <v>101</v>
      </c>
      <c r="BC439" s="14"/>
      <c r="BD439" s="14" t="s">
        <v>102</v>
      </c>
      <c r="BE439" s="14" t="s">
        <v>103</v>
      </c>
      <c r="BF439" s="14"/>
      <c r="BG439" s="14"/>
      <c r="BH439" s="14"/>
      <c r="BI439" s="14"/>
      <c r="BJ439" s="14"/>
      <c r="BK439" s="14"/>
      <c r="BL439" s="14"/>
      <c r="BM439" s="14">
        <v>0</v>
      </c>
      <c r="BN439" s="14"/>
      <c r="BO439" s="14" t="s">
        <v>106</v>
      </c>
      <c r="BP439" s="14">
        <v>0</v>
      </c>
      <c r="BQ439" s="14" t="s">
        <v>5867</v>
      </c>
      <c r="BR439" s="22" t="s">
        <v>5868</v>
      </c>
      <c r="BS439" s="14" t="s">
        <v>108</v>
      </c>
      <c r="BT439" s="14" t="s">
        <v>109</v>
      </c>
      <c r="BU439" s="14" t="s">
        <v>110</v>
      </c>
      <c r="BV439" s="14" t="s">
        <v>110</v>
      </c>
      <c r="BW439" s="14" t="s">
        <v>110</v>
      </c>
      <c r="BX439" s="20" t="s">
        <v>111</v>
      </c>
      <c r="BY439" s="14" t="s">
        <v>112</v>
      </c>
      <c r="BZ439" s="20" t="s">
        <v>113</v>
      </c>
      <c r="CA439" s="14" t="s">
        <v>110</v>
      </c>
      <c r="CB439" s="14" t="s">
        <v>110</v>
      </c>
      <c r="CC439" s="14" t="s">
        <v>110</v>
      </c>
      <c r="CD439" s="14" t="s">
        <v>5869</v>
      </c>
      <c r="CE439" s="14" t="s">
        <v>110</v>
      </c>
      <c r="CF439" s="14" t="s">
        <v>110</v>
      </c>
      <c r="CG439" s="14" t="s">
        <v>110</v>
      </c>
      <c r="CH439" s="14" t="s">
        <v>110</v>
      </c>
      <c r="CI439" s="14" t="s">
        <v>110</v>
      </c>
      <c r="CJ439" s="14" t="s">
        <v>110</v>
      </c>
      <c r="CK439" s="14" t="s">
        <v>110</v>
      </c>
      <c r="CL439" s="14" t="s">
        <v>110</v>
      </c>
      <c r="CM439" s="14" t="s">
        <v>110</v>
      </c>
      <c r="CN439" s="14"/>
      <c r="CO439" s="40"/>
    </row>
    <row r="440" spans="1:93" ht="12.75" customHeight="1">
      <c r="A440" s="24" t="s">
        <v>5870</v>
      </c>
      <c r="B440" s="25">
        <v>555</v>
      </c>
      <c r="C440" s="34" t="s">
        <v>1347</v>
      </c>
      <c r="D440" s="599" t="s">
        <v>16936</v>
      </c>
      <c r="E440" s="599">
        <v>20</v>
      </c>
      <c r="F440" s="600"/>
      <c r="G440" s="600"/>
      <c r="H440" s="27" t="s">
        <v>84</v>
      </c>
      <c r="I440" s="25"/>
      <c r="J440" s="27" t="s">
        <v>85</v>
      </c>
      <c r="K440" s="25" t="s">
        <v>86</v>
      </c>
      <c r="L440" s="25" t="s">
        <v>69</v>
      </c>
      <c r="M440" s="25" t="s">
        <v>196</v>
      </c>
      <c r="N440" s="28" t="s">
        <v>88</v>
      </c>
      <c r="O440" s="29" t="s">
        <v>5871</v>
      </c>
      <c r="P440" s="25" t="s">
        <v>5872</v>
      </c>
      <c r="Q440" s="28" t="s">
        <v>5873</v>
      </c>
      <c r="R440" s="25" t="s">
        <v>5874</v>
      </c>
      <c r="S440" s="25" t="s">
        <v>5875</v>
      </c>
      <c r="T440" s="25">
        <v>153256622</v>
      </c>
      <c r="U440" s="25">
        <v>8</v>
      </c>
      <c r="V440" s="25">
        <v>63</v>
      </c>
      <c r="W440" s="25">
        <v>99</v>
      </c>
      <c r="X440" s="24" t="s">
        <v>5876</v>
      </c>
      <c r="Y440" s="24" t="s">
        <v>5877</v>
      </c>
      <c r="Z440" s="25">
        <v>1</v>
      </c>
      <c r="AA440" s="25" t="s">
        <v>96</v>
      </c>
      <c r="AB440" s="25" t="s">
        <v>23</v>
      </c>
      <c r="AC440" s="25" t="s">
        <v>97</v>
      </c>
      <c r="AD440" s="30"/>
      <c r="AE440" s="24" t="s">
        <v>5878</v>
      </c>
      <c r="AF440" s="31">
        <v>27400</v>
      </c>
      <c r="AG440" s="25" t="str">
        <f t="shared" ca="1" si="80"/>
        <v>50 anos</v>
      </c>
      <c r="AH440" s="31">
        <v>41561</v>
      </c>
      <c r="AI440" s="31">
        <v>41561</v>
      </c>
      <c r="AJ440" s="31">
        <f t="shared" si="87"/>
        <v>50692</v>
      </c>
      <c r="AK440" s="31">
        <f t="shared" si="88"/>
        <v>52518</v>
      </c>
      <c r="AL440" s="25">
        <v>59</v>
      </c>
      <c r="AM440" s="25" t="str">
        <f t="shared" ca="1" si="89"/>
        <v>11 ano(s)</v>
      </c>
      <c r="AN440" s="25" t="str">
        <f t="shared" ca="1" si="90"/>
        <v>10  mês(es)</v>
      </c>
      <c r="AO440" s="25" t="str">
        <f t="shared" ca="1" si="91"/>
        <v>2 dias</v>
      </c>
      <c r="AP440" s="25">
        <f t="shared" ca="1" si="92"/>
        <v>4324</v>
      </c>
      <c r="AQ440" s="32" t="s">
        <v>99</v>
      </c>
      <c r="AR440" s="25"/>
      <c r="AS440" s="25"/>
      <c r="AT440" s="25"/>
      <c r="AU440" s="25"/>
      <c r="AV440" s="25"/>
      <c r="AW440" s="25" t="s">
        <v>336</v>
      </c>
      <c r="AX440" s="25" t="s">
        <v>99</v>
      </c>
      <c r="AY440" s="25" t="s">
        <v>99</v>
      </c>
      <c r="AZ440" s="25" t="s">
        <v>99</v>
      </c>
      <c r="BA440" s="25"/>
      <c r="BB440" s="25"/>
      <c r="BC440" s="25" t="s">
        <v>351</v>
      </c>
      <c r="BD440" s="25"/>
      <c r="BE440" s="25"/>
      <c r="BF440" s="25"/>
      <c r="BG440" s="25"/>
      <c r="BH440" s="25"/>
      <c r="BI440" s="25"/>
      <c r="BJ440" s="25"/>
      <c r="BK440" s="25"/>
      <c r="BL440" s="25" t="s">
        <v>5879</v>
      </c>
      <c r="BM440" s="25">
        <v>0</v>
      </c>
      <c r="BN440" s="25" t="s">
        <v>5880</v>
      </c>
      <c r="BO440" s="25" t="s">
        <v>106</v>
      </c>
      <c r="BP440" s="25">
        <v>69076360</v>
      </c>
      <c r="BQ440" s="25" t="s">
        <v>5881</v>
      </c>
      <c r="BR440" s="33" t="s">
        <v>5882</v>
      </c>
      <c r="BS440" s="25" t="s">
        <v>290</v>
      </c>
      <c r="BT440" s="25" t="s">
        <v>110</v>
      </c>
      <c r="BU440" s="25" t="s">
        <v>291</v>
      </c>
      <c r="BV440" s="25" t="s">
        <v>110</v>
      </c>
      <c r="BW440" s="31" t="s">
        <v>292</v>
      </c>
      <c r="BX440" s="25" t="s">
        <v>5883</v>
      </c>
      <c r="BY440" s="25" t="s">
        <v>110</v>
      </c>
      <c r="BZ440" s="25" t="s">
        <v>110</v>
      </c>
      <c r="CA440" s="25" t="s">
        <v>110</v>
      </c>
      <c r="CB440" s="25" t="s">
        <v>110</v>
      </c>
      <c r="CC440" s="25" t="s">
        <v>110</v>
      </c>
      <c r="CD440" s="25" t="s">
        <v>110</v>
      </c>
      <c r="CE440" s="25" t="s">
        <v>110</v>
      </c>
      <c r="CF440" s="25" t="s">
        <v>110</v>
      </c>
      <c r="CG440" s="25" t="s">
        <v>110</v>
      </c>
      <c r="CH440" s="25" t="s">
        <v>110</v>
      </c>
      <c r="CI440" s="25" t="s">
        <v>110</v>
      </c>
      <c r="CJ440" s="25" t="s">
        <v>110</v>
      </c>
      <c r="CK440" s="25" t="s">
        <v>110</v>
      </c>
      <c r="CL440" s="25" t="s">
        <v>110</v>
      </c>
      <c r="CM440" s="25" t="s">
        <v>110</v>
      </c>
      <c r="CN440" s="25"/>
      <c r="CO440" s="34"/>
    </row>
    <row r="441" spans="1:93" ht="15" customHeight="1">
      <c r="A441" s="13" t="s">
        <v>5884</v>
      </c>
      <c r="B441" s="14">
        <v>634</v>
      </c>
      <c r="C441" s="40" t="s">
        <v>1347</v>
      </c>
      <c r="D441" s="599" t="s">
        <v>16936</v>
      </c>
      <c r="E441" s="599">
        <v>20</v>
      </c>
      <c r="F441" s="599"/>
      <c r="G441" s="599"/>
      <c r="H441" s="36" t="s">
        <v>84</v>
      </c>
      <c r="I441" s="14" t="s">
        <v>5372</v>
      </c>
      <c r="J441" s="36" t="s">
        <v>85</v>
      </c>
      <c r="K441" s="14" t="s">
        <v>544</v>
      </c>
      <c r="L441" s="14" t="s">
        <v>69</v>
      </c>
      <c r="M441" s="14" t="s">
        <v>196</v>
      </c>
      <c r="N441" s="17" t="s">
        <v>88</v>
      </c>
      <c r="O441" s="18" t="s">
        <v>5885</v>
      </c>
      <c r="P441" s="14" t="s">
        <v>5886</v>
      </c>
      <c r="Q441" s="17" t="s">
        <v>5887</v>
      </c>
      <c r="R441" s="14" t="s">
        <v>5888</v>
      </c>
      <c r="S441" s="14" t="s">
        <v>5889</v>
      </c>
      <c r="T441" s="14">
        <v>178416522</v>
      </c>
      <c r="U441" s="14">
        <v>83</v>
      </c>
      <c r="V441" s="14">
        <v>24</v>
      </c>
      <c r="W441" s="14">
        <v>21</v>
      </c>
      <c r="X441" s="13" t="s">
        <v>1048</v>
      </c>
      <c r="Y441" s="13" t="s">
        <v>5890</v>
      </c>
      <c r="Z441" s="14">
        <v>1</v>
      </c>
      <c r="AA441" s="14" t="s">
        <v>96</v>
      </c>
      <c r="AB441" s="14" t="s">
        <v>23</v>
      </c>
      <c r="AC441" s="14" t="s">
        <v>97</v>
      </c>
      <c r="AD441" s="19"/>
      <c r="AE441" s="13" t="s">
        <v>444</v>
      </c>
      <c r="AF441" s="20">
        <v>29730</v>
      </c>
      <c r="AG441" s="14" t="str">
        <f t="shared" ca="1" si="80"/>
        <v>44 anos</v>
      </c>
      <c r="AH441" s="20">
        <v>41561</v>
      </c>
      <c r="AI441" s="20">
        <v>41561</v>
      </c>
      <c r="AJ441" s="20">
        <f t="shared" si="87"/>
        <v>50692</v>
      </c>
      <c r="AK441" s="20">
        <f t="shared" si="88"/>
        <v>52518</v>
      </c>
      <c r="AL441" s="14">
        <v>59</v>
      </c>
      <c r="AM441" s="14" t="str">
        <f t="shared" ca="1" si="89"/>
        <v>11 ano(s)</v>
      </c>
      <c r="AN441" s="14" t="str">
        <f t="shared" ca="1" si="90"/>
        <v>10  mês(es)</v>
      </c>
      <c r="AO441" s="14" t="str">
        <f t="shared" ca="1" si="91"/>
        <v>2 dias</v>
      </c>
      <c r="AP441" s="14">
        <f t="shared" ca="1" si="92"/>
        <v>4324</v>
      </c>
      <c r="AQ441" s="21" t="s">
        <v>99</v>
      </c>
      <c r="AR441" s="14"/>
      <c r="AS441" s="14"/>
      <c r="AT441" s="14"/>
      <c r="AU441" s="14"/>
      <c r="AV441" s="14"/>
      <c r="AW441" s="14" t="s">
        <v>336</v>
      </c>
      <c r="AX441" s="14" t="s">
        <v>99</v>
      </c>
      <c r="AY441" s="14" t="s">
        <v>99</v>
      </c>
      <c r="AZ441" s="14" t="s">
        <v>99</v>
      </c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 t="s">
        <v>5891</v>
      </c>
      <c r="BM441" s="14">
        <v>0</v>
      </c>
      <c r="BN441" s="14" t="s">
        <v>5892</v>
      </c>
      <c r="BO441" s="14" t="s">
        <v>106</v>
      </c>
      <c r="BP441" s="14">
        <v>69120000</v>
      </c>
      <c r="BQ441" s="14">
        <v>9293182674</v>
      </c>
      <c r="BR441" s="22" t="s">
        <v>5893</v>
      </c>
      <c r="BS441" s="14" t="s">
        <v>290</v>
      </c>
      <c r="BT441" s="14" t="s">
        <v>110</v>
      </c>
      <c r="BU441" s="14" t="s">
        <v>291</v>
      </c>
      <c r="BV441" s="14" t="s">
        <v>110</v>
      </c>
      <c r="BW441" s="20" t="s">
        <v>292</v>
      </c>
      <c r="BX441" s="14" t="s">
        <v>5894</v>
      </c>
      <c r="BY441" s="14" t="s">
        <v>110</v>
      </c>
      <c r="BZ441" s="14" t="s">
        <v>110</v>
      </c>
      <c r="CA441" s="14" t="s">
        <v>110</v>
      </c>
      <c r="CB441" s="14" t="s">
        <v>110</v>
      </c>
      <c r="CC441" s="14" t="s">
        <v>110</v>
      </c>
      <c r="CD441" s="14" t="s">
        <v>110</v>
      </c>
      <c r="CE441" s="14" t="s">
        <v>110</v>
      </c>
      <c r="CF441" s="14" t="s">
        <v>110</v>
      </c>
      <c r="CG441" s="14" t="s">
        <v>110</v>
      </c>
      <c r="CH441" s="14" t="s">
        <v>110</v>
      </c>
      <c r="CI441" s="14" t="s">
        <v>110</v>
      </c>
      <c r="CJ441" s="14" t="s">
        <v>110</v>
      </c>
      <c r="CK441" s="14" t="s">
        <v>110</v>
      </c>
      <c r="CL441" s="14" t="s">
        <v>110</v>
      </c>
      <c r="CM441" s="14" t="s">
        <v>110</v>
      </c>
      <c r="CN441" s="14"/>
      <c r="CO441" s="40"/>
    </row>
    <row r="442" spans="1:93" ht="15" customHeight="1">
      <c r="A442" s="24" t="s">
        <v>5895</v>
      </c>
      <c r="B442" s="25">
        <v>442</v>
      </c>
      <c r="C442" s="34" t="s">
        <v>1347</v>
      </c>
      <c r="D442" s="599" t="s">
        <v>16936</v>
      </c>
      <c r="E442" s="599">
        <v>20</v>
      </c>
      <c r="F442" s="600"/>
      <c r="G442" s="600"/>
      <c r="H442" s="27" t="s">
        <v>84</v>
      </c>
      <c r="I442" s="25" t="s">
        <v>782</v>
      </c>
      <c r="J442" s="27" t="s">
        <v>85</v>
      </c>
      <c r="K442" s="25" t="s">
        <v>86</v>
      </c>
      <c r="L442" s="25" t="s">
        <v>69</v>
      </c>
      <c r="M442" s="25" t="s">
        <v>196</v>
      </c>
      <c r="N442" s="28" t="s">
        <v>88</v>
      </c>
      <c r="O442" s="29" t="s">
        <v>5896</v>
      </c>
      <c r="P442" s="25" t="s">
        <v>5897</v>
      </c>
      <c r="Q442" s="28" t="s">
        <v>5898</v>
      </c>
      <c r="R442" s="25" t="s">
        <v>5899</v>
      </c>
      <c r="S442" s="25" t="s">
        <v>5900</v>
      </c>
      <c r="T442" s="25">
        <v>207504122</v>
      </c>
      <c r="U442" s="25">
        <v>24</v>
      </c>
      <c r="V442" s="25">
        <v>68</v>
      </c>
      <c r="W442" s="25">
        <v>34</v>
      </c>
      <c r="X442" s="24" t="s">
        <v>5901</v>
      </c>
      <c r="Y442" s="24" t="s">
        <v>5902</v>
      </c>
      <c r="Z442" s="25">
        <v>1</v>
      </c>
      <c r="AA442" s="25" t="s">
        <v>96</v>
      </c>
      <c r="AB442" s="25" t="s">
        <v>23</v>
      </c>
      <c r="AC442" s="25" t="s">
        <v>97</v>
      </c>
      <c r="AD442" s="30"/>
      <c r="AE442" s="24" t="s">
        <v>5903</v>
      </c>
      <c r="AF442" s="31">
        <v>29623</v>
      </c>
      <c r="AG442" s="25" t="str">
        <f t="shared" ca="1" si="80"/>
        <v>44 anos</v>
      </c>
      <c r="AH442" s="31">
        <v>41561</v>
      </c>
      <c r="AI442" s="31">
        <v>41561</v>
      </c>
      <c r="AJ442" s="31">
        <f t="shared" si="87"/>
        <v>50692</v>
      </c>
      <c r="AK442" s="31">
        <f t="shared" si="88"/>
        <v>52518</v>
      </c>
      <c r="AL442" s="25">
        <v>59</v>
      </c>
      <c r="AM442" s="25" t="str">
        <f t="shared" ca="1" si="89"/>
        <v>11 ano(s)</v>
      </c>
      <c r="AN442" s="25" t="str">
        <f t="shared" ca="1" si="90"/>
        <v>10  mês(es)</v>
      </c>
      <c r="AO442" s="25" t="str">
        <f t="shared" ca="1" si="91"/>
        <v>2 dias</v>
      </c>
      <c r="AP442" s="25">
        <f t="shared" ca="1" si="92"/>
        <v>4324</v>
      </c>
      <c r="AQ442" s="32" t="s">
        <v>99</v>
      </c>
      <c r="AR442" s="25"/>
      <c r="AS442" s="25"/>
      <c r="AT442" s="25"/>
      <c r="AU442" s="25"/>
      <c r="AV442" s="25"/>
      <c r="AW442" s="25" t="s">
        <v>336</v>
      </c>
      <c r="AX442" s="25" t="s">
        <v>99</v>
      </c>
      <c r="AY442" s="25" t="s">
        <v>99</v>
      </c>
      <c r="AZ442" s="25" t="s">
        <v>99</v>
      </c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 t="s">
        <v>5904</v>
      </c>
      <c r="BM442" s="25">
        <v>0</v>
      </c>
      <c r="BN442" s="25" t="s">
        <v>5905</v>
      </c>
      <c r="BO442" s="25" t="s">
        <v>106</v>
      </c>
      <c r="BP442" s="25">
        <v>69095001</v>
      </c>
      <c r="BQ442" s="25">
        <v>9295075812</v>
      </c>
      <c r="BR442" s="33" t="s">
        <v>5906</v>
      </c>
      <c r="BS442" s="25" t="s">
        <v>290</v>
      </c>
      <c r="BT442" s="25" t="s">
        <v>110</v>
      </c>
      <c r="BU442" s="25" t="s">
        <v>291</v>
      </c>
      <c r="BV442" s="25" t="s">
        <v>110</v>
      </c>
      <c r="BW442" s="31" t="s">
        <v>292</v>
      </c>
      <c r="BX442" s="81" t="s">
        <v>643</v>
      </c>
      <c r="BY442" s="25" t="s">
        <v>110</v>
      </c>
      <c r="BZ442" s="25" t="s">
        <v>110</v>
      </c>
      <c r="CA442" s="25" t="s">
        <v>110</v>
      </c>
      <c r="CB442" s="25" t="s">
        <v>110</v>
      </c>
      <c r="CC442" s="25" t="s">
        <v>110</v>
      </c>
      <c r="CD442" s="25" t="s">
        <v>110</v>
      </c>
      <c r="CE442" s="25" t="s">
        <v>110</v>
      </c>
      <c r="CF442" s="25" t="s">
        <v>110</v>
      </c>
      <c r="CG442" s="25" t="s">
        <v>110</v>
      </c>
      <c r="CH442" s="25" t="s">
        <v>110</v>
      </c>
      <c r="CI442" s="25" t="s">
        <v>110</v>
      </c>
      <c r="CJ442" s="25" t="s">
        <v>110</v>
      </c>
      <c r="CK442" s="25" t="s">
        <v>110</v>
      </c>
      <c r="CL442" s="25" t="s">
        <v>110</v>
      </c>
      <c r="CM442" s="25" t="s">
        <v>110</v>
      </c>
      <c r="CN442" s="25"/>
      <c r="CO442" s="34"/>
    </row>
    <row r="443" spans="1:93" ht="12.75" customHeight="1">
      <c r="A443" s="13" t="s">
        <v>5907</v>
      </c>
      <c r="B443" s="14">
        <v>261</v>
      </c>
      <c r="C443" s="40" t="s">
        <v>1347</v>
      </c>
      <c r="D443" s="599" t="s">
        <v>16936</v>
      </c>
      <c r="E443" s="599">
        <v>20</v>
      </c>
      <c r="F443" s="599"/>
      <c r="G443" s="599"/>
      <c r="H443" s="36" t="s">
        <v>84</v>
      </c>
      <c r="I443" s="14"/>
      <c r="J443" s="36" t="s">
        <v>85</v>
      </c>
      <c r="K443" s="14" t="s">
        <v>544</v>
      </c>
      <c r="L443" s="14" t="s">
        <v>73</v>
      </c>
      <c r="M443" s="17" t="s">
        <v>87</v>
      </c>
      <c r="N443" s="17" t="s">
        <v>88</v>
      </c>
      <c r="O443" s="18" t="s">
        <v>5908</v>
      </c>
      <c r="P443" s="14" t="s">
        <v>5909</v>
      </c>
      <c r="Q443" s="17" t="s">
        <v>5910</v>
      </c>
      <c r="R443" s="14" t="s">
        <v>5911</v>
      </c>
      <c r="S443" s="14" t="s">
        <v>5912</v>
      </c>
      <c r="T443" s="14">
        <v>159627222</v>
      </c>
      <c r="U443" s="14">
        <v>59</v>
      </c>
      <c r="V443" s="14">
        <v>62</v>
      </c>
      <c r="W443" s="14">
        <v>43</v>
      </c>
      <c r="X443" s="13" t="s">
        <v>5913</v>
      </c>
      <c r="Y443" s="13" t="s">
        <v>5914</v>
      </c>
      <c r="Z443" s="14">
        <v>1</v>
      </c>
      <c r="AA443" s="14" t="s">
        <v>96</v>
      </c>
      <c r="AB443" s="14" t="s">
        <v>23</v>
      </c>
      <c r="AC443" s="14" t="s">
        <v>97</v>
      </c>
      <c r="AD443" s="19"/>
      <c r="AE443" s="13" t="s">
        <v>1822</v>
      </c>
      <c r="AF443" s="20">
        <v>27624</v>
      </c>
      <c r="AG443" s="14" t="str">
        <f t="shared" ca="1" si="80"/>
        <v>49 anos</v>
      </c>
      <c r="AH443" s="20">
        <v>38058</v>
      </c>
      <c r="AI443" s="20">
        <v>38058</v>
      </c>
      <c r="AJ443" s="20">
        <f t="shared" si="87"/>
        <v>47189</v>
      </c>
      <c r="AK443" s="20">
        <f t="shared" si="88"/>
        <v>49015</v>
      </c>
      <c r="AL443" s="14">
        <v>59</v>
      </c>
      <c r="AM443" s="14" t="str">
        <f t="shared" ca="1" si="89"/>
        <v>21 ano(s)</v>
      </c>
      <c r="AN443" s="14" t="str">
        <f t="shared" ca="1" si="90"/>
        <v>5  mês(es)</v>
      </c>
      <c r="AO443" s="14" t="str">
        <f t="shared" ca="1" si="91"/>
        <v>4 dias</v>
      </c>
      <c r="AP443" s="14">
        <f t="shared" ca="1" si="92"/>
        <v>7827</v>
      </c>
      <c r="AQ443" s="21" t="s">
        <v>99</v>
      </c>
      <c r="AR443" s="14"/>
      <c r="AS443" s="14"/>
      <c r="AT443" s="14"/>
      <c r="AU443" s="14"/>
      <c r="AV443" s="14"/>
      <c r="AW443" s="14" t="s">
        <v>100</v>
      </c>
      <c r="AX443" s="14"/>
      <c r="AY443" s="14" t="s">
        <v>5915</v>
      </c>
      <c r="AZ443" s="14" t="s">
        <v>99</v>
      </c>
      <c r="BA443" s="14" t="s">
        <v>99</v>
      </c>
      <c r="BB443" s="20" t="s">
        <v>101</v>
      </c>
      <c r="BC443" s="14"/>
      <c r="BD443" s="14" t="s">
        <v>1430</v>
      </c>
      <c r="BE443" s="14" t="s">
        <v>223</v>
      </c>
      <c r="BF443" s="14"/>
      <c r="BG443" s="14"/>
      <c r="BH443" s="14"/>
      <c r="BI443" s="14"/>
      <c r="BJ443" s="14"/>
      <c r="BK443" s="14"/>
      <c r="BL443" s="14" t="s">
        <v>5916</v>
      </c>
      <c r="BM443" s="14">
        <v>0</v>
      </c>
      <c r="BN443" s="14"/>
      <c r="BO443" s="14" t="s">
        <v>106</v>
      </c>
      <c r="BP443" s="14">
        <v>69059000</v>
      </c>
      <c r="BQ443" s="14">
        <v>0</v>
      </c>
      <c r="BR443" s="22" t="s">
        <v>5917</v>
      </c>
      <c r="BS443" s="14" t="s">
        <v>108</v>
      </c>
      <c r="BT443" s="14" t="s">
        <v>109</v>
      </c>
      <c r="BU443" s="14" t="s">
        <v>1432</v>
      </c>
      <c r="BV443" s="14" t="s">
        <v>1433</v>
      </c>
      <c r="BW443" s="14" t="s">
        <v>1434</v>
      </c>
      <c r="BX443" s="14" t="s">
        <v>1435</v>
      </c>
      <c r="BY443" s="14" t="s">
        <v>208</v>
      </c>
      <c r="BZ443" s="14" t="s">
        <v>413</v>
      </c>
      <c r="CA443" s="14" t="s">
        <v>110</v>
      </c>
      <c r="CB443" s="91" t="s">
        <v>5918</v>
      </c>
      <c r="CC443" s="14" t="s">
        <v>110</v>
      </c>
      <c r="CD443" s="14" t="s">
        <v>110</v>
      </c>
      <c r="CE443" s="14" t="s">
        <v>110</v>
      </c>
      <c r="CF443" s="14" t="s">
        <v>110</v>
      </c>
      <c r="CG443" s="14" t="s">
        <v>110</v>
      </c>
      <c r="CH443" s="14" t="s">
        <v>110</v>
      </c>
      <c r="CI443" s="14" t="s">
        <v>110</v>
      </c>
      <c r="CJ443" s="14" t="s">
        <v>110</v>
      </c>
      <c r="CK443" s="14" t="s">
        <v>110</v>
      </c>
      <c r="CL443" s="14" t="s">
        <v>110</v>
      </c>
      <c r="CM443" s="14" t="s">
        <v>110</v>
      </c>
      <c r="CN443" s="14"/>
      <c r="CO443" s="40"/>
    </row>
    <row r="444" spans="1:93" ht="12.75" customHeight="1">
      <c r="A444" s="24" t="s">
        <v>5919</v>
      </c>
      <c r="B444" s="25">
        <v>518</v>
      </c>
      <c r="C444" s="34" t="s">
        <v>1347</v>
      </c>
      <c r="D444" s="599" t="s">
        <v>16936</v>
      </c>
      <c r="E444" s="599">
        <v>20</v>
      </c>
      <c r="F444" s="600"/>
      <c r="G444" s="600"/>
      <c r="H444" s="27" t="s">
        <v>84</v>
      </c>
      <c r="I444" s="25" t="s">
        <v>782</v>
      </c>
      <c r="J444" s="27" t="s">
        <v>85</v>
      </c>
      <c r="K444" s="25" t="s">
        <v>86</v>
      </c>
      <c r="L444" s="25" t="s">
        <v>69</v>
      </c>
      <c r="M444" s="25" t="s">
        <v>196</v>
      </c>
      <c r="N444" s="28" t="s">
        <v>88</v>
      </c>
      <c r="O444" s="29" t="s">
        <v>5920</v>
      </c>
      <c r="P444" s="25" t="s">
        <v>5921</v>
      </c>
      <c r="Q444" s="25">
        <v>1127</v>
      </c>
      <c r="R444" s="25" t="s">
        <v>5922</v>
      </c>
      <c r="S444" s="25" t="s">
        <v>5923</v>
      </c>
      <c r="T444" s="25">
        <v>231785122</v>
      </c>
      <c r="U444" s="25">
        <v>59</v>
      </c>
      <c r="V444" s="25">
        <v>31</v>
      </c>
      <c r="W444" s="25">
        <v>419</v>
      </c>
      <c r="X444" s="24" t="s">
        <v>5924</v>
      </c>
      <c r="Y444" s="24" t="s">
        <v>5925</v>
      </c>
      <c r="Z444" s="25">
        <v>2</v>
      </c>
      <c r="AA444" s="25" t="s">
        <v>96</v>
      </c>
      <c r="AB444" s="25" t="s">
        <v>23</v>
      </c>
      <c r="AC444" s="25" t="s">
        <v>97</v>
      </c>
      <c r="AD444" s="30"/>
      <c r="AE444" s="24" t="s">
        <v>5926</v>
      </c>
      <c r="AF444" s="31">
        <v>31407</v>
      </c>
      <c r="AG444" s="25" t="str">
        <f t="shared" ca="1" si="80"/>
        <v>39 anos</v>
      </c>
      <c r="AH444" s="31">
        <v>41561</v>
      </c>
      <c r="AI444" s="31">
        <v>41561</v>
      </c>
      <c r="AJ444" s="31">
        <f t="shared" si="87"/>
        <v>50692</v>
      </c>
      <c r="AK444" s="31">
        <f t="shared" si="88"/>
        <v>52518</v>
      </c>
      <c r="AL444" s="25">
        <v>59</v>
      </c>
      <c r="AM444" s="25" t="str">
        <f t="shared" ca="1" si="89"/>
        <v>11 ano(s)</v>
      </c>
      <c r="AN444" s="25" t="str">
        <f t="shared" ca="1" si="90"/>
        <v>10  mês(es)</v>
      </c>
      <c r="AO444" s="25" t="str">
        <f t="shared" ca="1" si="91"/>
        <v>2 dias</v>
      </c>
      <c r="AP444" s="25">
        <f t="shared" ca="1" si="92"/>
        <v>4324</v>
      </c>
      <c r="AQ444" s="32" t="s">
        <v>99</v>
      </c>
      <c r="AR444" s="25"/>
      <c r="AS444" s="25"/>
      <c r="AT444" s="25"/>
      <c r="AU444" s="25"/>
      <c r="AV444" s="25"/>
      <c r="AW444" s="25" t="s">
        <v>336</v>
      </c>
      <c r="AX444" s="25" t="s">
        <v>99</v>
      </c>
      <c r="AY444" s="25" t="s">
        <v>99</v>
      </c>
      <c r="AZ444" s="25" t="s">
        <v>99</v>
      </c>
      <c r="BA444" s="25"/>
      <c r="BB444" s="25"/>
      <c r="BC444" s="25" t="s">
        <v>351</v>
      </c>
      <c r="BD444" s="25"/>
      <c r="BE444" s="25"/>
      <c r="BF444" s="25"/>
      <c r="BG444" s="25"/>
      <c r="BH444" s="25"/>
      <c r="BI444" s="25"/>
      <c r="BJ444" s="25"/>
      <c r="BK444" s="25"/>
      <c r="BL444" s="25" t="s">
        <v>5927</v>
      </c>
      <c r="BM444" s="25">
        <v>0</v>
      </c>
      <c r="BN444" s="25"/>
      <c r="BO444" s="25" t="s">
        <v>106</v>
      </c>
      <c r="BP444" s="25">
        <v>69075190</v>
      </c>
      <c r="BQ444" s="25" t="s">
        <v>5928</v>
      </c>
      <c r="BR444" s="33" t="s">
        <v>5929</v>
      </c>
      <c r="BS444" s="25" t="s">
        <v>290</v>
      </c>
      <c r="BT444" s="25" t="s">
        <v>110</v>
      </c>
      <c r="BU444" s="25" t="s">
        <v>291</v>
      </c>
      <c r="BV444" s="25" t="s">
        <v>110</v>
      </c>
      <c r="BW444" s="31" t="s">
        <v>292</v>
      </c>
      <c r="BX444" s="25" t="s">
        <v>5930</v>
      </c>
      <c r="BY444" s="25" t="s">
        <v>110</v>
      </c>
      <c r="BZ444" s="25" t="s">
        <v>110</v>
      </c>
      <c r="CA444" s="25" t="s">
        <v>110</v>
      </c>
      <c r="CB444" s="25" t="s">
        <v>110</v>
      </c>
      <c r="CC444" s="25" t="s">
        <v>110</v>
      </c>
      <c r="CD444" s="25" t="s">
        <v>110</v>
      </c>
      <c r="CE444" s="25" t="s">
        <v>110</v>
      </c>
      <c r="CF444" s="25" t="s">
        <v>110</v>
      </c>
      <c r="CG444" s="25" t="s">
        <v>110</v>
      </c>
      <c r="CH444" s="25" t="s">
        <v>110</v>
      </c>
      <c r="CI444" s="25" t="s">
        <v>110</v>
      </c>
      <c r="CJ444" s="25" t="s">
        <v>110</v>
      </c>
      <c r="CK444" s="25" t="s">
        <v>110</v>
      </c>
      <c r="CL444" s="25" t="s">
        <v>110</v>
      </c>
      <c r="CM444" s="25" t="s">
        <v>110</v>
      </c>
      <c r="CN444" s="25"/>
      <c r="CO444" s="34"/>
    </row>
    <row r="445" spans="1:93" ht="12.75" customHeight="1">
      <c r="A445" s="13" t="s">
        <v>5931</v>
      </c>
      <c r="B445" s="14"/>
      <c r="C445" s="40" t="s">
        <v>1347</v>
      </c>
      <c r="D445" s="599" t="s">
        <v>16936</v>
      </c>
      <c r="E445" s="599">
        <v>20</v>
      </c>
      <c r="F445" s="599"/>
      <c r="G445" s="599"/>
      <c r="H445" s="36" t="s">
        <v>84</v>
      </c>
      <c r="I445" s="14" t="s">
        <v>1449</v>
      </c>
      <c r="J445" s="36" t="s">
        <v>135</v>
      </c>
      <c r="K445" s="14" t="s">
        <v>86</v>
      </c>
      <c r="L445" s="21" t="s">
        <v>69</v>
      </c>
      <c r="M445" s="17" t="s">
        <v>1392</v>
      </c>
      <c r="N445" s="17" t="s">
        <v>1450</v>
      </c>
      <c r="O445" s="18" t="s">
        <v>5932</v>
      </c>
      <c r="P445" s="14" t="s">
        <v>5933</v>
      </c>
      <c r="Q445" s="60" t="s">
        <v>5934</v>
      </c>
      <c r="R445" s="14" t="s">
        <v>5935</v>
      </c>
      <c r="S445" s="14" t="s">
        <v>5936</v>
      </c>
      <c r="T445" s="14">
        <v>227320522</v>
      </c>
      <c r="U445" s="14">
        <v>59</v>
      </c>
      <c r="V445" s="14">
        <v>70</v>
      </c>
      <c r="W445" s="14">
        <v>111</v>
      </c>
      <c r="X445" s="13" t="s">
        <v>5937</v>
      </c>
      <c r="Y445" s="13" t="s">
        <v>5938</v>
      </c>
      <c r="Z445" s="14">
        <v>2</v>
      </c>
      <c r="AA445" s="14" t="s">
        <v>96</v>
      </c>
      <c r="AB445" s="14" t="s">
        <v>23</v>
      </c>
      <c r="AC445" s="14" t="s">
        <v>97</v>
      </c>
      <c r="AD445" s="19"/>
      <c r="AE445" s="13" t="s">
        <v>4298</v>
      </c>
      <c r="AF445" s="20">
        <v>31039</v>
      </c>
      <c r="AG445" s="14" t="str">
        <f t="shared" ca="1" si="80"/>
        <v>40 anos</v>
      </c>
      <c r="AH445" s="20">
        <v>43937</v>
      </c>
      <c r="AI445" s="20">
        <v>43937</v>
      </c>
      <c r="AJ445" s="20">
        <f t="shared" si="87"/>
        <v>53068</v>
      </c>
      <c r="AK445" s="20">
        <f t="shared" si="88"/>
        <v>54894</v>
      </c>
      <c r="AL445" s="14">
        <v>59</v>
      </c>
      <c r="AM445" s="14" t="str">
        <f t="shared" ca="1" si="89"/>
        <v>5 ano(s)</v>
      </c>
      <c r="AN445" s="14" t="str">
        <f t="shared" ca="1" si="90"/>
        <v>4  mês(es)</v>
      </c>
      <c r="AO445" s="14" t="str">
        <f t="shared" ca="1" si="91"/>
        <v>0 dias</v>
      </c>
      <c r="AP445" s="14">
        <f t="shared" ca="1" si="92"/>
        <v>1948</v>
      </c>
      <c r="AQ445" s="21" t="s">
        <v>99</v>
      </c>
      <c r="AR445" s="14"/>
      <c r="AS445" s="14"/>
      <c r="AT445" s="14"/>
      <c r="AU445" s="14"/>
      <c r="AV445" s="14"/>
      <c r="AW445" s="14" t="s">
        <v>100</v>
      </c>
      <c r="AX445" s="14" t="s">
        <v>110</v>
      </c>
      <c r="AY445" s="14" t="s">
        <v>5939</v>
      </c>
      <c r="AZ445" s="14" t="s">
        <v>99</v>
      </c>
      <c r="BA445" s="14" t="s">
        <v>99</v>
      </c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 t="s">
        <v>5940</v>
      </c>
      <c r="BM445" s="14">
        <v>4</v>
      </c>
      <c r="BN445" s="14" t="s">
        <v>1539</v>
      </c>
      <c r="BO445" s="14" t="s">
        <v>106</v>
      </c>
      <c r="BP445" s="14">
        <v>69093099</v>
      </c>
      <c r="BQ445" s="14">
        <v>92035812415</v>
      </c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40"/>
    </row>
    <row r="446" spans="1:93" ht="15" customHeight="1">
      <c r="A446" s="103" t="s">
        <v>5941</v>
      </c>
      <c r="B446" s="32"/>
      <c r="C446" s="34" t="s">
        <v>1347</v>
      </c>
      <c r="D446" s="599" t="s">
        <v>16936</v>
      </c>
      <c r="E446" s="599">
        <v>20</v>
      </c>
      <c r="F446" s="600"/>
      <c r="G446" s="600"/>
      <c r="H446" s="27" t="s">
        <v>84</v>
      </c>
      <c r="I446" s="25" t="s">
        <v>5401</v>
      </c>
      <c r="J446" s="104" t="s">
        <v>135</v>
      </c>
      <c r="K446" s="25" t="s">
        <v>86</v>
      </c>
      <c r="L446" s="32" t="s">
        <v>69</v>
      </c>
      <c r="M446" s="32" t="s">
        <v>1392</v>
      </c>
      <c r="N446" s="32" t="s">
        <v>1450</v>
      </c>
      <c r="O446" s="29" t="s">
        <v>5942</v>
      </c>
      <c r="P446" s="32" t="s">
        <v>5943</v>
      </c>
      <c r="Q446" s="25">
        <v>1859</v>
      </c>
      <c r="R446" s="32">
        <v>21009626630</v>
      </c>
      <c r="S446" s="32">
        <v>77662962253</v>
      </c>
      <c r="T446" s="32">
        <v>202958122</v>
      </c>
      <c r="U446" s="32">
        <v>24</v>
      </c>
      <c r="V446" s="32">
        <v>3</v>
      </c>
      <c r="W446" s="32">
        <v>80</v>
      </c>
      <c r="X446" s="103" t="s">
        <v>5944</v>
      </c>
      <c r="Y446" s="103" t="s">
        <v>5945</v>
      </c>
      <c r="Z446" s="25">
        <v>3</v>
      </c>
      <c r="AA446" s="25" t="s">
        <v>96</v>
      </c>
      <c r="AB446" s="25" t="s">
        <v>23</v>
      </c>
      <c r="AC446" s="32" t="s">
        <v>97</v>
      </c>
      <c r="AD446" s="105"/>
      <c r="AE446" s="103"/>
      <c r="AF446" s="106">
        <v>30452</v>
      </c>
      <c r="AG446" s="32" t="s">
        <v>5946</v>
      </c>
      <c r="AH446" s="106">
        <v>44715</v>
      </c>
      <c r="AI446" s="106">
        <v>44802</v>
      </c>
      <c r="AJ446" s="31">
        <f t="shared" si="87"/>
        <v>53933</v>
      </c>
      <c r="AK446" s="31">
        <f t="shared" si="88"/>
        <v>55760</v>
      </c>
      <c r="AL446" s="32">
        <v>59</v>
      </c>
      <c r="AM446" s="25" t="str">
        <f t="shared" ca="1" si="89"/>
        <v>2 ano(s)</v>
      </c>
      <c r="AN446" s="25" t="str">
        <f t="shared" ca="1" si="90"/>
        <v>11  mês(es)</v>
      </c>
      <c r="AO446" s="25" t="str">
        <f t="shared" ca="1" si="91"/>
        <v>18 dias</v>
      </c>
      <c r="AP446" s="25">
        <f t="shared" ca="1" si="92"/>
        <v>1083</v>
      </c>
      <c r="AQ446" s="32" t="s">
        <v>99</v>
      </c>
      <c r="AR446" s="32"/>
      <c r="AS446" s="32"/>
      <c r="AT446" s="32"/>
      <c r="AU446" s="32"/>
      <c r="AV446" s="32"/>
      <c r="AW446" s="25" t="s">
        <v>100</v>
      </c>
      <c r="AX446" s="32" t="s">
        <v>5947</v>
      </c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 t="s">
        <v>5948</v>
      </c>
      <c r="BM446" s="32">
        <v>874</v>
      </c>
      <c r="BN446" s="32" t="s">
        <v>5949</v>
      </c>
      <c r="BO446" s="32" t="s">
        <v>106</v>
      </c>
      <c r="BP446" s="32">
        <v>69099317</v>
      </c>
      <c r="BQ446" s="32" t="s">
        <v>5950</v>
      </c>
      <c r="BR446" s="182" t="s">
        <v>5951</v>
      </c>
      <c r="BS446" s="103"/>
      <c r="BT446" s="32"/>
      <c r="BU446" s="32"/>
      <c r="BV446" s="32"/>
      <c r="BW446" s="32"/>
      <c r="BX446" s="634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103"/>
      <c r="CN446" s="32"/>
      <c r="CO446" s="108"/>
    </row>
    <row r="447" spans="1:93" ht="12.75" customHeight="1">
      <c r="A447" s="13" t="s">
        <v>5952</v>
      </c>
      <c r="B447" s="14">
        <v>191</v>
      </c>
      <c r="C447" s="40" t="s">
        <v>1347</v>
      </c>
      <c r="D447" s="599" t="s">
        <v>16936</v>
      </c>
      <c r="E447" s="599">
        <v>20</v>
      </c>
      <c r="F447" s="599"/>
      <c r="G447" s="599"/>
      <c r="H447" s="36" t="s">
        <v>84</v>
      </c>
      <c r="I447" s="14" t="s">
        <v>5953</v>
      </c>
      <c r="J447" s="36" t="s">
        <v>85</v>
      </c>
      <c r="K447" s="14" t="s">
        <v>544</v>
      </c>
      <c r="L447" s="14" t="s">
        <v>73</v>
      </c>
      <c r="M447" s="17" t="s">
        <v>87</v>
      </c>
      <c r="N447" s="17" t="s">
        <v>88</v>
      </c>
      <c r="O447" s="18" t="s">
        <v>5954</v>
      </c>
      <c r="P447" s="14" t="s">
        <v>5955</v>
      </c>
      <c r="Q447" s="17" t="s">
        <v>5956</v>
      </c>
      <c r="R447" s="14" t="s">
        <v>5957</v>
      </c>
      <c r="S447" s="14" t="s">
        <v>5958</v>
      </c>
      <c r="T447" s="14">
        <v>158131222</v>
      </c>
      <c r="U447" s="14">
        <v>67</v>
      </c>
      <c r="V447" s="14">
        <v>37</v>
      </c>
      <c r="W447" s="14">
        <v>258</v>
      </c>
      <c r="X447" s="13" t="s">
        <v>5959</v>
      </c>
      <c r="Y447" s="13" t="s">
        <v>5960</v>
      </c>
      <c r="Z447" s="14">
        <v>3</v>
      </c>
      <c r="AA447" s="14" t="s">
        <v>96</v>
      </c>
      <c r="AB447" s="14" t="s">
        <v>23</v>
      </c>
      <c r="AC447" s="14" t="s">
        <v>97</v>
      </c>
      <c r="AD447" s="19"/>
      <c r="AE447" s="13" t="s">
        <v>401</v>
      </c>
      <c r="AF447" s="20">
        <v>27928</v>
      </c>
      <c r="AG447" s="14" t="str">
        <f t="shared" ref="AG447:AG488" ca="1" si="93">DATEDIF(AF447,TODAY(),"Y")&amp;" anos"</f>
        <v>49 anos</v>
      </c>
      <c r="AH447" s="20">
        <v>38058</v>
      </c>
      <c r="AI447" s="20">
        <v>38058</v>
      </c>
      <c r="AJ447" s="20">
        <f t="shared" si="87"/>
        <v>47189</v>
      </c>
      <c r="AK447" s="20">
        <f t="shared" si="88"/>
        <v>49015</v>
      </c>
      <c r="AL447" s="14">
        <v>59</v>
      </c>
      <c r="AM447" s="14" t="str">
        <f t="shared" ca="1" si="89"/>
        <v>21 ano(s)</v>
      </c>
      <c r="AN447" s="14" t="str">
        <f t="shared" ca="1" si="90"/>
        <v>5  mês(es)</v>
      </c>
      <c r="AO447" s="14" t="str">
        <f t="shared" ca="1" si="91"/>
        <v>4 dias</v>
      </c>
      <c r="AP447" s="14">
        <f t="shared" ca="1" si="92"/>
        <v>7827</v>
      </c>
      <c r="AQ447" s="21" t="s">
        <v>99</v>
      </c>
      <c r="AR447" s="14"/>
      <c r="AS447" s="14"/>
      <c r="AT447" s="14"/>
      <c r="AU447" s="14"/>
      <c r="AV447" s="14"/>
      <c r="AW447" s="14"/>
      <c r="AX447" s="14"/>
      <c r="AY447" s="14" t="s">
        <v>99</v>
      </c>
      <c r="AZ447" s="14" t="s">
        <v>99</v>
      </c>
      <c r="BA447" s="14" t="s">
        <v>99</v>
      </c>
      <c r="BB447" s="20" t="s">
        <v>101</v>
      </c>
      <c r="BC447" s="14"/>
      <c r="BD447" s="14" t="s">
        <v>102</v>
      </c>
      <c r="BE447" s="14" t="s">
        <v>103</v>
      </c>
      <c r="BF447" s="14"/>
      <c r="BG447" s="14"/>
      <c r="BH447" s="14"/>
      <c r="BI447" s="14"/>
      <c r="BJ447" s="14"/>
      <c r="BK447" s="14"/>
      <c r="BL447" s="14" t="s">
        <v>5961</v>
      </c>
      <c r="BM447" s="14">
        <v>0</v>
      </c>
      <c r="BN447" s="14" t="s">
        <v>5962</v>
      </c>
      <c r="BO447" s="14" t="s">
        <v>106</v>
      </c>
      <c r="BP447" s="14">
        <v>69087077</v>
      </c>
      <c r="BQ447" s="14">
        <v>982113818</v>
      </c>
      <c r="BR447" s="22" t="s">
        <v>5963</v>
      </c>
      <c r="BS447" s="14" t="s">
        <v>108</v>
      </c>
      <c r="BT447" s="14" t="s">
        <v>109</v>
      </c>
      <c r="BU447" s="14" t="s">
        <v>110</v>
      </c>
      <c r="BV447" s="14" t="s">
        <v>110</v>
      </c>
      <c r="BW447" s="14" t="s">
        <v>110</v>
      </c>
      <c r="BX447" s="20" t="s">
        <v>111</v>
      </c>
      <c r="BY447" s="14" t="s">
        <v>112</v>
      </c>
      <c r="BZ447" s="20" t="s">
        <v>113</v>
      </c>
      <c r="CA447" s="14" t="s">
        <v>110</v>
      </c>
      <c r="CB447" s="20">
        <v>45037</v>
      </c>
      <c r="CC447" s="14" t="s">
        <v>5964</v>
      </c>
      <c r="CD447" s="14" t="s">
        <v>110</v>
      </c>
      <c r="CE447" s="14" t="s">
        <v>110</v>
      </c>
      <c r="CF447" s="14" t="s">
        <v>110</v>
      </c>
      <c r="CG447" s="14" t="s">
        <v>110</v>
      </c>
      <c r="CH447" s="14" t="s">
        <v>110</v>
      </c>
      <c r="CI447" s="14" t="s">
        <v>110</v>
      </c>
      <c r="CJ447" s="14" t="s">
        <v>110</v>
      </c>
      <c r="CK447" s="14" t="s">
        <v>110</v>
      </c>
      <c r="CL447" s="14" t="s">
        <v>110</v>
      </c>
      <c r="CM447" s="14" t="s">
        <v>110</v>
      </c>
      <c r="CN447" s="14"/>
      <c r="CO447" s="40"/>
    </row>
    <row r="448" spans="1:93" ht="15" customHeight="1">
      <c r="A448" s="24" t="s">
        <v>5965</v>
      </c>
      <c r="B448" s="25">
        <v>605</v>
      </c>
      <c r="C448" s="34" t="s">
        <v>1347</v>
      </c>
      <c r="D448" s="599" t="s">
        <v>16936</v>
      </c>
      <c r="E448" s="599">
        <v>20</v>
      </c>
      <c r="F448" s="600"/>
      <c r="G448" s="600"/>
      <c r="H448" s="27" t="s">
        <v>84</v>
      </c>
      <c r="I448" s="25"/>
      <c r="J448" s="27" t="s">
        <v>85</v>
      </c>
      <c r="K448" s="25" t="s">
        <v>279</v>
      </c>
      <c r="L448" s="25" t="s">
        <v>69</v>
      </c>
      <c r="M448" s="25" t="s">
        <v>196</v>
      </c>
      <c r="N448" s="28" t="s">
        <v>88</v>
      </c>
      <c r="O448" s="29" t="s">
        <v>5966</v>
      </c>
      <c r="P448" s="25" t="s">
        <v>5967</v>
      </c>
      <c r="Q448" s="28" t="s">
        <v>5968</v>
      </c>
      <c r="R448" s="25" t="s">
        <v>5969</v>
      </c>
      <c r="S448" s="25" t="s">
        <v>5970</v>
      </c>
      <c r="T448" s="25">
        <v>318146722</v>
      </c>
      <c r="U448" s="25">
        <v>8</v>
      </c>
      <c r="V448" s="25">
        <v>3</v>
      </c>
      <c r="W448" s="25">
        <v>151</v>
      </c>
      <c r="X448" s="24" t="s">
        <v>5971</v>
      </c>
      <c r="Y448" s="24" t="s">
        <v>5972</v>
      </c>
      <c r="Z448" s="25">
        <v>2</v>
      </c>
      <c r="AA448" s="25" t="s">
        <v>96</v>
      </c>
      <c r="AB448" s="25" t="s">
        <v>23</v>
      </c>
      <c r="AC448" s="25" t="s">
        <v>97</v>
      </c>
      <c r="AD448" s="30"/>
      <c r="AE448" s="24" t="s">
        <v>1822</v>
      </c>
      <c r="AF448" s="31">
        <v>32276</v>
      </c>
      <c r="AG448" s="25" t="str">
        <f t="shared" ca="1" si="93"/>
        <v>37 anos</v>
      </c>
      <c r="AH448" s="31">
        <v>41561</v>
      </c>
      <c r="AI448" s="31">
        <v>41561</v>
      </c>
      <c r="AJ448" s="31">
        <f t="shared" si="87"/>
        <v>50692</v>
      </c>
      <c r="AK448" s="31">
        <f t="shared" si="88"/>
        <v>52518</v>
      </c>
      <c r="AL448" s="25">
        <v>59</v>
      </c>
      <c r="AM448" s="25" t="str">
        <f t="shared" ca="1" si="89"/>
        <v>11 ano(s)</v>
      </c>
      <c r="AN448" s="25" t="str">
        <f t="shared" ca="1" si="90"/>
        <v>10  mês(es)</v>
      </c>
      <c r="AO448" s="25" t="str">
        <f t="shared" ca="1" si="91"/>
        <v>2 dias</v>
      </c>
      <c r="AP448" s="25">
        <f t="shared" ca="1" si="92"/>
        <v>4324</v>
      </c>
      <c r="AQ448" s="32" t="s">
        <v>99</v>
      </c>
      <c r="AR448" s="25"/>
      <c r="AS448" s="25"/>
      <c r="AT448" s="25"/>
      <c r="AU448" s="25"/>
      <c r="AV448" s="25"/>
      <c r="AW448" s="25" t="s">
        <v>100</v>
      </c>
      <c r="AX448" s="33" t="s">
        <v>5973</v>
      </c>
      <c r="AY448" s="25" t="s">
        <v>668</v>
      </c>
      <c r="AZ448" s="25" t="s">
        <v>99</v>
      </c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 t="s">
        <v>5974</v>
      </c>
      <c r="BM448" s="25">
        <v>0</v>
      </c>
      <c r="BN448" s="25" t="s">
        <v>5975</v>
      </c>
      <c r="BO448" s="25" t="s">
        <v>106</v>
      </c>
      <c r="BP448" s="25">
        <v>69079090</v>
      </c>
      <c r="BQ448" s="25" t="s">
        <v>5976</v>
      </c>
      <c r="BR448" s="33" t="s">
        <v>5977</v>
      </c>
      <c r="BS448" s="25" t="s">
        <v>290</v>
      </c>
      <c r="BT448" s="25" t="s">
        <v>110</v>
      </c>
      <c r="BU448" s="25" t="s">
        <v>291</v>
      </c>
      <c r="BV448" s="25" t="s">
        <v>110</v>
      </c>
      <c r="BW448" s="31" t="s">
        <v>292</v>
      </c>
      <c r="BX448" s="25" t="s">
        <v>5978</v>
      </c>
      <c r="BY448" s="25" t="s">
        <v>110</v>
      </c>
      <c r="BZ448" s="25" t="s">
        <v>110</v>
      </c>
      <c r="CA448" s="25" t="s">
        <v>110</v>
      </c>
      <c r="CB448" s="25" t="s">
        <v>110</v>
      </c>
      <c r="CC448" s="25" t="s">
        <v>110</v>
      </c>
      <c r="CD448" s="25" t="s">
        <v>110</v>
      </c>
      <c r="CE448" s="25" t="s">
        <v>110</v>
      </c>
      <c r="CF448" s="25" t="s">
        <v>110</v>
      </c>
      <c r="CG448" s="25" t="s">
        <v>110</v>
      </c>
      <c r="CH448" s="25" t="s">
        <v>110</v>
      </c>
      <c r="CI448" s="25" t="s">
        <v>110</v>
      </c>
      <c r="CJ448" s="25" t="s">
        <v>110</v>
      </c>
      <c r="CK448" s="25" t="s">
        <v>110</v>
      </c>
      <c r="CL448" s="25" t="s">
        <v>110</v>
      </c>
      <c r="CM448" s="25" t="s">
        <v>110</v>
      </c>
      <c r="CN448" s="25"/>
      <c r="CO448" s="34"/>
    </row>
    <row r="449" spans="1:93" ht="15" customHeight="1">
      <c r="A449" s="13" t="s">
        <v>5979</v>
      </c>
      <c r="B449" s="14">
        <v>539</v>
      </c>
      <c r="C449" s="40" t="s">
        <v>1347</v>
      </c>
      <c r="D449" s="599" t="s">
        <v>16936</v>
      </c>
      <c r="E449" s="599">
        <v>20</v>
      </c>
      <c r="F449" s="599"/>
      <c r="G449" s="599"/>
      <c r="H449" s="36" t="s">
        <v>84</v>
      </c>
      <c r="I449" s="14" t="s">
        <v>5980</v>
      </c>
      <c r="J449" s="36" t="s">
        <v>85</v>
      </c>
      <c r="K449" s="14" t="s">
        <v>86</v>
      </c>
      <c r="L449" s="14" t="s">
        <v>69</v>
      </c>
      <c r="M449" s="14" t="s">
        <v>196</v>
      </c>
      <c r="N449" s="17" t="s">
        <v>88</v>
      </c>
      <c r="O449" s="18" t="s">
        <v>5981</v>
      </c>
      <c r="P449" s="14" t="s">
        <v>5982</v>
      </c>
      <c r="Q449" s="17" t="s">
        <v>5983</v>
      </c>
      <c r="R449" s="14" t="s">
        <v>5984</v>
      </c>
      <c r="S449" s="14" t="s">
        <v>5985</v>
      </c>
      <c r="T449" s="14">
        <v>302963722</v>
      </c>
      <c r="U449" s="14">
        <v>40</v>
      </c>
      <c r="V449" s="14">
        <v>24</v>
      </c>
      <c r="W449" s="14">
        <v>26</v>
      </c>
      <c r="X449" s="13" t="s">
        <v>5986</v>
      </c>
      <c r="Y449" s="13" t="s">
        <v>5987</v>
      </c>
      <c r="Z449" s="14">
        <v>1</v>
      </c>
      <c r="AA449" s="14" t="s">
        <v>96</v>
      </c>
      <c r="AB449" s="14" t="s">
        <v>23</v>
      </c>
      <c r="AC449" s="14" t="s">
        <v>97</v>
      </c>
      <c r="AD449" s="19"/>
      <c r="AE449" s="13" t="s">
        <v>5988</v>
      </c>
      <c r="AF449" s="20">
        <v>31013</v>
      </c>
      <c r="AG449" s="14" t="str">
        <f t="shared" ca="1" si="93"/>
        <v>40 anos</v>
      </c>
      <c r="AH449" s="20">
        <v>41561</v>
      </c>
      <c r="AI449" s="20">
        <v>41561</v>
      </c>
      <c r="AJ449" s="20">
        <f t="shared" si="87"/>
        <v>50692</v>
      </c>
      <c r="AK449" s="20">
        <f t="shared" si="88"/>
        <v>52518</v>
      </c>
      <c r="AL449" s="14">
        <v>59</v>
      </c>
      <c r="AM449" s="14" t="str">
        <f t="shared" ca="1" si="89"/>
        <v>11 ano(s)</v>
      </c>
      <c r="AN449" s="14" t="str">
        <f t="shared" ca="1" si="90"/>
        <v>10  mês(es)</v>
      </c>
      <c r="AO449" s="14" t="str">
        <f t="shared" ca="1" si="91"/>
        <v>2 dias</v>
      </c>
      <c r="AP449" s="14">
        <f t="shared" ca="1" si="92"/>
        <v>4324</v>
      </c>
      <c r="AQ449" s="21" t="s">
        <v>99</v>
      </c>
      <c r="AR449" s="14"/>
      <c r="AS449" s="14"/>
      <c r="AT449" s="14"/>
      <c r="AU449" s="14"/>
      <c r="AV449" s="14"/>
      <c r="AW449" s="14" t="s">
        <v>336</v>
      </c>
      <c r="AX449" s="14"/>
      <c r="AY449" s="14" t="s">
        <v>99</v>
      </c>
      <c r="AZ449" s="14" t="s">
        <v>99</v>
      </c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 t="s">
        <v>5989</v>
      </c>
      <c r="BM449" s="14">
        <v>0</v>
      </c>
      <c r="BN449" s="14" t="s">
        <v>5990</v>
      </c>
      <c r="BO449" s="14" t="s">
        <v>106</v>
      </c>
      <c r="BP449" s="14">
        <v>69068060</v>
      </c>
      <c r="BQ449" s="14">
        <v>9292269583</v>
      </c>
      <c r="BR449" s="22" t="s">
        <v>5991</v>
      </c>
      <c r="BS449" s="14" t="s">
        <v>290</v>
      </c>
      <c r="BT449" s="14" t="s">
        <v>110</v>
      </c>
      <c r="BU449" s="14" t="s">
        <v>291</v>
      </c>
      <c r="BV449" s="14" t="s">
        <v>110</v>
      </c>
      <c r="BW449" s="20" t="s">
        <v>292</v>
      </c>
      <c r="BX449" s="14" t="s">
        <v>293</v>
      </c>
      <c r="BY449" s="14" t="s">
        <v>110</v>
      </c>
      <c r="BZ449" s="14" t="s">
        <v>110</v>
      </c>
      <c r="CA449" s="14" t="s">
        <v>110</v>
      </c>
      <c r="CB449" s="627" t="s">
        <v>110</v>
      </c>
      <c r="CC449" s="14" t="s">
        <v>110</v>
      </c>
      <c r="CD449" s="14" t="s">
        <v>110</v>
      </c>
      <c r="CE449" s="14" t="s">
        <v>110</v>
      </c>
      <c r="CF449" s="14" t="s">
        <v>110</v>
      </c>
      <c r="CG449" s="14" t="s">
        <v>110</v>
      </c>
      <c r="CH449" s="14" t="s">
        <v>110</v>
      </c>
      <c r="CI449" s="14" t="s">
        <v>110</v>
      </c>
      <c r="CJ449" s="14" t="s">
        <v>110</v>
      </c>
      <c r="CK449" s="14" t="s">
        <v>110</v>
      </c>
      <c r="CL449" s="14" t="s">
        <v>110</v>
      </c>
      <c r="CM449" s="14" t="s">
        <v>110</v>
      </c>
      <c r="CN449" s="14"/>
      <c r="CO449" s="40"/>
    </row>
    <row r="450" spans="1:93" ht="15" customHeight="1">
      <c r="A450" s="65" t="s">
        <v>5992</v>
      </c>
      <c r="B450" s="25">
        <v>174</v>
      </c>
      <c r="C450" s="34" t="s">
        <v>1347</v>
      </c>
      <c r="D450" s="599" t="s">
        <v>16936</v>
      </c>
      <c r="E450" s="599">
        <v>20</v>
      </c>
      <c r="F450" s="600"/>
      <c r="G450" s="600"/>
      <c r="H450" s="590" t="s">
        <v>84</v>
      </c>
      <c r="I450" s="25" t="s">
        <v>782</v>
      </c>
      <c r="J450" s="27" t="s">
        <v>85</v>
      </c>
      <c r="K450" s="25"/>
      <c r="L450" s="25" t="s">
        <v>257</v>
      </c>
      <c r="M450" s="28" t="s">
        <v>196</v>
      </c>
      <c r="N450" s="28" t="s">
        <v>88</v>
      </c>
      <c r="O450" s="29" t="s">
        <v>5993</v>
      </c>
      <c r="P450" s="44" t="s">
        <v>5994</v>
      </c>
      <c r="Q450" s="28" t="s">
        <v>5995</v>
      </c>
      <c r="R450" s="44" t="s">
        <v>5996</v>
      </c>
      <c r="S450" s="44" t="s">
        <v>5997</v>
      </c>
      <c r="T450" s="67" t="s">
        <v>5998</v>
      </c>
      <c r="U450" s="25">
        <v>83</v>
      </c>
      <c r="V450" s="82" t="s">
        <v>301</v>
      </c>
      <c r="W450" s="82" t="s">
        <v>4387</v>
      </c>
      <c r="X450" s="84" t="s">
        <v>5999</v>
      </c>
      <c r="Y450" s="84" t="s">
        <v>6000</v>
      </c>
      <c r="Z450" s="25">
        <v>1</v>
      </c>
      <c r="AA450" s="25" t="s">
        <v>96</v>
      </c>
      <c r="AB450" s="25" t="s">
        <v>23</v>
      </c>
      <c r="AC450" s="25" t="s">
        <v>97</v>
      </c>
      <c r="AD450" s="30"/>
      <c r="AE450" s="24"/>
      <c r="AF450" s="45">
        <v>34263</v>
      </c>
      <c r="AG450" s="25" t="str">
        <f t="shared" ca="1" si="93"/>
        <v>31 anos</v>
      </c>
      <c r="AH450" s="45">
        <v>45267</v>
      </c>
      <c r="AI450" s="31"/>
      <c r="AJ450" s="31"/>
      <c r="AK450" s="31"/>
      <c r="AL450" s="25"/>
      <c r="AM450" s="25"/>
      <c r="AN450" s="25"/>
      <c r="AO450" s="25"/>
      <c r="AP450" s="25"/>
      <c r="AQ450" s="32"/>
      <c r="AR450" s="25"/>
      <c r="AS450" s="25"/>
      <c r="AT450" s="25"/>
      <c r="AU450" s="25"/>
      <c r="AV450" s="25"/>
      <c r="AW450" s="25" t="s">
        <v>100</v>
      </c>
      <c r="AX450" s="63" t="s">
        <v>1386</v>
      </c>
      <c r="AY450" s="52" t="s">
        <v>306</v>
      </c>
      <c r="AZ450" s="63" t="s">
        <v>99</v>
      </c>
      <c r="BA450" s="52" t="s">
        <v>99</v>
      </c>
      <c r="BB450" s="25" t="s">
        <v>271</v>
      </c>
      <c r="BC450" s="25"/>
      <c r="BD450" s="25"/>
      <c r="BE450" s="25"/>
      <c r="BF450" s="25"/>
      <c r="BG450" s="25"/>
      <c r="BH450" s="25"/>
      <c r="BI450" s="25"/>
      <c r="BJ450" s="25"/>
      <c r="BK450" s="25"/>
      <c r="BL450" s="24"/>
      <c r="BM450" s="25"/>
      <c r="BN450" s="25"/>
      <c r="BO450" s="25" t="s">
        <v>106</v>
      </c>
      <c r="BP450" s="25"/>
      <c r="BQ450" s="64">
        <v>92984166190</v>
      </c>
      <c r="BR450" s="51" t="s">
        <v>6001</v>
      </c>
      <c r="BS450" s="25"/>
      <c r="BT450" s="25"/>
      <c r="BU450" s="25"/>
      <c r="BV450" s="25" t="s">
        <v>276</v>
      </c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34"/>
    </row>
    <row r="451" spans="1:93" ht="15" customHeight="1">
      <c r="A451" s="13" t="s">
        <v>6002</v>
      </c>
      <c r="B451" s="14">
        <v>490</v>
      </c>
      <c r="C451" s="40" t="s">
        <v>1347</v>
      </c>
      <c r="D451" s="599" t="s">
        <v>16936</v>
      </c>
      <c r="E451" s="599">
        <v>20</v>
      </c>
      <c r="F451" s="599"/>
      <c r="G451" s="599"/>
      <c r="H451" s="36" t="s">
        <v>84</v>
      </c>
      <c r="I451" s="14"/>
      <c r="J451" s="36" t="s">
        <v>85</v>
      </c>
      <c r="K451" s="14" t="s">
        <v>86</v>
      </c>
      <c r="L451" s="14" t="s">
        <v>69</v>
      </c>
      <c r="M451" s="14" t="s">
        <v>196</v>
      </c>
      <c r="N451" s="17" t="s">
        <v>88</v>
      </c>
      <c r="O451" s="18" t="s">
        <v>6003</v>
      </c>
      <c r="P451" s="14" t="s">
        <v>6004</v>
      </c>
      <c r="Q451" s="14">
        <v>1098</v>
      </c>
      <c r="R451" s="14" t="s">
        <v>6005</v>
      </c>
      <c r="S451" s="14" t="s">
        <v>6006</v>
      </c>
      <c r="T451" s="14">
        <v>301724522</v>
      </c>
      <c r="U451" s="14">
        <v>40</v>
      </c>
      <c r="V451" s="14">
        <v>3</v>
      </c>
      <c r="W451" s="14">
        <v>109</v>
      </c>
      <c r="X451" s="13" t="s">
        <v>6007</v>
      </c>
      <c r="Y451" s="13" t="s">
        <v>6008</v>
      </c>
      <c r="Z451" s="14">
        <v>1</v>
      </c>
      <c r="AA451" s="14" t="s">
        <v>96</v>
      </c>
      <c r="AB451" s="14" t="s">
        <v>23</v>
      </c>
      <c r="AC451" s="14" t="s">
        <v>97</v>
      </c>
      <c r="AD451" s="19"/>
      <c r="AE451" s="13" t="s">
        <v>409</v>
      </c>
      <c r="AF451" s="20">
        <v>31151</v>
      </c>
      <c r="AG451" s="14" t="str">
        <f t="shared" ca="1" si="93"/>
        <v>40 anos</v>
      </c>
      <c r="AH451" s="20">
        <v>41561</v>
      </c>
      <c r="AI451" s="20">
        <v>41561</v>
      </c>
      <c r="AJ451" s="20">
        <f>EDATE(AI451,300)</f>
        <v>50692</v>
      </c>
      <c r="AK451" s="20">
        <f>EDATE(AI451,360)</f>
        <v>52518</v>
      </c>
      <c r="AL451" s="14">
        <v>59</v>
      </c>
      <c r="AM451" s="14" t="str">
        <f ca="1">DATEDIF(AI451,TODAY(),"Y")&amp;" ano(s)"</f>
        <v>11 ano(s)</v>
      </c>
      <c r="AN451" s="14" t="str">
        <f ca="1">DATEDIF(AI451,TODAY(),"YM")&amp;"  mês(es)"</f>
        <v>10  mês(es)</v>
      </c>
      <c r="AO451" s="14" t="str">
        <f ca="1">DATEDIF(AI451,TODAY(),"MD")&amp;" dias"</f>
        <v>2 dias</v>
      </c>
      <c r="AP451" s="14">
        <f ca="1">TODAY()-AI451</f>
        <v>4324</v>
      </c>
      <c r="AQ451" s="21" t="s">
        <v>99</v>
      </c>
      <c r="AR451" s="14"/>
      <c r="AS451" s="14"/>
      <c r="AT451" s="14"/>
      <c r="AU451" s="14"/>
      <c r="AV451" s="14"/>
      <c r="AW451" s="14" t="s">
        <v>336</v>
      </c>
      <c r="AX451" s="14"/>
      <c r="AY451" s="14" t="s">
        <v>99</v>
      </c>
      <c r="AZ451" s="14" t="s">
        <v>99</v>
      </c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 t="s">
        <v>6009</v>
      </c>
      <c r="BM451" s="14">
        <v>0</v>
      </c>
      <c r="BN451" s="14" t="s">
        <v>6010</v>
      </c>
      <c r="BO451" s="14" t="s">
        <v>106</v>
      </c>
      <c r="BP451" s="14">
        <v>69054693</v>
      </c>
      <c r="BQ451" s="14" t="s">
        <v>6011</v>
      </c>
      <c r="BR451" s="102" t="s">
        <v>6012</v>
      </c>
      <c r="BS451" s="14" t="s">
        <v>290</v>
      </c>
      <c r="BT451" s="14" t="s">
        <v>110</v>
      </c>
      <c r="BU451" s="14" t="s">
        <v>291</v>
      </c>
      <c r="BV451" s="14" t="s">
        <v>110</v>
      </c>
      <c r="BW451" s="20" t="s">
        <v>292</v>
      </c>
      <c r="BX451" s="14" t="s">
        <v>6013</v>
      </c>
      <c r="BY451" s="14" t="s">
        <v>110</v>
      </c>
      <c r="BZ451" s="14" t="s">
        <v>110</v>
      </c>
      <c r="CA451" s="14" t="s">
        <v>110</v>
      </c>
      <c r="CB451" s="14" t="s">
        <v>110</v>
      </c>
      <c r="CC451" s="14" t="s">
        <v>110</v>
      </c>
      <c r="CD451" s="14" t="s">
        <v>110</v>
      </c>
      <c r="CE451" s="14" t="s">
        <v>110</v>
      </c>
      <c r="CF451" s="14" t="s">
        <v>110</v>
      </c>
      <c r="CG451" s="14" t="s">
        <v>110</v>
      </c>
      <c r="CH451" s="14" t="s">
        <v>110</v>
      </c>
      <c r="CI451" s="14" t="s">
        <v>110</v>
      </c>
      <c r="CJ451" s="14" t="s">
        <v>110</v>
      </c>
      <c r="CK451" s="14" t="s">
        <v>110</v>
      </c>
      <c r="CL451" s="14" t="s">
        <v>110</v>
      </c>
      <c r="CM451" s="14" t="s">
        <v>110</v>
      </c>
      <c r="CN451" s="14"/>
      <c r="CO451" s="40"/>
    </row>
    <row r="452" spans="1:93" ht="15" customHeight="1">
      <c r="A452" s="24" t="s">
        <v>6014</v>
      </c>
      <c r="B452" s="25">
        <v>161</v>
      </c>
      <c r="C452" s="34" t="s">
        <v>1347</v>
      </c>
      <c r="D452" s="599" t="s">
        <v>16936</v>
      </c>
      <c r="E452" s="599">
        <v>20</v>
      </c>
      <c r="F452" s="600"/>
      <c r="G452" s="600"/>
      <c r="H452" s="590" t="s">
        <v>84</v>
      </c>
      <c r="I452" s="25" t="s">
        <v>6015</v>
      </c>
      <c r="J452" s="27" t="s">
        <v>85</v>
      </c>
      <c r="K452" s="25"/>
      <c r="L452" s="25" t="s">
        <v>257</v>
      </c>
      <c r="M452" s="25" t="s">
        <v>196</v>
      </c>
      <c r="N452" s="28" t="s">
        <v>88</v>
      </c>
      <c r="O452" s="29" t="s">
        <v>6016</v>
      </c>
      <c r="P452" s="44" t="s">
        <v>6017</v>
      </c>
      <c r="Q452" s="25">
        <v>2075</v>
      </c>
      <c r="R452" s="44" t="s">
        <v>6018</v>
      </c>
      <c r="S452" s="44" t="s">
        <v>6019</v>
      </c>
      <c r="T452" s="67" t="s">
        <v>6020</v>
      </c>
      <c r="U452" s="25">
        <v>99</v>
      </c>
      <c r="V452" s="25">
        <v>20</v>
      </c>
      <c r="W452" s="25">
        <v>354</v>
      </c>
      <c r="X452" s="200" t="s">
        <v>6021</v>
      </c>
      <c r="Y452" s="200" t="s">
        <v>6022</v>
      </c>
      <c r="Z452" s="25">
        <v>2</v>
      </c>
      <c r="AA452" s="25" t="s">
        <v>96</v>
      </c>
      <c r="AB452" s="25" t="s">
        <v>23</v>
      </c>
      <c r="AC452" s="25" t="s">
        <v>97</v>
      </c>
      <c r="AD452" s="30"/>
      <c r="AE452" s="24"/>
      <c r="AF452" s="45">
        <v>32935</v>
      </c>
      <c r="AG452" s="25" t="str">
        <f t="shared" ca="1" si="93"/>
        <v>35 anos</v>
      </c>
      <c r="AH452" s="45">
        <v>45261</v>
      </c>
      <c r="AI452" s="31"/>
      <c r="AJ452" s="31"/>
      <c r="AK452" s="31"/>
      <c r="AL452" s="25"/>
      <c r="AM452" s="25"/>
      <c r="AN452" s="25"/>
      <c r="AO452" s="25"/>
      <c r="AP452" s="25"/>
      <c r="AQ452" s="32"/>
      <c r="AR452" s="25"/>
      <c r="AS452" s="25"/>
      <c r="AT452" s="25"/>
      <c r="AU452" s="25"/>
      <c r="AV452" s="25"/>
      <c r="AW452" s="63" t="s">
        <v>457</v>
      </c>
      <c r="AX452" s="63" t="s">
        <v>6023</v>
      </c>
      <c r="AY452" s="63" t="s">
        <v>744</v>
      </c>
      <c r="AZ452" s="63" t="s">
        <v>744</v>
      </c>
      <c r="BA452" s="63" t="s">
        <v>744</v>
      </c>
      <c r="BB452" s="25" t="s">
        <v>271</v>
      </c>
      <c r="BC452" s="25"/>
      <c r="BD452" s="25"/>
      <c r="BE452" s="25"/>
      <c r="BF452" s="25"/>
      <c r="BG452" s="25"/>
      <c r="BH452" s="25"/>
      <c r="BI452" s="25"/>
      <c r="BJ452" s="25"/>
      <c r="BK452" s="25"/>
      <c r="BL452" s="201" t="s">
        <v>6024</v>
      </c>
      <c r="BM452" s="25">
        <v>603</v>
      </c>
      <c r="BN452" s="25"/>
      <c r="BO452" s="25" t="s">
        <v>106</v>
      </c>
      <c r="BP452" s="25">
        <v>69067030</v>
      </c>
      <c r="BQ452" s="64">
        <v>92985897869</v>
      </c>
      <c r="BR452" s="51" t="s">
        <v>6025</v>
      </c>
      <c r="BS452" s="25"/>
      <c r="BT452" s="25"/>
      <c r="BU452" s="25"/>
      <c r="BV452" s="25" t="s">
        <v>276</v>
      </c>
      <c r="BW452" s="31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 t="s">
        <v>6026</v>
      </c>
      <c r="CO452" s="34" t="s">
        <v>6027</v>
      </c>
    </row>
    <row r="453" spans="1:93" ht="15" customHeight="1">
      <c r="A453" s="13" t="s">
        <v>6028</v>
      </c>
      <c r="B453" s="14">
        <v>7</v>
      </c>
      <c r="C453" s="40" t="s">
        <v>1347</v>
      </c>
      <c r="D453" s="599" t="s">
        <v>16936</v>
      </c>
      <c r="E453" s="599">
        <v>20</v>
      </c>
      <c r="F453" s="599"/>
      <c r="G453" s="599"/>
      <c r="H453" s="36" t="s">
        <v>6029</v>
      </c>
      <c r="I453" s="14"/>
      <c r="J453" s="36" t="s">
        <v>85</v>
      </c>
      <c r="K453" s="14" t="s">
        <v>86</v>
      </c>
      <c r="L453" s="14" t="s">
        <v>77</v>
      </c>
      <c r="M453" s="17" t="s">
        <v>87</v>
      </c>
      <c r="N453" s="17" t="s">
        <v>88</v>
      </c>
      <c r="O453" s="18" t="s">
        <v>6030</v>
      </c>
      <c r="P453" s="14" t="s">
        <v>6031</v>
      </c>
      <c r="Q453" s="17" t="s">
        <v>6032</v>
      </c>
      <c r="R453" s="14" t="s">
        <v>6033</v>
      </c>
      <c r="S453" s="14" t="s">
        <v>6034</v>
      </c>
      <c r="T453" s="627">
        <v>110556922</v>
      </c>
      <c r="U453" s="14">
        <v>32</v>
      </c>
      <c r="V453" s="627">
        <v>1</v>
      </c>
      <c r="W453" s="627">
        <v>267</v>
      </c>
      <c r="X453" s="620" t="s">
        <v>6035</v>
      </c>
      <c r="Y453" s="620" t="s">
        <v>6036</v>
      </c>
      <c r="Z453" s="14">
        <v>1</v>
      </c>
      <c r="AA453" s="14" t="s">
        <v>96</v>
      </c>
      <c r="AB453" s="14" t="s">
        <v>23</v>
      </c>
      <c r="AC453" s="14" t="s">
        <v>97</v>
      </c>
      <c r="AD453" s="19"/>
      <c r="AE453" s="13" t="s">
        <v>444</v>
      </c>
      <c r="AF453" s="20">
        <v>26149</v>
      </c>
      <c r="AG453" s="14" t="str">
        <f t="shared" ca="1" si="93"/>
        <v>54 anos</v>
      </c>
      <c r="AH453" s="20">
        <v>34425</v>
      </c>
      <c r="AI453" s="20">
        <v>34425</v>
      </c>
      <c r="AJ453" s="20">
        <f t="shared" ref="AJ453:AJ465" si="94">EDATE(AI453,300)</f>
        <v>43556</v>
      </c>
      <c r="AK453" s="20">
        <f t="shared" ref="AK453:AK465" si="95">EDATE(AI453,360)</f>
        <v>45383</v>
      </c>
      <c r="AL453" s="14">
        <v>59</v>
      </c>
      <c r="AM453" s="14" t="str">
        <f t="shared" ref="AM453:AM465" ca="1" si="96">DATEDIF(AI453,TODAY(),"Y")&amp;" ano(s)"</f>
        <v>31 ano(s)</v>
      </c>
      <c r="AN453" s="14" t="str">
        <f t="shared" ref="AN453:AN465" ca="1" si="97">DATEDIF(AI453,TODAY(),"YM")&amp;"  mês(es)"</f>
        <v>4  mês(es)</v>
      </c>
      <c r="AO453" s="14" t="str">
        <f t="shared" ref="AO453:AO465" ca="1" si="98">DATEDIF(AI453,TODAY(),"MD")&amp;" dias"</f>
        <v>15 dias</v>
      </c>
      <c r="AP453" s="14">
        <f t="shared" ref="AP453:AP465" ca="1" si="99">TODAY()-AI453</f>
        <v>11460</v>
      </c>
      <c r="AQ453" s="21" t="s">
        <v>99</v>
      </c>
      <c r="AR453" s="14"/>
      <c r="AS453" s="14"/>
      <c r="AT453" s="14"/>
      <c r="AU453" s="14"/>
      <c r="AV453" s="14"/>
      <c r="AW453" s="14"/>
      <c r="AX453" s="14"/>
      <c r="AY453" s="14" t="s">
        <v>99</v>
      </c>
      <c r="AZ453" s="14" t="s">
        <v>99</v>
      </c>
      <c r="BA453" s="14" t="s">
        <v>99</v>
      </c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627" t="s">
        <v>6037</v>
      </c>
      <c r="BM453" s="14">
        <v>0</v>
      </c>
      <c r="BN453" s="627"/>
      <c r="BO453" s="14" t="s">
        <v>106</v>
      </c>
      <c r="BP453" s="627">
        <v>69095000</v>
      </c>
      <c r="BQ453" s="15" t="s">
        <v>6038</v>
      </c>
      <c r="BR453" s="22" t="s">
        <v>6039</v>
      </c>
      <c r="BS453" s="14" t="s">
        <v>1826</v>
      </c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20">
        <v>43702</v>
      </c>
      <c r="CE453" s="14" t="s">
        <v>573</v>
      </c>
      <c r="CF453" s="14"/>
      <c r="CG453" s="14"/>
      <c r="CH453" s="202">
        <v>45017</v>
      </c>
      <c r="CI453" s="14" t="s">
        <v>6040</v>
      </c>
      <c r="CJ453" s="14"/>
      <c r="CK453" s="14"/>
      <c r="CL453" s="14"/>
      <c r="CM453" s="14"/>
      <c r="CN453" s="14"/>
      <c r="CO453" s="40"/>
    </row>
    <row r="454" spans="1:93" ht="15" customHeight="1">
      <c r="A454" s="24" t="s">
        <v>6041</v>
      </c>
      <c r="B454" s="25">
        <v>382</v>
      </c>
      <c r="C454" s="34" t="s">
        <v>1347</v>
      </c>
      <c r="D454" s="599" t="s">
        <v>16936</v>
      </c>
      <c r="E454" s="599">
        <v>20</v>
      </c>
      <c r="F454" s="600"/>
      <c r="G454" s="600"/>
      <c r="H454" s="27" t="s">
        <v>84</v>
      </c>
      <c r="I454" s="25" t="s">
        <v>782</v>
      </c>
      <c r="J454" s="27" t="s">
        <v>85</v>
      </c>
      <c r="K454" s="25" t="s">
        <v>544</v>
      </c>
      <c r="L454" s="25" t="s">
        <v>195</v>
      </c>
      <c r="M454" s="28" t="s">
        <v>196</v>
      </c>
      <c r="N454" s="28" t="s">
        <v>88</v>
      </c>
      <c r="O454" s="29" t="s">
        <v>1722</v>
      </c>
      <c r="P454" s="25" t="s">
        <v>6042</v>
      </c>
      <c r="Q454" s="28" t="s">
        <v>6043</v>
      </c>
      <c r="R454" s="25" t="s">
        <v>6044</v>
      </c>
      <c r="S454" s="25" t="s">
        <v>6045</v>
      </c>
      <c r="T454" s="25">
        <v>341751813</v>
      </c>
      <c r="U454" s="25">
        <v>9</v>
      </c>
      <c r="V454" s="25">
        <v>59</v>
      </c>
      <c r="W454" s="25">
        <v>90</v>
      </c>
      <c r="X454" s="24" t="s">
        <v>6046</v>
      </c>
      <c r="Y454" s="24" t="s">
        <v>6047</v>
      </c>
      <c r="Z454" s="25">
        <v>1</v>
      </c>
      <c r="AA454" s="25" t="s">
        <v>96</v>
      </c>
      <c r="AB454" s="25" t="s">
        <v>23</v>
      </c>
      <c r="AC454" s="25" t="s">
        <v>97</v>
      </c>
      <c r="AD454" s="30"/>
      <c r="AE454" s="24" t="s">
        <v>6048</v>
      </c>
      <c r="AF454" s="31">
        <v>29440</v>
      </c>
      <c r="AG454" s="25" t="str">
        <f t="shared" ca="1" si="93"/>
        <v>45 anos</v>
      </c>
      <c r="AH454" s="31">
        <v>38058</v>
      </c>
      <c r="AI454" s="31">
        <v>38058</v>
      </c>
      <c r="AJ454" s="31">
        <f t="shared" si="94"/>
        <v>47189</v>
      </c>
      <c r="AK454" s="31">
        <f t="shared" si="95"/>
        <v>49015</v>
      </c>
      <c r="AL454" s="25">
        <v>59</v>
      </c>
      <c r="AM454" s="25" t="str">
        <f t="shared" ca="1" si="96"/>
        <v>21 ano(s)</v>
      </c>
      <c r="AN454" s="25" t="str">
        <f t="shared" ca="1" si="97"/>
        <v>5  mês(es)</v>
      </c>
      <c r="AO454" s="25" t="str">
        <f t="shared" ca="1" si="98"/>
        <v>4 dias</v>
      </c>
      <c r="AP454" s="25">
        <f t="shared" ca="1" si="99"/>
        <v>7827</v>
      </c>
      <c r="AQ454" s="32" t="s">
        <v>99</v>
      </c>
      <c r="AR454" s="25"/>
      <c r="AS454" s="25"/>
      <c r="AT454" s="25"/>
      <c r="AU454" s="25"/>
      <c r="AV454" s="25"/>
      <c r="AW454" s="25"/>
      <c r="AX454" s="25"/>
      <c r="AY454" s="25" t="s">
        <v>99</v>
      </c>
      <c r="AZ454" s="25" t="s">
        <v>99</v>
      </c>
      <c r="BA454" s="25" t="s">
        <v>99</v>
      </c>
      <c r="BB454" s="31" t="s">
        <v>611</v>
      </c>
      <c r="BC454" s="25"/>
      <c r="BD454" s="25"/>
      <c r="BE454" s="25" t="s">
        <v>365</v>
      </c>
      <c r="BF454" s="25"/>
      <c r="BG454" s="25"/>
      <c r="BH454" s="25"/>
      <c r="BI454" s="25"/>
      <c r="BJ454" s="25"/>
      <c r="BK454" s="25"/>
      <c r="BL454" s="25" t="s">
        <v>6049</v>
      </c>
      <c r="BM454" s="25">
        <v>0</v>
      </c>
      <c r="BN454" s="25" t="s">
        <v>6050</v>
      </c>
      <c r="BO454" s="25" t="s">
        <v>106</v>
      </c>
      <c r="BP454" s="25">
        <v>69000000</v>
      </c>
      <c r="BQ454" s="25">
        <v>991520628</v>
      </c>
      <c r="BR454" s="33" t="s">
        <v>6051</v>
      </c>
      <c r="BS454" s="25" t="s">
        <v>108</v>
      </c>
      <c r="BT454" s="25" t="s">
        <v>109</v>
      </c>
      <c r="BU454" s="25" t="s">
        <v>110</v>
      </c>
      <c r="BV454" s="25" t="s">
        <v>110</v>
      </c>
      <c r="BW454" s="25" t="s">
        <v>615</v>
      </c>
      <c r="BX454" s="31" t="s">
        <v>111</v>
      </c>
      <c r="BY454" s="25" t="s">
        <v>6052</v>
      </c>
      <c r="BZ454" s="25" t="s">
        <v>110</v>
      </c>
      <c r="CA454" s="25" t="s">
        <v>110</v>
      </c>
      <c r="CB454" s="25" t="s">
        <v>110</v>
      </c>
      <c r="CC454" s="25" t="s">
        <v>110</v>
      </c>
      <c r="CD454" s="25" t="s">
        <v>110</v>
      </c>
      <c r="CE454" s="25" t="s">
        <v>110</v>
      </c>
      <c r="CF454" s="25" t="s">
        <v>110</v>
      </c>
      <c r="CG454" s="25" t="s">
        <v>110</v>
      </c>
      <c r="CH454" s="25" t="s">
        <v>110</v>
      </c>
      <c r="CI454" s="25" t="s">
        <v>110</v>
      </c>
      <c r="CJ454" s="25" t="s">
        <v>110</v>
      </c>
      <c r="CK454" s="25" t="s">
        <v>110</v>
      </c>
      <c r="CL454" s="25" t="s">
        <v>110</v>
      </c>
      <c r="CM454" s="25" t="s">
        <v>110</v>
      </c>
      <c r="CN454" s="25"/>
      <c r="CO454" s="34"/>
    </row>
    <row r="455" spans="1:93" ht="12.75" customHeight="1">
      <c r="A455" s="13" t="s">
        <v>6053</v>
      </c>
      <c r="B455" s="14">
        <v>461</v>
      </c>
      <c r="C455" s="40" t="s">
        <v>1347</v>
      </c>
      <c r="D455" s="599" t="s">
        <v>16936</v>
      </c>
      <c r="E455" s="599">
        <v>20</v>
      </c>
      <c r="F455" s="599"/>
      <c r="G455" s="599"/>
      <c r="H455" s="36" t="s">
        <v>84</v>
      </c>
      <c r="I455" s="14"/>
      <c r="J455" s="36" t="s">
        <v>85</v>
      </c>
      <c r="K455" s="14" t="s">
        <v>86</v>
      </c>
      <c r="L455" s="14" t="s">
        <v>69</v>
      </c>
      <c r="M455" s="14" t="s">
        <v>196</v>
      </c>
      <c r="N455" s="17" t="s">
        <v>88</v>
      </c>
      <c r="O455" s="18" t="s">
        <v>6054</v>
      </c>
      <c r="P455" s="14" t="s">
        <v>6055</v>
      </c>
      <c r="Q455" s="14">
        <v>1069</v>
      </c>
      <c r="R455" s="14" t="s">
        <v>6056</v>
      </c>
      <c r="S455" s="14" t="s">
        <v>6057</v>
      </c>
      <c r="T455" s="14">
        <v>306452422</v>
      </c>
      <c r="U455" s="14">
        <v>75</v>
      </c>
      <c r="V455" s="14">
        <v>3</v>
      </c>
      <c r="W455" s="14">
        <v>144</v>
      </c>
      <c r="X455" s="13" t="s">
        <v>6058</v>
      </c>
      <c r="Y455" s="13" t="s">
        <v>6059</v>
      </c>
      <c r="Z455" s="14">
        <v>1</v>
      </c>
      <c r="AA455" s="14" t="s">
        <v>96</v>
      </c>
      <c r="AB455" s="14" t="s">
        <v>23</v>
      </c>
      <c r="AC455" s="14" t="s">
        <v>97</v>
      </c>
      <c r="AD455" s="19"/>
      <c r="AE455" s="13"/>
      <c r="AF455" s="20">
        <v>31442</v>
      </c>
      <c r="AG455" s="14" t="str">
        <f t="shared" ca="1" si="93"/>
        <v>39 anos</v>
      </c>
      <c r="AH455" s="20">
        <v>41561</v>
      </c>
      <c r="AI455" s="20">
        <v>41561</v>
      </c>
      <c r="AJ455" s="20">
        <f t="shared" si="94"/>
        <v>50692</v>
      </c>
      <c r="AK455" s="20">
        <f t="shared" si="95"/>
        <v>52518</v>
      </c>
      <c r="AL455" s="14">
        <v>59</v>
      </c>
      <c r="AM455" s="14" t="str">
        <f t="shared" ca="1" si="96"/>
        <v>11 ano(s)</v>
      </c>
      <c r="AN455" s="14" t="str">
        <f t="shared" ca="1" si="97"/>
        <v>10  mês(es)</v>
      </c>
      <c r="AO455" s="14" t="str">
        <f t="shared" ca="1" si="98"/>
        <v>2 dias</v>
      </c>
      <c r="AP455" s="14">
        <f t="shared" ca="1" si="99"/>
        <v>4324</v>
      </c>
      <c r="AQ455" s="21" t="s">
        <v>99</v>
      </c>
      <c r="AR455" s="14"/>
      <c r="AS455" s="14"/>
      <c r="AT455" s="14"/>
      <c r="AU455" s="14"/>
      <c r="AV455" s="14"/>
      <c r="AW455" s="14" t="s">
        <v>100</v>
      </c>
      <c r="AX455" s="14" t="s">
        <v>1227</v>
      </c>
      <c r="AY455" s="14"/>
      <c r="AZ455" s="14" t="s">
        <v>99</v>
      </c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 t="s">
        <v>6060</v>
      </c>
      <c r="BM455" s="14">
        <v>0</v>
      </c>
      <c r="BN455" s="14" t="s">
        <v>6061</v>
      </c>
      <c r="BO455" s="14" t="s">
        <v>106</v>
      </c>
      <c r="BP455" s="14">
        <v>69043001</v>
      </c>
      <c r="BQ455" s="14" t="s">
        <v>6062</v>
      </c>
      <c r="BR455" s="22" t="s">
        <v>6063</v>
      </c>
      <c r="BS455" s="14" t="s">
        <v>290</v>
      </c>
      <c r="BT455" s="14" t="s">
        <v>110</v>
      </c>
      <c r="BU455" s="14" t="s">
        <v>291</v>
      </c>
      <c r="BV455" s="14" t="s">
        <v>110</v>
      </c>
      <c r="BW455" s="20" t="s">
        <v>292</v>
      </c>
      <c r="BX455" s="14" t="s">
        <v>855</v>
      </c>
      <c r="BY455" s="14" t="s">
        <v>110</v>
      </c>
      <c r="BZ455" s="14" t="s">
        <v>110</v>
      </c>
      <c r="CA455" s="14" t="s">
        <v>110</v>
      </c>
      <c r="CB455" s="14" t="s">
        <v>110</v>
      </c>
      <c r="CC455" s="14" t="s">
        <v>110</v>
      </c>
      <c r="CD455" s="14" t="s">
        <v>110</v>
      </c>
      <c r="CE455" s="14" t="s">
        <v>110</v>
      </c>
      <c r="CF455" s="14" t="s">
        <v>110</v>
      </c>
      <c r="CG455" s="14" t="s">
        <v>110</v>
      </c>
      <c r="CH455" s="14" t="s">
        <v>110</v>
      </c>
      <c r="CI455" s="14" t="s">
        <v>110</v>
      </c>
      <c r="CJ455" s="14" t="s">
        <v>110</v>
      </c>
      <c r="CK455" s="14" t="s">
        <v>110</v>
      </c>
      <c r="CL455" s="14" t="s">
        <v>110</v>
      </c>
      <c r="CM455" s="14" t="s">
        <v>110</v>
      </c>
      <c r="CN455" s="14"/>
      <c r="CO455" s="40"/>
    </row>
    <row r="456" spans="1:93" ht="15" customHeight="1">
      <c r="A456" s="24" t="s">
        <v>6064</v>
      </c>
      <c r="B456" s="25"/>
      <c r="C456" s="34" t="s">
        <v>1347</v>
      </c>
      <c r="D456" s="599" t="s">
        <v>16936</v>
      </c>
      <c r="E456" s="599">
        <v>20</v>
      </c>
      <c r="F456" s="600"/>
      <c r="G456" s="600"/>
      <c r="H456" s="27" t="s">
        <v>84</v>
      </c>
      <c r="I456" s="25" t="s">
        <v>1449</v>
      </c>
      <c r="J456" s="27" t="s">
        <v>85</v>
      </c>
      <c r="K456" s="25" t="s">
        <v>86</v>
      </c>
      <c r="L456" s="32" t="s">
        <v>69</v>
      </c>
      <c r="M456" s="28" t="s">
        <v>1392</v>
      </c>
      <c r="N456" s="28" t="s">
        <v>1450</v>
      </c>
      <c r="O456" s="29" t="s">
        <v>6065</v>
      </c>
      <c r="P456" s="25" t="s">
        <v>6066</v>
      </c>
      <c r="Q456" s="41" t="s">
        <v>6067</v>
      </c>
      <c r="R456" s="25" t="s">
        <v>6068</v>
      </c>
      <c r="S456" s="25" t="s">
        <v>6069</v>
      </c>
      <c r="T456" s="25">
        <v>179970122</v>
      </c>
      <c r="U456" s="25">
        <v>16</v>
      </c>
      <c r="V456" s="25">
        <v>68</v>
      </c>
      <c r="W456" s="25">
        <v>612</v>
      </c>
      <c r="X456" s="24" t="s">
        <v>6070</v>
      </c>
      <c r="Y456" s="24" t="s">
        <v>6071</v>
      </c>
      <c r="Z456" s="25">
        <v>2</v>
      </c>
      <c r="AA456" s="25" t="s">
        <v>96</v>
      </c>
      <c r="AB456" s="25" t="s">
        <v>23</v>
      </c>
      <c r="AC456" s="25" t="s">
        <v>97</v>
      </c>
      <c r="AD456" s="30"/>
      <c r="AE456" s="24" t="s">
        <v>1587</v>
      </c>
      <c r="AF456" s="31">
        <v>29228</v>
      </c>
      <c r="AG456" s="25" t="str">
        <f t="shared" ca="1" si="93"/>
        <v>45 anos</v>
      </c>
      <c r="AH456" s="31">
        <v>43937</v>
      </c>
      <c r="AI456" s="31">
        <v>43937</v>
      </c>
      <c r="AJ456" s="31">
        <f t="shared" si="94"/>
        <v>53068</v>
      </c>
      <c r="AK456" s="31">
        <f t="shared" si="95"/>
        <v>54894</v>
      </c>
      <c r="AL456" s="25">
        <v>59</v>
      </c>
      <c r="AM456" s="25" t="str">
        <f t="shared" ca="1" si="96"/>
        <v>5 ano(s)</v>
      </c>
      <c r="AN456" s="25" t="str">
        <f t="shared" ca="1" si="97"/>
        <v>4  mês(es)</v>
      </c>
      <c r="AO456" s="25" t="str">
        <f t="shared" ca="1" si="98"/>
        <v>0 dias</v>
      </c>
      <c r="AP456" s="25">
        <f t="shared" ca="1" si="99"/>
        <v>1948</v>
      </c>
      <c r="AQ456" s="32" t="s">
        <v>99</v>
      </c>
      <c r="AR456" s="25"/>
      <c r="AS456" s="25"/>
      <c r="AT456" s="25"/>
      <c r="AU456" s="25"/>
      <c r="AV456" s="25"/>
      <c r="AW456" s="25" t="s">
        <v>100</v>
      </c>
      <c r="AX456" s="25" t="s">
        <v>6072</v>
      </c>
      <c r="AY456" s="25" t="s">
        <v>99</v>
      </c>
      <c r="AZ456" s="25" t="s">
        <v>99</v>
      </c>
      <c r="BA456" s="25" t="s">
        <v>99</v>
      </c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 t="s">
        <v>6073</v>
      </c>
      <c r="BM456" s="25">
        <v>103</v>
      </c>
      <c r="BN456" s="25" t="s">
        <v>3225</v>
      </c>
      <c r="BO456" s="25" t="s">
        <v>106</v>
      </c>
      <c r="BP456" s="25" t="s">
        <v>6074</v>
      </c>
      <c r="BQ456" s="25" t="s">
        <v>6075</v>
      </c>
      <c r="BR456" s="150" t="s">
        <v>6076</v>
      </c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630"/>
      <c r="CO456" s="34"/>
    </row>
    <row r="457" spans="1:93" ht="12.75" customHeight="1">
      <c r="A457" s="13" t="s">
        <v>6077</v>
      </c>
      <c r="B457" s="14">
        <v>639</v>
      </c>
      <c r="C457" s="40" t="s">
        <v>1347</v>
      </c>
      <c r="D457" s="599" t="s">
        <v>6078</v>
      </c>
      <c r="E457" s="599">
        <v>21</v>
      </c>
      <c r="F457" s="599"/>
      <c r="G457" s="599"/>
      <c r="H457" s="36" t="s">
        <v>84</v>
      </c>
      <c r="I457" s="14"/>
      <c r="J457" s="36" t="s">
        <v>85</v>
      </c>
      <c r="K457" s="14" t="s">
        <v>86</v>
      </c>
      <c r="L457" s="14" t="s">
        <v>69</v>
      </c>
      <c r="M457" s="14" t="s">
        <v>196</v>
      </c>
      <c r="N457" s="17" t="s">
        <v>88</v>
      </c>
      <c r="O457" s="18" t="s">
        <v>6079</v>
      </c>
      <c r="P457" s="14" t="s">
        <v>6080</v>
      </c>
      <c r="Q457" s="17" t="s">
        <v>6081</v>
      </c>
      <c r="R457" s="14" t="s">
        <v>6082</v>
      </c>
      <c r="S457" s="14" t="s">
        <v>6083</v>
      </c>
      <c r="T457" s="14">
        <v>168856222</v>
      </c>
      <c r="U457" s="14">
        <v>75</v>
      </c>
      <c r="V457" s="14">
        <v>9</v>
      </c>
      <c r="W457" s="14">
        <v>103</v>
      </c>
      <c r="X457" s="13" t="s">
        <v>6084</v>
      </c>
      <c r="Y457" s="13" t="s">
        <v>6085</v>
      </c>
      <c r="Z457" s="14">
        <v>1</v>
      </c>
      <c r="AA457" s="14" t="s">
        <v>96</v>
      </c>
      <c r="AB457" s="14" t="s">
        <v>23</v>
      </c>
      <c r="AC457" s="14" t="s">
        <v>97</v>
      </c>
      <c r="AD457" s="19"/>
      <c r="AE457" s="13" t="s">
        <v>6086</v>
      </c>
      <c r="AF457" s="20">
        <v>28721</v>
      </c>
      <c r="AG457" s="14" t="str">
        <f t="shared" ca="1" si="93"/>
        <v>46 anos</v>
      </c>
      <c r="AH457" s="20">
        <v>41561</v>
      </c>
      <c r="AI457" s="20">
        <v>41561</v>
      </c>
      <c r="AJ457" s="20">
        <f t="shared" si="94"/>
        <v>50692</v>
      </c>
      <c r="AK457" s="20">
        <f t="shared" si="95"/>
        <v>52518</v>
      </c>
      <c r="AL457" s="14">
        <v>59</v>
      </c>
      <c r="AM457" s="14" t="str">
        <f t="shared" ca="1" si="96"/>
        <v>11 ano(s)</v>
      </c>
      <c r="AN457" s="14" t="str">
        <f t="shared" ca="1" si="97"/>
        <v>10  mês(es)</v>
      </c>
      <c r="AO457" s="14" t="str">
        <f t="shared" ca="1" si="98"/>
        <v>2 dias</v>
      </c>
      <c r="AP457" s="14">
        <f t="shared" ca="1" si="99"/>
        <v>4324</v>
      </c>
      <c r="AQ457" s="21" t="s">
        <v>99</v>
      </c>
      <c r="AR457" s="14"/>
      <c r="AS457" s="14"/>
      <c r="AT457" s="14"/>
      <c r="AU457" s="14"/>
      <c r="AV457" s="14"/>
      <c r="AW457" s="14" t="s">
        <v>336</v>
      </c>
      <c r="AX457" s="14" t="s">
        <v>99</v>
      </c>
      <c r="AY457" s="14" t="s">
        <v>99</v>
      </c>
      <c r="AZ457" s="14" t="s">
        <v>99</v>
      </c>
      <c r="BA457" s="116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 t="s">
        <v>6087</v>
      </c>
      <c r="BM457" s="14">
        <v>0</v>
      </c>
      <c r="BN457" s="14" t="s">
        <v>6088</v>
      </c>
      <c r="BO457" s="14" t="s">
        <v>106</v>
      </c>
      <c r="BP457" s="14">
        <v>69010120</v>
      </c>
      <c r="BQ457" s="121">
        <v>9281047365</v>
      </c>
      <c r="BR457" s="22" t="s">
        <v>6089</v>
      </c>
      <c r="BS457" s="14" t="s">
        <v>290</v>
      </c>
      <c r="BT457" s="14" t="s">
        <v>110</v>
      </c>
      <c r="BU457" s="14" t="s">
        <v>291</v>
      </c>
      <c r="BV457" s="14" t="s">
        <v>110</v>
      </c>
      <c r="BW457" s="20" t="s">
        <v>292</v>
      </c>
      <c r="BX457" s="14" t="s">
        <v>110</v>
      </c>
      <c r="BY457" s="14" t="s">
        <v>110</v>
      </c>
      <c r="BZ457" s="14" t="s">
        <v>110</v>
      </c>
      <c r="CA457" s="14" t="s">
        <v>110</v>
      </c>
      <c r="CB457" s="14" t="s">
        <v>110</v>
      </c>
      <c r="CC457" s="14" t="s">
        <v>110</v>
      </c>
      <c r="CD457" s="14" t="s">
        <v>110</v>
      </c>
      <c r="CE457" s="14" t="s">
        <v>110</v>
      </c>
      <c r="CF457" s="14" t="s">
        <v>110</v>
      </c>
      <c r="CG457" s="14" t="s">
        <v>110</v>
      </c>
      <c r="CH457" s="14" t="s">
        <v>110</v>
      </c>
      <c r="CI457" s="14" t="s">
        <v>110</v>
      </c>
      <c r="CJ457" s="14" t="s">
        <v>110</v>
      </c>
      <c r="CK457" s="14" t="s">
        <v>110</v>
      </c>
      <c r="CL457" s="14" t="s">
        <v>110</v>
      </c>
      <c r="CM457" s="14" t="s">
        <v>110</v>
      </c>
      <c r="CN457" s="14"/>
      <c r="CO457" s="40"/>
    </row>
    <row r="458" spans="1:93" ht="15" customHeight="1">
      <c r="A458" s="24" t="s">
        <v>6090</v>
      </c>
      <c r="B458" s="25">
        <v>528</v>
      </c>
      <c r="C458" s="34" t="s">
        <v>1347</v>
      </c>
      <c r="D458" s="600" t="s">
        <v>6078</v>
      </c>
      <c r="E458" s="599">
        <v>21</v>
      </c>
      <c r="F458" s="600"/>
      <c r="G458" s="600"/>
      <c r="H458" s="27" t="s">
        <v>84</v>
      </c>
      <c r="I458" s="25"/>
      <c r="J458" s="27" t="s">
        <v>85</v>
      </c>
      <c r="K458" s="25" t="s">
        <v>86</v>
      </c>
      <c r="L458" s="25" t="s">
        <v>69</v>
      </c>
      <c r="M458" s="25" t="s">
        <v>196</v>
      </c>
      <c r="N458" s="28" t="s">
        <v>88</v>
      </c>
      <c r="O458" s="29" t="s">
        <v>6091</v>
      </c>
      <c r="P458" s="25" t="s">
        <v>6092</v>
      </c>
      <c r="Q458" s="25">
        <v>1137</v>
      </c>
      <c r="R458" s="25" t="s">
        <v>6093</v>
      </c>
      <c r="S458" s="25" t="s">
        <v>6094</v>
      </c>
      <c r="T458" s="25">
        <v>189451222</v>
      </c>
      <c r="U458" s="25">
        <v>8</v>
      </c>
      <c r="V458" s="25">
        <v>60</v>
      </c>
      <c r="W458" s="25">
        <v>11</v>
      </c>
      <c r="X458" s="24" t="s">
        <v>6095</v>
      </c>
      <c r="Y458" s="24" t="s">
        <v>6096</v>
      </c>
      <c r="Z458" s="25">
        <v>1</v>
      </c>
      <c r="AA458" s="25" t="s">
        <v>96</v>
      </c>
      <c r="AB458" s="25" t="s">
        <v>23</v>
      </c>
      <c r="AC458" s="25" t="s">
        <v>97</v>
      </c>
      <c r="AD458" s="30"/>
      <c r="AE458" s="24" t="s">
        <v>6097</v>
      </c>
      <c r="AF458" s="31">
        <v>29912</v>
      </c>
      <c r="AG458" s="25" t="str">
        <f t="shared" ca="1" si="93"/>
        <v>43 anos</v>
      </c>
      <c r="AH458" s="31">
        <v>41561</v>
      </c>
      <c r="AI458" s="31">
        <v>41561</v>
      </c>
      <c r="AJ458" s="31">
        <f t="shared" si="94"/>
        <v>50692</v>
      </c>
      <c r="AK458" s="31">
        <f t="shared" si="95"/>
        <v>52518</v>
      </c>
      <c r="AL458" s="25">
        <v>59</v>
      </c>
      <c r="AM458" s="25" t="str">
        <f t="shared" ca="1" si="96"/>
        <v>11 ano(s)</v>
      </c>
      <c r="AN458" s="25" t="str">
        <f t="shared" ca="1" si="97"/>
        <v>10  mês(es)</v>
      </c>
      <c r="AO458" s="25" t="str">
        <f t="shared" ca="1" si="98"/>
        <v>2 dias</v>
      </c>
      <c r="AP458" s="25">
        <f t="shared" ca="1" si="99"/>
        <v>4324</v>
      </c>
      <c r="AQ458" s="32" t="s">
        <v>99</v>
      </c>
      <c r="AR458" s="25"/>
      <c r="AS458" s="25"/>
      <c r="AT458" s="25"/>
      <c r="AU458" s="25"/>
      <c r="AV458" s="25"/>
      <c r="AW458" s="25" t="s">
        <v>336</v>
      </c>
      <c r="AX458" s="25" t="s">
        <v>99</v>
      </c>
      <c r="AY458" s="25" t="s">
        <v>99</v>
      </c>
      <c r="AZ458" s="25" t="s">
        <v>99</v>
      </c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 t="s">
        <v>6098</v>
      </c>
      <c r="BM458" s="25">
        <v>0</v>
      </c>
      <c r="BN458" s="25" t="s">
        <v>6099</v>
      </c>
      <c r="BO458" s="25" t="s">
        <v>106</v>
      </c>
      <c r="BP458" s="25">
        <v>69470000</v>
      </c>
      <c r="BQ458" s="25" t="s">
        <v>6100</v>
      </c>
      <c r="BR458" s="33" t="s">
        <v>6101</v>
      </c>
      <c r="BS458" s="25" t="s">
        <v>290</v>
      </c>
      <c r="BT458" s="25" t="s">
        <v>110</v>
      </c>
      <c r="BU458" s="25" t="s">
        <v>291</v>
      </c>
      <c r="BV458" s="25" t="s">
        <v>110</v>
      </c>
      <c r="BW458" s="31" t="s">
        <v>292</v>
      </c>
      <c r="BX458" s="24" t="s">
        <v>6097</v>
      </c>
      <c r="BY458" s="25" t="s">
        <v>110</v>
      </c>
      <c r="BZ458" s="25" t="s">
        <v>110</v>
      </c>
      <c r="CA458" s="25" t="s">
        <v>110</v>
      </c>
      <c r="CB458" s="25" t="s">
        <v>110</v>
      </c>
      <c r="CC458" s="25" t="s">
        <v>110</v>
      </c>
      <c r="CD458" s="25" t="s">
        <v>110</v>
      </c>
      <c r="CE458" s="25" t="s">
        <v>110</v>
      </c>
      <c r="CF458" s="25" t="s">
        <v>110</v>
      </c>
      <c r="CG458" s="25" t="s">
        <v>110</v>
      </c>
      <c r="CH458" s="25" t="s">
        <v>110</v>
      </c>
      <c r="CI458" s="25" t="s">
        <v>110</v>
      </c>
      <c r="CJ458" s="25" t="s">
        <v>110</v>
      </c>
      <c r="CK458" s="25" t="s">
        <v>110</v>
      </c>
      <c r="CL458" s="25" t="s">
        <v>110</v>
      </c>
      <c r="CM458" s="25" t="s">
        <v>110</v>
      </c>
      <c r="CN458" s="25"/>
      <c r="CO458" s="34"/>
    </row>
    <row r="459" spans="1:93" ht="12.75" customHeight="1">
      <c r="A459" s="13" t="s">
        <v>6102</v>
      </c>
      <c r="B459" s="14">
        <v>514</v>
      </c>
      <c r="C459" s="40" t="s">
        <v>1347</v>
      </c>
      <c r="D459" s="599" t="s">
        <v>6078</v>
      </c>
      <c r="E459" s="599">
        <v>21</v>
      </c>
      <c r="F459" s="599"/>
      <c r="G459" s="599"/>
      <c r="H459" s="36" t="s">
        <v>84</v>
      </c>
      <c r="I459" s="14"/>
      <c r="J459" s="36" t="s">
        <v>85</v>
      </c>
      <c r="K459" s="14" t="s">
        <v>279</v>
      </c>
      <c r="L459" s="14" t="s">
        <v>69</v>
      </c>
      <c r="M459" s="14" t="s">
        <v>196</v>
      </c>
      <c r="N459" s="17" t="s">
        <v>88</v>
      </c>
      <c r="O459" s="18" t="s">
        <v>6103</v>
      </c>
      <c r="P459" s="14" t="s">
        <v>6104</v>
      </c>
      <c r="Q459" s="14">
        <v>1123</v>
      </c>
      <c r="R459" s="14" t="s">
        <v>6105</v>
      </c>
      <c r="S459" s="14" t="s">
        <v>6106</v>
      </c>
      <c r="T459" s="14">
        <v>187915922</v>
      </c>
      <c r="U459" s="14">
        <v>8</v>
      </c>
      <c r="V459" s="14">
        <v>9</v>
      </c>
      <c r="W459" s="14">
        <v>113</v>
      </c>
      <c r="X459" s="13" t="s">
        <v>6107</v>
      </c>
      <c r="Y459" s="13" t="s">
        <v>6108</v>
      </c>
      <c r="Z459" s="14">
        <v>2</v>
      </c>
      <c r="AA459" s="14" t="s">
        <v>96</v>
      </c>
      <c r="AB459" s="14" t="s">
        <v>23</v>
      </c>
      <c r="AC459" s="14" t="s">
        <v>97</v>
      </c>
      <c r="AD459" s="19"/>
      <c r="AE459" s="13" t="s">
        <v>1822</v>
      </c>
      <c r="AF459" s="20">
        <v>29310</v>
      </c>
      <c r="AG459" s="14" t="str">
        <f t="shared" ca="1" si="93"/>
        <v>45 anos</v>
      </c>
      <c r="AH459" s="20">
        <v>41561</v>
      </c>
      <c r="AI459" s="20">
        <v>41561</v>
      </c>
      <c r="AJ459" s="20">
        <f t="shared" si="94"/>
        <v>50692</v>
      </c>
      <c r="AK459" s="20">
        <f t="shared" si="95"/>
        <v>52518</v>
      </c>
      <c r="AL459" s="14">
        <v>59</v>
      </c>
      <c r="AM459" s="14" t="str">
        <f t="shared" ca="1" si="96"/>
        <v>11 ano(s)</v>
      </c>
      <c r="AN459" s="14" t="str">
        <f t="shared" ca="1" si="97"/>
        <v>10  mês(es)</v>
      </c>
      <c r="AO459" s="14" t="str">
        <f t="shared" ca="1" si="98"/>
        <v>2 dias</v>
      </c>
      <c r="AP459" s="14">
        <f t="shared" ca="1" si="99"/>
        <v>4324</v>
      </c>
      <c r="AQ459" s="21" t="s">
        <v>99</v>
      </c>
      <c r="AR459" s="14"/>
      <c r="AS459" s="14"/>
      <c r="AT459" s="14"/>
      <c r="AU459" s="14"/>
      <c r="AV459" s="14"/>
      <c r="AW459" s="14" t="s">
        <v>100</v>
      </c>
      <c r="AX459" s="14" t="s">
        <v>99</v>
      </c>
      <c r="AY459" s="14" t="s">
        <v>306</v>
      </c>
      <c r="AZ459" s="14" t="s">
        <v>99</v>
      </c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 t="s">
        <v>6109</v>
      </c>
      <c r="BM459" s="14">
        <v>0</v>
      </c>
      <c r="BN459" s="14" t="s">
        <v>6110</v>
      </c>
      <c r="BO459" s="14" t="s">
        <v>106</v>
      </c>
      <c r="BP459" s="14">
        <v>69097301</v>
      </c>
      <c r="BQ459" s="14" t="s">
        <v>6111</v>
      </c>
      <c r="BR459" s="22" t="s">
        <v>6112</v>
      </c>
      <c r="BS459" s="14" t="s">
        <v>290</v>
      </c>
      <c r="BT459" s="14" t="s">
        <v>110</v>
      </c>
      <c r="BU459" s="14" t="s">
        <v>291</v>
      </c>
      <c r="BV459" s="14" t="s">
        <v>110</v>
      </c>
      <c r="BW459" s="20" t="s">
        <v>292</v>
      </c>
      <c r="BX459" s="14" t="s">
        <v>6113</v>
      </c>
      <c r="BY459" s="14" t="s">
        <v>110</v>
      </c>
      <c r="BZ459" s="14" t="s">
        <v>110</v>
      </c>
      <c r="CA459" s="14" t="s">
        <v>110</v>
      </c>
      <c r="CB459" s="14" t="s">
        <v>110</v>
      </c>
      <c r="CC459" s="14" t="s">
        <v>110</v>
      </c>
      <c r="CD459" s="14" t="s">
        <v>110</v>
      </c>
      <c r="CE459" s="14" t="s">
        <v>110</v>
      </c>
      <c r="CF459" s="14" t="s">
        <v>110</v>
      </c>
      <c r="CG459" s="14" t="s">
        <v>110</v>
      </c>
      <c r="CH459" s="14" t="s">
        <v>110</v>
      </c>
      <c r="CI459" s="14" t="s">
        <v>110</v>
      </c>
      <c r="CJ459" s="14" t="s">
        <v>110</v>
      </c>
      <c r="CK459" s="14" t="s">
        <v>110</v>
      </c>
      <c r="CL459" s="14" t="s">
        <v>110</v>
      </c>
      <c r="CM459" s="14" t="s">
        <v>110</v>
      </c>
      <c r="CN459" s="14"/>
      <c r="CO459" s="40"/>
    </row>
    <row r="460" spans="1:93" ht="12.75" customHeight="1">
      <c r="A460" s="24" t="s">
        <v>6114</v>
      </c>
      <c r="B460" s="25">
        <v>651</v>
      </c>
      <c r="C460" s="34" t="s">
        <v>1347</v>
      </c>
      <c r="D460" s="600" t="s">
        <v>6078</v>
      </c>
      <c r="E460" s="599">
        <v>21</v>
      </c>
      <c r="F460" s="600"/>
      <c r="G460" s="600"/>
      <c r="H460" s="27" t="s">
        <v>84</v>
      </c>
      <c r="I460" s="25" t="s">
        <v>6115</v>
      </c>
      <c r="J460" s="27" t="s">
        <v>85</v>
      </c>
      <c r="K460" s="25" t="s">
        <v>279</v>
      </c>
      <c r="L460" s="25" t="s">
        <v>69</v>
      </c>
      <c r="M460" s="25" t="s">
        <v>196</v>
      </c>
      <c r="N460" s="28" t="s">
        <v>88</v>
      </c>
      <c r="O460" s="29" t="s">
        <v>6116</v>
      </c>
      <c r="P460" s="25" t="s">
        <v>6117</v>
      </c>
      <c r="Q460" s="28" t="s">
        <v>6118</v>
      </c>
      <c r="R460" s="25" t="s">
        <v>6119</v>
      </c>
      <c r="S460" s="25" t="s">
        <v>6120</v>
      </c>
      <c r="T460" s="25">
        <v>323554622</v>
      </c>
      <c r="U460" s="25">
        <v>75</v>
      </c>
      <c r="V460" s="25">
        <v>70</v>
      </c>
      <c r="W460" s="25">
        <v>166</v>
      </c>
      <c r="X460" s="24" t="s">
        <v>6121</v>
      </c>
      <c r="Y460" s="24" t="s">
        <v>6122</v>
      </c>
      <c r="Z460" s="25">
        <v>1</v>
      </c>
      <c r="AA460" s="25" t="s">
        <v>96</v>
      </c>
      <c r="AB460" s="25" t="s">
        <v>23</v>
      </c>
      <c r="AC460" s="25" t="s">
        <v>97</v>
      </c>
      <c r="AD460" s="30"/>
      <c r="AE460" s="24"/>
      <c r="AF460" s="31">
        <v>31593</v>
      </c>
      <c r="AG460" s="25" t="str">
        <f t="shared" ca="1" si="93"/>
        <v>39 anos</v>
      </c>
      <c r="AH460" s="31">
        <v>41561</v>
      </c>
      <c r="AI460" s="31">
        <v>41561</v>
      </c>
      <c r="AJ460" s="31">
        <f t="shared" si="94"/>
        <v>50692</v>
      </c>
      <c r="AK460" s="31">
        <f t="shared" si="95"/>
        <v>52518</v>
      </c>
      <c r="AL460" s="25">
        <v>59</v>
      </c>
      <c r="AM460" s="25" t="str">
        <f t="shared" ca="1" si="96"/>
        <v>11 ano(s)</v>
      </c>
      <c r="AN460" s="25" t="str">
        <f t="shared" ca="1" si="97"/>
        <v>10  mês(es)</v>
      </c>
      <c r="AO460" s="25" t="str">
        <f t="shared" ca="1" si="98"/>
        <v>2 dias</v>
      </c>
      <c r="AP460" s="25">
        <f t="shared" ca="1" si="99"/>
        <v>4324</v>
      </c>
      <c r="AQ460" s="32" t="s">
        <v>99</v>
      </c>
      <c r="AR460" s="25"/>
      <c r="AS460" s="25"/>
      <c r="AT460" s="25"/>
      <c r="AU460" s="25"/>
      <c r="AV460" s="25"/>
      <c r="AW460" s="25" t="s">
        <v>336</v>
      </c>
      <c r="AX460" s="25"/>
      <c r="AY460" s="25" t="s">
        <v>99</v>
      </c>
      <c r="AZ460" s="25" t="s">
        <v>99</v>
      </c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 t="s">
        <v>6123</v>
      </c>
      <c r="BM460" s="25">
        <v>0</v>
      </c>
      <c r="BN460" s="25" t="s">
        <v>6124</v>
      </c>
      <c r="BO460" s="25" t="s">
        <v>106</v>
      </c>
      <c r="BP460" s="25">
        <v>69095270</v>
      </c>
      <c r="BQ460" s="25">
        <v>9291048255</v>
      </c>
      <c r="BR460" s="33" t="s">
        <v>6125</v>
      </c>
      <c r="BS460" s="25" t="s">
        <v>290</v>
      </c>
      <c r="BT460" s="25" t="s">
        <v>110</v>
      </c>
      <c r="BU460" s="25" t="s">
        <v>291</v>
      </c>
      <c r="BV460" s="25" t="s">
        <v>110</v>
      </c>
      <c r="BW460" s="31" t="s">
        <v>292</v>
      </c>
      <c r="BX460" s="25" t="s">
        <v>6126</v>
      </c>
      <c r="BY460" s="25" t="s">
        <v>110</v>
      </c>
      <c r="BZ460" s="25" t="s">
        <v>110</v>
      </c>
      <c r="CA460" s="25" t="s">
        <v>110</v>
      </c>
      <c r="CB460" s="25" t="s">
        <v>110</v>
      </c>
      <c r="CC460" s="25" t="s">
        <v>110</v>
      </c>
      <c r="CD460" s="25" t="s">
        <v>110</v>
      </c>
      <c r="CE460" s="25" t="s">
        <v>110</v>
      </c>
      <c r="CF460" s="25" t="s">
        <v>110</v>
      </c>
      <c r="CG460" s="25" t="s">
        <v>110</v>
      </c>
      <c r="CH460" s="25" t="s">
        <v>110</v>
      </c>
      <c r="CI460" s="25" t="s">
        <v>110</v>
      </c>
      <c r="CJ460" s="25" t="s">
        <v>110</v>
      </c>
      <c r="CK460" s="25" t="s">
        <v>110</v>
      </c>
      <c r="CL460" s="25" t="s">
        <v>110</v>
      </c>
      <c r="CM460" s="25" t="s">
        <v>110</v>
      </c>
      <c r="CN460" s="25" t="s">
        <v>6127</v>
      </c>
      <c r="CO460" s="34" t="s">
        <v>6128</v>
      </c>
    </row>
    <row r="461" spans="1:93" ht="15" customHeight="1">
      <c r="A461" s="13" t="s">
        <v>6129</v>
      </c>
      <c r="B461" s="14"/>
      <c r="C461" s="40" t="s">
        <v>1347</v>
      </c>
      <c r="D461" s="599" t="s">
        <v>6078</v>
      </c>
      <c r="E461" s="599">
        <v>21</v>
      </c>
      <c r="F461" s="599"/>
      <c r="G461" s="599"/>
      <c r="H461" s="36" t="s">
        <v>84</v>
      </c>
      <c r="I461" s="14" t="s">
        <v>1449</v>
      </c>
      <c r="J461" s="36" t="s">
        <v>135</v>
      </c>
      <c r="K461" s="14" t="s">
        <v>86</v>
      </c>
      <c r="L461" s="21" t="s">
        <v>69</v>
      </c>
      <c r="M461" s="17" t="s">
        <v>1392</v>
      </c>
      <c r="N461" s="17" t="s">
        <v>1450</v>
      </c>
      <c r="O461" s="18" t="s">
        <v>6130</v>
      </c>
      <c r="P461" s="14" t="s">
        <v>6131</v>
      </c>
      <c r="Q461" s="60" t="s">
        <v>6132</v>
      </c>
      <c r="R461" s="14" t="s">
        <v>6133</v>
      </c>
      <c r="S461" s="14" t="s">
        <v>6134</v>
      </c>
      <c r="T461" s="14">
        <v>210914622</v>
      </c>
      <c r="U461" s="14">
        <v>32</v>
      </c>
      <c r="V461" s="14">
        <v>9</v>
      </c>
      <c r="W461" s="14">
        <v>113</v>
      </c>
      <c r="X461" s="13" t="s">
        <v>6135</v>
      </c>
      <c r="Y461" s="13" t="s">
        <v>6136</v>
      </c>
      <c r="Z461" s="14">
        <v>1</v>
      </c>
      <c r="AA461" s="14" t="s">
        <v>96</v>
      </c>
      <c r="AB461" s="14" t="s">
        <v>23</v>
      </c>
      <c r="AC461" s="14" t="s">
        <v>97</v>
      </c>
      <c r="AD461" s="19"/>
      <c r="AE461" s="13" t="s">
        <v>1822</v>
      </c>
      <c r="AF461" s="20">
        <v>30742</v>
      </c>
      <c r="AG461" s="14" t="str">
        <f t="shared" ca="1" si="93"/>
        <v>41 anos</v>
      </c>
      <c r="AH461" s="20">
        <v>43937</v>
      </c>
      <c r="AI461" s="20">
        <v>43937</v>
      </c>
      <c r="AJ461" s="20">
        <f t="shared" si="94"/>
        <v>53068</v>
      </c>
      <c r="AK461" s="20">
        <f t="shared" si="95"/>
        <v>54894</v>
      </c>
      <c r="AL461" s="14">
        <v>59</v>
      </c>
      <c r="AM461" s="14" t="str">
        <f t="shared" ca="1" si="96"/>
        <v>5 ano(s)</v>
      </c>
      <c r="AN461" s="14" t="str">
        <f t="shared" ca="1" si="97"/>
        <v>4  mês(es)</v>
      </c>
      <c r="AO461" s="14" t="str">
        <f t="shared" ca="1" si="98"/>
        <v>0 dias</v>
      </c>
      <c r="AP461" s="14">
        <f t="shared" ca="1" si="99"/>
        <v>1948</v>
      </c>
      <c r="AQ461" s="21" t="s">
        <v>99</v>
      </c>
      <c r="AR461" s="14"/>
      <c r="AS461" s="14"/>
      <c r="AT461" s="14"/>
      <c r="AU461" s="14"/>
      <c r="AV461" s="14"/>
      <c r="AW461" s="139" t="s">
        <v>100</v>
      </c>
      <c r="AX461" s="14" t="s">
        <v>110</v>
      </c>
      <c r="AY461" s="14" t="s">
        <v>6137</v>
      </c>
      <c r="AZ461" s="14" t="s">
        <v>99</v>
      </c>
      <c r="BA461" s="191" t="s">
        <v>99</v>
      </c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 t="s">
        <v>6138</v>
      </c>
      <c r="BM461" s="14">
        <v>676</v>
      </c>
      <c r="BN461" s="14" t="s">
        <v>6139</v>
      </c>
      <c r="BO461" s="14" t="s">
        <v>106</v>
      </c>
      <c r="BP461" s="14">
        <v>69063330</v>
      </c>
      <c r="BQ461" s="117">
        <v>92092879381</v>
      </c>
      <c r="BR461" s="14" t="s">
        <v>6140</v>
      </c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40"/>
    </row>
    <row r="462" spans="1:93" ht="15" customHeight="1">
      <c r="A462" s="24" t="s">
        <v>6141</v>
      </c>
      <c r="B462" s="25">
        <v>162</v>
      </c>
      <c r="C462" s="34" t="s">
        <v>1347</v>
      </c>
      <c r="D462" s="600" t="s">
        <v>6078</v>
      </c>
      <c r="E462" s="599">
        <v>21</v>
      </c>
      <c r="F462" s="600"/>
      <c r="G462" s="600"/>
      <c r="H462" s="27" t="s">
        <v>84</v>
      </c>
      <c r="I462" s="25"/>
      <c r="J462" s="27" t="s">
        <v>85</v>
      </c>
      <c r="K462" s="25" t="s">
        <v>86</v>
      </c>
      <c r="L462" s="25" t="s">
        <v>73</v>
      </c>
      <c r="M462" s="28" t="s">
        <v>87</v>
      </c>
      <c r="N462" s="28" t="s">
        <v>88</v>
      </c>
      <c r="O462" s="29" t="s">
        <v>6142</v>
      </c>
      <c r="P462" s="25" t="s">
        <v>6143</v>
      </c>
      <c r="Q462" s="28" t="s">
        <v>6144</v>
      </c>
      <c r="R462" s="25" t="s">
        <v>6145</v>
      </c>
      <c r="S462" s="25" t="s">
        <v>6146</v>
      </c>
      <c r="T462" s="630">
        <v>103546422</v>
      </c>
      <c r="U462" s="25">
        <v>67</v>
      </c>
      <c r="V462" s="630">
        <v>9</v>
      </c>
      <c r="W462" s="630">
        <v>54</v>
      </c>
      <c r="X462" s="619" t="s">
        <v>6147</v>
      </c>
      <c r="Y462" s="619" t="s">
        <v>6148</v>
      </c>
      <c r="Z462" s="25">
        <v>1</v>
      </c>
      <c r="AA462" s="25" t="s">
        <v>96</v>
      </c>
      <c r="AB462" s="25" t="s">
        <v>23</v>
      </c>
      <c r="AC462" s="25" t="s">
        <v>97</v>
      </c>
      <c r="AD462" s="30"/>
      <c r="AE462" s="24" t="s">
        <v>4548</v>
      </c>
      <c r="AF462" s="31">
        <v>25601</v>
      </c>
      <c r="AG462" s="25" t="str">
        <f t="shared" ca="1" si="93"/>
        <v>55 anos</v>
      </c>
      <c r="AH462" s="31">
        <v>34335</v>
      </c>
      <c r="AI462" s="31">
        <v>34335</v>
      </c>
      <c r="AJ462" s="31">
        <f t="shared" si="94"/>
        <v>43466</v>
      </c>
      <c r="AK462" s="31">
        <f t="shared" si="95"/>
        <v>45292</v>
      </c>
      <c r="AL462" s="25">
        <v>59</v>
      </c>
      <c r="AM462" s="25" t="str">
        <f t="shared" ca="1" si="96"/>
        <v>31 ano(s)</v>
      </c>
      <c r="AN462" s="25" t="str">
        <f t="shared" ca="1" si="97"/>
        <v>7  mês(es)</v>
      </c>
      <c r="AO462" s="25" t="str">
        <f t="shared" ca="1" si="98"/>
        <v>15 dias</v>
      </c>
      <c r="AP462" s="25">
        <f t="shared" ca="1" si="99"/>
        <v>11550</v>
      </c>
      <c r="AQ462" s="32" t="s">
        <v>99</v>
      </c>
      <c r="AR462" s="25"/>
      <c r="AS462" s="25"/>
      <c r="AT462" s="25"/>
      <c r="AU462" s="25"/>
      <c r="AV462" s="25"/>
      <c r="AW462" s="25"/>
      <c r="AX462" s="25"/>
      <c r="AY462" s="25"/>
      <c r="AZ462" s="25" t="s">
        <v>99</v>
      </c>
      <c r="BA462" s="25" t="s">
        <v>99</v>
      </c>
      <c r="BB462" s="25"/>
      <c r="BC462" s="25"/>
      <c r="BD462" s="25"/>
      <c r="BE462" s="25" t="s">
        <v>1823</v>
      </c>
      <c r="BF462" s="25"/>
      <c r="BG462" s="25"/>
      <c r="BH462" s="25"/>
      <c r="BI462" s="25"/>
      <c r="BJ462" s="25"/>
      <c r="BK462" s="25"/>
      <c r="BL462" s="630"/>
      <c r="BM462" s="630">
        <v>0</v>
      </c>
      <c r="BN462" s="25"/>
      <c r="BO462" s="25" t="s">
        <v>106</v>
      </c>
      <c r="BP462" s="630">
        <v>69470000</v>
      </c>
      <c r="BQ462" s="26" t="s">
        <v>6149</v>
      </c>
      <c r="BR462" s="33" t="s">
        <v>6150</v>
      </c>
      <c r="BS462" s="25" t="s">
        <v>369</v>
      </c>
      <c r="BT462" s="25"/>
      <c r="BU462" s="25"/>
      <c r="BV462" s="25"/>
      <c r="BW462" s="25"/>
      <c r="BX462" s="25"/>
      <c r="BY462" s="25"/>
      <c r="BZ462" s="25" t="s">
        <v>4934</v>
      </c>
      <c r="CA462" s="25"/>
      <c r="CB462" s="25" t="s">
        <v>6151</v>
      </c>
      <c r="CC462" s="25" t="s">
        <v>110</v>
      </c>
      <c r="CD462" s="25" t="s">
        <v>110</v>
      </c>
      <c r="CE462" s="25" t="s">
        <v>110</v>
      </c>
      <c r="CF462" s="25" t="s">
        <v>110</v>
      </c>
      <c r="CG462" s="25" t="s">
        <v>110</v>
      </c>
      <c r="CH462" s="25" t="s">
        <v>110</v>
      </c>
      <c r="CI462" s="25" t="s">
        <v>110</v>
      </c>
      <c r="CJ462" s="25" t="s">
        <v>110</v>
      </c>
      <c r="CK462" s="25" t="s">
        <v>110</v>
      </c>
      <c r="CL462" s="25" t="s">
        <v>110</v>
      </c>
      <c r="CM462" s="25" t="s">
        <v>110</v>
      </c>
      <c r="CN462" s="25"/>
      <c r="CO462" s="34"/>
    </row>
    <row r="463" spans="1:93" ht="15" customHeight="1">
      <c r="A463" s="13" t="s">
        <v>6152</v>
      </c>
      <c r="B463" s="14"/>
      <c r="C463" s="40" t="s">
        <v>1347</v>
      </c>
      <c r="D463" s="599" t="s">
        <v>6078</v>
      </c>
      <c r="E463" s="599">
        <v>21</v>
      </c>
      <c r="F463" s="599"/>
      <c r="G463" s="599"/>
      <c r="H463" s="36" t="s">
        <v>84</v>
      </c>
      <c r="I463" s="14" t="s">
        <v>1449</v>
      </c>
      <c r="J463" s="36" t="s">
        <v>85</v>
      </c>
      <c r="K463" s="14" t="s">
        <v>86</v>
      </c>
      <c r="L463" s="21" t="s">
        <v>69</v>
      </c>
      <c r="M463" s="17" t="s">
        <v>1392</v>
      </c>
      <c r="N463" s="17" t="s">
        <v>1450</v>
      </c>
      <c r="O463" s="18" t="s">
        <v>6153</v>
      </c>
      <c r="P463" s="14" t="s">
        <v>6154</v>
      </c>
      <c r="Q463" s="60" t="s">
        <v>6155</v>
      </c>
      <c r="R463" s="14" t="s">
        <v>6156</v>
      </c>
      <c r="S463" s="14" t="s">
        <v>6157</v>
      </c>
      <c r="T463" s="14">
        <v>155212922</v>
      </c>
      <c r="U463" s="14">
        <v>8</v>
      </c>
      <c r="V463" s="14">
        <v>9</v>
      </c>
      <c r="W463" s="14">
        <v>111</v>
      </c>
      <c r="X463" s="13" t="s">
        <v>6158</v>
      </c>
      <c r="Y463" s="13" t="s">
        <v>6159</v>
      </c>
      <c r="Z463" s="14">
        <v>2</v>
      </c>
      <c r="AA463" s="14" t="s">
        <v>96</v>
      </c>
      <c r="AB463" s="14" t="s">
        <v>23</v>
      </c>
      <c r="AC463" s="14" t="s">
        <v>97</v>
      </c>
      <c r="AD463" s="19" t="s">
        <v>6160</v>
      </c>
      <c r="AE463" s="13" t="s">
        <v>1154</v>
      </c>
      <c r="AF463" s="20">
        <v>27263</v>
      </c>
      <c r="AG463" s="14" t="str">
        <f t="shared" ca="1" si="93"/>
        <v>50 anos</v>
      </c>
      <c r="AH463" s="20">
        <v>43937</v>
      </c>
      <c r="AI463" s="20">
        <v>43937</v>
      </c>
      <c r="AJ463" s="20">
        <f t="shared" si="94"/>
        <v>53068</v>
      </c>
      <c r="AK463" s="20">
        <f t="shared" si="95"/>
        <v>54894</v>
      </c>
      <c r="AL463" s="14">
        <v>59</v>
      </c>
      <c r="AM463" s="14" t="str">
        <f t="shared" ca="1" si="96"/>
        <v>5 ano(s)</v>
      </c>
      <c r="AN463" s="14" t="str">
        <f t="shared" ca="1" si="97"/>
        <v>4  mês(es)</v>
      </c>
      <c r="AO463" s="14" t="str">
        <f t="shared" ca="1" si="98"/>
        <v>0 dias</v>
      </c>
      <c r="AP463" s="14">
        <f t="shared" ca="1" si="99"/>
        <v>1948</v>
      </c>
      <c r="AQ463" s="21" t="s">
        <v>99</v>
      </c>
      <c r="AR463" s="14"/>
      <c r="AS463" s="14"/>
      <c r="AT463" s="14"/>
      <c r="AU463" s="14"/>
      <c r="AV463" s="14"/>
      <c r="AW463" s="14" t="s">
        <v>336</v>
      </c>
      <c r="AX463" s="14" t="s">
        <v>110</v>
      </c>
      <c r="AY463" s="14" t="s">
        <v>99</v>
      </c>
      <c r="AZ463" s="14" t="s">
        <v>99</v>
      </c>
      <c r="BA463" s="14" t="s">
        <v>99</v>
      </c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 t="s">
        <v>6161</v>
      </c>
      <c r="BM463" s="14">
        <v>397</v>
      </c>
      <c r="BN463" s="14" t="s">
        <v>6162</v>
      </c>
      <c r="BO463" s="14" t="s">
        <v>106</v>
      </c>
      <c r="BP463" s="14">
        <v>69470000</v>
      </c>
      <c r="BQ463" s="14">
        <v>97981274556</v>
      </c>
      <c r="BR463" s="14" t="s">
        <v>6163</v>
      </c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40"/>
    </row>
    <row r="464" spans="1:93" ht="15" customHeight="1">
      <c r="A464" s="619" t="s">
        <v>6164</v>
      </c>
      <c r="B464" s="25">
        <v>356</v>
      </c>
      <c r="C464" s="34" t="s">
        <v>1347</v>
      </c>
      <c r="D464" s="600" t="s">
        <v>6078</v>
      </c>
      <c r="E464" s="599">
        <v>21</v>
      </c>
      <c r="F464" s="600"/>
      <c r="G464" s="600"/>
      <c r="H464" s="27" t="s">
        <v>84</v>
      </c>
      <c r="I464" s="25"/>
      <c r="J464" s="27" t="s">
        <v>85</v>
      </c>
      <c r="K464" s="25" t="s">
        <v>86</v>
      </c>
      <c r="L464" s="25" t="s">
        <v>71</v>
      </c>
      <c r="M464" s="28" t="s">
        <v>196</v>
      </c>
      <c r="N464" s="28" t="s">
        <v>88</v>
      </c>
      <c r="O464" s="29" t="s">
        <v>6165</v>
      </c>
      <c r="P464" s="25" t="s">
        <v>6166</v>
      </c>
      <c r="Q464" s="28" t="s">
        <v>6167</v>
      </c>
      <c r="R464" s="25" t="s">
        <v>6168</v>
      </c>
      <c r="S464" s="25" t="s">
        <v>6169</v>
      </c>
      <c r="T464" s="630">
        <v>143498822</v>
      </c>
      <c r="U464" s="25">
        <v>40</v>
      </c>
      <c r="V464" s="205">
        <v>9</v>
      </c>
      <c r="W464" s="205">
        <v>15</v>
      </c>
      <c r="X464" s="670" t="s">
        <v>6170</v>
      </c>
      <c r="Y464" s="672" t="s">
        <v>6171</v>
      </c>
      <c r="Z464" s="25">
        <v>1</v>
      </c>
      <c r="AA464" s="25" t="s">
        <v>96</v>
      </c>
      <c r="AB464" s="25" t="s">
        <v>23</v>
      </c>
      <c r="AC464" s="25" t="s">
        <v>97</v>
      </c>
      <c r="AD464" s="30"/>
      <c r="AE464" s="24"/>
      <c r="AF464" s="31">
        <v>27636</v>
      </c>
      <c r="AG464" s="25" t="str">
        <f t="shared" ca="1" si="93"/>
        <v>49 anos</v>
      </c>
      <c r="AH464" s="31">
        <v>38384</v>
      </c>
      <c r="AI464" s="31">
        <v>38384</v>
      </c>
      <c r="AJ464" s="31">
        <f t="shared" si="94"/>
        <v>47515</v>
      </c>
      <c r="AK464" s="31">
        <f t="shared" si="95"/>
        <v>49341</v>
      </c>
      <c r="AL464" s="25">
        <v>59</v>
      </c>
      <c r="AM464" s="25" t="str">
        <f t="shared" ca="1" si="96"/>
        <v>20 ano(s)</v>
      </c>
      <c r="AN464" s="25" t="str">
        <f t="shared" ca="1" si="97"/>
        <v>6  mês(es)</v>
      </c>
      <c r="AO464" s="25" t="str">
        <f t="shared" ca="1" si="98"/>
        <v>15 dias</v>
      </c>
      <c r="AP464" s="25">
        <f t="shared" ca="1" si="99"/>
        <v>7501</v>
      </c>
      <c r="AQ464" s="32" t="s">
        <v>99</v>
      </c>
      <c r="AR464" s="25"/>
      <c r="AS464" s="25"/>
      <c r="AT464" s="25"/>
      <c r="AU464" s="25"/>
      <c r="AV464" s="25"/>
      <c r="AW464" s="25"/>
      <c r="AX464" s="25"/>
      <c r="AY464" s="25" t="s">
        <v>99</v>
      </c>
      <c r="AZ464" s="25"/>
      <c r="BA464" s="25"/>
      <c r="BB464" s="25"/>
      <c r="BC464" s="25"/>
      <c r="BD464" s="25"/>
      <c r="BE464" s="25" t="s">
        <v>223</v>
      </c>
      <c r="BF464" s="25"/>
      <c r="BG464" s="25"/>
      <c r="BH464" s="25"/>
      <c r="BI464" s="25"/>
      <c r="BJ464" s="25"/>
      <c r="BK464" s="25"/>
      <c r="BL464" s="630"/>
      <c r="BM464" s="25">
        <v>0</v>
      </c>
      <c r="BN464" s="25"/>
      <c r="BO464" s="25" t="s">
        <v>106</v>
      </c>
      <c r="BP464" s="205">
        <v>69063000</v>
      </c>
      <c r="BQ464" s="683">
        <v>0</v>
      </c>
      <c r="BR464" s="33" t="s">
        <v>6172</v>
      </c>
      <c r="BS464" s="25" t="s">
        <v>205</v>
      </c>
      <c r="BT464" s="25" t="s">
        <v>206</v>
      </c>
      <c r="BU464" s="25" t="s">
        <v>207</v>
      </c>
      <c r="BV464" s="25"/>
      <c r="BW464" s="25"/>
      <c r="BX464" s="25"/>
      <c r="BY464" s="25" t="s">
        <v>413</v>
      </c>
      <c r="BZ464" s="25" t="s">
        <v>110</v>
      </c>
      <c r="CA464" s="25" t="s">
        <v>110</v>
      </c>
      <c r="CB464" s="25" t="s">
        <v>110</v>
      </c>
      <c r="CC464" s="25" t="s">
        <v>110</v>
      </c>
      <c r="CD464" s="25" t="s">
        <v>110</v>
      </c>
      <c r="CE464" s="25" t="s">
        <v>110</v>
      </c>
      <c r="CF464" s="25" t="s">
        <v>110</v>
      </c>
      <c r="CG464" s="25" t="s">
        <v>110</v>
      </c>
      <c r="CH464" s="25" t="s">
        <v>110</v>
      </c>
      <c r="CI464" s="25" t="s">
        <v>110</v>
      </c>
      <c r="CJ464" s="25" t="s">
        <v>110</v>
      </c>
      <c r="CK464" s="25" t="s">
        <v>110</v>
      </c>
      <c r="CL464" s="25" t="s">
        <v>110</v>
      </c>
      <c r="CM464" s="25" t="s">
        <v>110</v>
      </c>
      <c r="CN464" s="25"/>
      <c r="CO464" s="34"/>
    </row>
    <row r="465" spans="1:93" ht="15" customHeight="1">
      <c r="A465" s="13" t="s">
        <v>6173</v>
      </c>
      <c r="B465" s="14">
        <v>523</v>
      </c>
      <c r="C465" s="40" t="s">
        <v>1347</v>
      </c>
      <c r="D465" s="599" t="s">
        <v>6078</v>
      </c>
      <c r="E465" s="599">
        <v>21</v>
      </c>
      <c r="F465" s="599"/>
      <c r="G465" s="599"/>
      <c r="H465" s="36" t="s">
        <v>84</v>
      </c>
      <c r="I465" s="14"/>
      <c r="J465" s="36" t="s">
        <v>85</v>
      </c>
      <c r="K465" s="14" t="s">
        <v>86</v>
      </c>
      <c r="L465" s="14" t="s">
        <v>69</v>
      </c>
      <c r="M465" s="14" t="s">
        <v>196</v>
      </c>
      <c r="N465" s="17" t="s">
        <v>88</v>
      </c>
      <c r="O465" s="18" t="s">
        <v>6174</v>
      </c>
      <c r="P465" s="14" t="s">
        <v>6175</v>
      </c>
      <c r="Q465" s="14">
        <v>1132</v>
      </c>
      <c r="R465" s="14" t="s">
        <v>6176</v>
      </c>
      <c r="S465" s="14" t="s">
        <v>6177</v>
      </c>
      <c r="T465" s="14">
        <v>199212522</v>
      </c>
      <c r="U465" s="14">
        <v>8</v>
      </c>
      <c r="V465" s="14">
        <v>9</v>
      </c>
      <c r="W465" s="14">
        <v>123</v>
      </c>
      <c r="X465" s="13" t="s">
        <v>6178</v>
      </c>
      <c r="Y465" s="13" t="s">
        <v>6179</v>
      </c>
      <c r="Z465" s="14">
        <v>1</v>
      </c>
      <c r="AA465" s="14" t="s">
        <v>96</v>
      </c>
      <c r="AB465" s="14" t="s">
        <v>23</v>
      </c>
      <c r="AC465" s="14" t="s">
        <v>97</v>
      </c>
      <c r="AD465" s="19"/>
      <c r="AE465" s="13" t="s">
        <v>495</v>
      </c>
      <c r="AF465" s="20">
        <v>29629</v>
      </c>
      <c r="AG465" s="14" t="str">
        <f t="shared" ca="1" si="93"/>
        <v>44 anos</v>
      </c>
      <c r="AH465" s="20">
        <v>41561</v>
      </c>
      <c r="AI465" s="20">
        <v>41561</v>
      </c>
      <c r="AJ465" s="20">
        <f t="shared" si="94"/>
        <v>50692</v>
      </c>
      <c r="AK465" s="20">
        <f t="shared" si="95"/>
        <v>52518</v>
      </c>
      <c r="AL465" s="14">
        <v>59</v>
      </c>
      <c r="AM465" s="14" t="str">
        <f t="shared" ca="1" si="96"/>
        <v>11 ano(s)</v>
      </c>
      <c r="AN465" s="14" t="str">
        <f t="shared" ca="1" si="97"/>
        <v>10  mês(es)</v>
      </c>
      <c r="AO465" s="14" t="str">
        <f t="shared" ca="1" si="98"/>
        <v>2 dias</v>
      </c>
      <c r="AP465" s="14">
        <f t="shared" ca="1" si="99"/>
        <v>4324</v>
      </c>
      <c r="AQ465" s="21" t="s">
        <v>99</v>
      </c>
      <c r="AR465" s="14"/>
      <c r="AS465" s="14"/>
      <c r="AT465" s="14"/>
      <c r="AU465" s="14"/>
      <c r="AV465" s="14"/>
      <c r="AW465" s="14" t="s">
        <v>336</v>
      </c>
      <c r="AX465" s="14"/>
      <c r="AY465" s="14" t="s">
        <v>99</v>
      </c>
      <c r="AZ465" s="14" t="s">
        <v>99</v>
      </c>
      <c r="BA465" s="116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 t="s">
        <v>6180</v>
      </c>
      <c r="BM465" s="14">
        <v>0</v>
      </c>
      <c r="BN465" s="14" t="s">
        <v>6181</v>
      </c>
      <c r="BO465" s="14" t="s">
        <v>106</v>
      </c>
      <c r="BP465" s="14">
        <v>69043220</v>
      </c>
      <c r="BQ465" s="117" t="s">
        <v>6182</v>
      </c>
      <c r="BR465" s="22" t="s">
        <v>6183</v>
      </c>
      <c r="BS465" s="14" t="s">
        <v>290</v>
      </c>
      <c r="BT465" s="14" t="s">
        <v>110</v>
      </c>
      <c r="BU465" s="14" t="s">
        <v>291</v>
      </c>
      <c r="BV465" s="14" t="s">
        <v>110</v>
      </c>
      <c r="BW465" s="20" t="s">
        <v>292</v>
      </c>
      <c r="BX465" s="14" t="s">
        <v>6184</v>
      </c>
      <c r="BY465" s="14" t="s">
        <v>110</v>
      </c>
      <c r="BZ465" s="14" t="s">
        <v>110</v>
      </c>
      <c r="CA465" s="14" t="s">
        <v>110</v>
      </c>
      <c r="CB465" s="14" t="s">
        <v>110</v>
      </c>
      <c r="CC465" s="14" t="s">
        <v>110</v>
      </c>
      <c r="CD465" s="14" t="s">
        <v>110</v>
      </c>
      <c r="CE465" s="14" t="s">
        <v>110</v>
      </c>
      <c r="CF465" s="14" t="s">
        <v>110</v>
      </c>
      <c r="CG465" s="14" t="s">
        <v>110</v>
      </c>
      <c r="CH465" s="14" t="s">
        <v>110</v>
      </c>
      <c r="CI465" s="14" t="s">
        <v>110</v>
      </c>
      <c r="CJ465" s="14" t="s">
        <v>110</v>
      </c>
      <c r="CK465" s="14" t="s">
        <v>110</v>
      </c>
      <c r="CL465" s="14" t="s">
        <v>110</v>
      </c>
      <c r="CM465" s="14" t="s">
        <v>110</v>
      </c>
      <c r="CN465" s="14"/>
      <c r="CO465" s="40"/>
    </row>
    <row r="466" spans="1:93" ht="12.75" customHeight="1">
      <c r="A466" s="65" t="s">
        <v>6185</v>
      </c>
      <c r="B466" s="25">
        <v>186</v>
      </c>
      <c r="C466" s="34" t="s">
        <v>1347</v>
      </c>
      <c r="D466" s="600" t="s">
        <v>6078</v>
      </c>
      <c r="E466" s="599">
        <v>21</v>
      </c>
      <c r="F466" s="600"/>
      <c r="G466" s="600"/>
      <c r="H466" s="590" t="s">
        <v>84</v>
      </c>
      <c r="I466" s="25" t="s">
        <v>782</v>
      </c>
      <c r="J466" s="27" t="s">
        <v>85</v>
      </c>
      <c r="K466" s="25"/>
      <c r="L466" s="25" t="s">
        <v>257</v>
      </c>
      <c r="M466" s="28" t="s">
        <v>196</v>
      </c>
      <c r="N466" s="28" t="s">
        <v>88</v>
      </c>
      <c r="O466" s="29" t="s">
        <v>6186</v>
      </c>
      <c r="P466" s="44" t="s">
        <v>6187</v>
      </c>
      <c r="Q466" s="28" t="s">
        <v>6188</v>
      </c>
      <c r="R466" s="44" t="s">
        <v>6189</v>
      </c>
      <c r="S466" s="44" t="s">
        <v>6190</v>
      </c>
      <c r="T466" s="67" t="s">
        <v>6191</v>
      </c>
      <c r="U466" s="25">
        <v>16</v>
      </c>
      <c r="V466" s="71">
        <v>68</v>
      </c>
      <c r="W466" s="71">
        <v>580</v>
      </c>
      <c r="X466" s="24" t="s">
        <v>6192</v>
      </c>
      <c r="Y466" s="24" t="s">
        <v>6193</v>
      </c>
      <c r="Z466" s="25">
        <v>1</v>
      </c>
      <c r="AA466" s="25" t="s">
        <v>96</v>
      </c>
      <c r="AB466" s="25" t="s">
        <v>23</v>
      </c>
      <c r="AC466" s="25" t="s">
        <v>97</v>
      </c>
      <c r="AD466" s="30"/>
      <c r="AE466" s="24"/>
      <c r="AF466" s="45">
        <v>34305</v>
      </c>
      <c r="AG466" s="25" t="str">
        <f t="shared" ca="1" si="93"/>
        <v>31 anos</v>
      </c>
      <c r="AH466" s="45">
        <v>45267</v>
      </c>
      <c r="AI466" s="31"/>
      <c r="AJ466" s="31"/>
      <c r="AK466" s="31"/>
      <c r="AL466" s="25"/>
      <c r="AM466" s="25"/>
      <c r="AN466" s="25"/>
      <c r="AO466" s="25"/>
      <c r="AP466" s="25"/>
      <c r="AQ466" s="32"/>
      <c r="AR466" s="25"/>
      <c r="AS466" s="25"/>
      <c r="AT466" s="25"/>
      <c r="AU466" s="25"/>
      <c r="AV466" s="25"/>
      <c r="AW466" s="63" t="s">
        <v>336</v>
      </c>
      <c r="AX466" s="52" t="s">
        <v>99</v>
      </c>
      <c r="AY466" s="52" t="s">
        <v>99</v>
      </c>
      <c r="AZ466" s="52" t="s">
        <v>99</v>
      </c>
      <c r="BA466" s="94" t="s">
        <v>99</v>
      </c>
      <c r="BB466" s="25" t="s">
        <v>271</v>
      </c>
      <c r="BC466" s="25"/>
      <c r="BD466" s="25"/>
      <c r="BE466" s="25"/>
      <c r="BF466" s="25"/>
      <c r="BG466" s="25"/>
      <c r="BH466" s="25"/>
      <c r="BI466" s="25"/>
      <c r="BJ466" s="25"/>
      <c r="BK466" s="25"/>
      <c r="BL466" s="24"/>
      <c r="BM466" s="25"/>
      <c r="BN466" s="25"/>
      <c r="BO466" s="25" t="s">
        <v>106</v>
      </c>
      <c r="BP466" s="25"/>
      <c r="BQ466" s="167">
        <v>92981439184</v>
      </c>
      <c r="BR466" s="51" t="s">
        <v>6194</v>
      </c>
      <c r="BS466" s="25"/>
      <c r="BT466" s="25"/>
      <c r="BU466" s="25"/>
      <c r="BV466" s="25" t="s">
        <v>276</v>
      </c>
      <c r="BW466" s="25"/>
      <c r="BX466" s="25"/>
      <c r="BY466" s="25"/>
      <c r="BZ466" s="31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34"/>
    </row>
    <row r="467" spans="1:93" ht="12.75" customHeight="1">
      <c r="A467" s="13" t="s">
        <v>6195</v>
      </c>
      <c r="B467" s="14"/>
      <c r="C467" s="40" t="s">
        <v>1347</v>
      </c>
      <c r="D467" s="599" t="s">
        <v>6078</v>
      </c>
      <c r="E467" s="599">
        <v>21</v>
      </c>
      <c r="F467" s="599"/>
      <c r="G467" s="599"/>
      <c r="H467" s="36" t="s">
        <v>84</v>
      </c>
      <c r="I467" s="14"/>
      <c r="J467" s="16" t="s">
        <v>85</v>
      </c>
      <c r="K467" s="14" t="s">
        <v>86</v>
      </c>
      <c r="L467" s="21" t="s">
        <v>69</v>
      </c>
      <c r="M467" s="17" t="s">
        <v>1392</v>
      </c>
      <c r="N467" s="17" t="s">
        <v>1450</v>
      </c>
      <c r="O467" s="18" t="s">
        <v>6196</v>
      </c>
      <c r="P467" s="14" t="s">
        <v>6197</v>
      </c>
      <c r="Q467" s="60" t="s">
        <v>6198</v>
      </c>
      <c r="R467" s="14" t="s">
        <v>6199</v>
      </c>
      <c r="S467" s="14" t="s">
        <v>6200</v>
      </c>
      <c r="T467" s="14">
        <v>317794822</v>
      </c>
      <c r="U467" s="14">
        <v>40</v>
      </c>
      <c r="V467" s="14">
        <v>60</v>
      </c>
      <c r="W467" s="14">
        <v>12</v>
      </c>
      <c r="X467" s="13" t="s">
        <v>6201</v>
      </c>
      <c r="Y467" s="13" t="s">
        <v>6202</v>
      </c>
      <c r="Z467" s="14">
        <v>2</v>
      </c>
      <c r="AA467" s="14" t="s">
        <v>96</v>
      </c>
      <c r="AB467" s="14" t="s">
        <v>23</v>
      </c>
      <c r="AC467" s="14" t="s">
        <v>97</v>
      </c>
      <c r="AD467" s="19"/>
      <c r="AE467" s="13" t="s">
        <v>864</v>
      </c>
      <c r="AF467" s="20">
        <v>32273</v>
      </c>
      <c r="AG467" s="14" t="str">
        <f t="shared" ca="1" si="93"/>
        <v>37 anos</v>
      </c>
      <c r="AH467" s="20">
        <v>43937</v>
      </c>
      <c r="AI467" s="20">
        <v>43937</v>
      </c>
      <c r="AJ467" s="20">
        <f>EDATE(AI467,300)</f>
        <v>53068</v>
      </c>
      <c r="AK467" s="20">
        <f>EDATE(AI467,360)</f>
        <v>54894</v>
      </c>
      <c r="AL467" s="14">
        <v>59</v>
      </c>
      <c r="AM467" s="14" t="str">
        <f ca="1">DATEDIF(AI467,TODAY(),"Y")&amp;" ano(s)"</f>
        <v>5 ano(s)</v>
      </c>
      <c r="AN467" s="14" t="str">
        <f ca="1">DATEDIF(AI467,TODAY(),"YM")&amp;"  mês(es)"</f>
        <v>4  mês(es)</v>
      </c>
      <c r="AO467" s="14" t="str">
        <f ca="1">DATEDIF(AI467,TODAY(),"MD")&amp;" dias"</f>
        <v>0 dias</v>
      </c>
      <c r="AP467" s="14">
        <f ca="1">TODAY()-AI467</f>
        <v>1948</v>
      </c>
      <c r="AQ467" s="21" t="s">
        <v>99</v>
      </c>
      <c r="AR467" s="14"/>
      <c r="AS467" s="14"/>
      <c r="AT467" s="14"/>
      <c r="AU467" s="14"/>
      <c r="AV467" s="14"/>
      <c r="AW467" s="14" t="s">
        <v>336</v>
      </c>
      <c r="AX467" s="14" t="s">
        <v>110</v>
      </c>
      <c r="AY467" s="14" t="s">
        <v>99</v>
      </c>
      <c r="AZ467" s="14" t="s">
        <v>99</v>
      </c>
      <c r="BA467" s="14" t="s">
        <v>99</v>
      </c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 t="s">
        <v>106</v>
      </c>
      <c r="BP467" s="14"/>
      <c r="BQ467" s="14"/>
      <c r="BR467" s="22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 t="s">
        <v>6197</v>
      </c>
      <c r="CM467" s="14"/>
      <c r="CN467" s="14"/>
      <c r="CO467" s="23"/>
    </row>
    <row r="468" spans="1:93" ht="15" customHeight="1">
      <c r="A468" s="24" t="s">
        <v>6203</v>
      </c>
      <c r="B468" s="25">
        <v>413</v>
      </c>
      <c r="C468" s="34" t="s">
        <v>1347</v>
      </c>
      <c r="D468" s="600" t="s">
        <v>6078</v>
      </c>
      <c r="E468" s="599">
        <v>21</v>
      </c>
      <c r="F468" s="600"/>
      <c r="G468" s="600"/>
      <c r="H468" s="27" t="s">
        <v>84</v>
      </c>
      <c r="I468" s="25"/>
      <c r="J468" s="27" t="s">
        <v>85</v>
      </c>
      <c r="K468" s="25" t="s">
        <v>86</v>
      </c>
      <c r="L468" s="25" t="s">
        <v>69</v>
      </c>
      <c r="M468" s="25" t="s">
        <v>196</v>
      </c>
      <c r="N468" s="28" t="s">
        <v>88</v>
      </c>
      <c r="O468" s="29" t="s">
        <v>6204</v>
      </c>
      <c r="P468" s="25" t="s">
        <v>6205</v>
      </c>
      <c r="Q468" s="28" t="s">
        <v>6206</v>
      </c>
      <c r="R468" s="25" t="s">
        <v>6207</v>
      </c>
      <c r="S468" s="25" t="s">
        <v>6208</v>
      </c>
      <c r="T468" s="25">
        <v>204343822</v>
      </c>
      <c r="U468" s="25">
        <v>32</v>
      </c>
      <c r="V468" s="25">
        <v>9</v>
      </c>
      <c r="W468" s="25">
        <v>125</v>
      </c>
      <c r="X468" s="24" t="s">
        <v>6209</v>
      </c>
      <c r="Y468" s="24" t="s">
        <v>6210</v>
      </c>
      <c r="Z468" s="25">
        <v>5</v>
      </c>
      <c r="AA468" s="25" t="s">
        <v>96</v>
      </c>
      <c r="AB468" s="25" t="s">
        <v>23</v>
      </c>
      <c r="AC468" s="25" t="s">
        <v>97</v>
      </c>
      <c r="AD468" s="30"/>
      <c r="AE468" s="24" t="s">
        <v>1587</v>
      </c>
      <c r="AF468" s="31">
        <v>30699</v>
      </c>
      <c r="AG468" s="25" t="str">
        <f t="shared" ca="1" si="93"/>
        <v>41 anos</v>
      </c>
      <c r="AH468" s="31">
        <v>41561</v>
      </c>
      <c r="AI468" s="31">
        <v>41561</v>
      </c>
      <c r="AJ468" s="31">
        <f>EDATE(AI468,300)</f>
        <v>50692</v>
      </c>
      <c r="AK468" s="31">
        <f>EDATE(AI468,360)</f>
        <v>52518</v>
      </c>
      <c r="AL468" s="25">
        <v>59</v>
      </c>
      <c r="AM468" s="25" t="str">
        <f ca="1">DATEDIF(AI468,TODAY(),"Y")&amp;" ano(s)"</f>
        <v>11 ano(s)</v>
      </c>
      <c r="AN468" s="25" t="str">
        <f ca="1">DATEDIF(AI468,TODAY(),"YM")&amp;"  mês(es)"</f>
        <v>10  mês(es)</v>
      </c>
      <c r="AO468" s="25" t="str">
        <f ca="1">DATEDIF(AI468,TODAY(),"MD")&amp;" dias"</f>
        <v>2 dias</v>
      </c>
      <c r="AP468" s="25">
        <f ca="1">TODAY()-AI468</f>
        <v>4324</v>
      </c>
      <c r="AQ468" s="32" t="s">
        <v>99</v>
      </c>
      <c r="AR468" s="25"/>
      <c r="AS468" s="25"/>
      <c r="AT468" s="25"/>
      <c r="AU468" s="25"/>
      <c r="AV468" s="25"/>
      <c r="AW468" s="25" t="s">
        <v>336</v>
      </c>
      <c r="AX468" s="25"/>
      <c r="AY468" s="25" t="s">
        <v>99</v>
      </c>
      <c r="AZ468" s="25" t="s">
        <v>99</v>
      </c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 t="s">
        <v>6211</v>
      </c>
      <c r="BM468" s="25">
        <v>0</v>
      </c>
      <c r="BN468" s="25"/>
      <c r="BO468" s="25" t="s">
        <v>106</v>
      </c>
      <c r="BP468" s="25">
        <v>69000000</v>
      </c>
      <c r="BQ468" s="25">
        <v>9791693335</v>
      </c>
      <c r="BR468" s="33" t="s">
        <v>6212</v>
      </c>
      <c r="BS468" s="25" t="s">
        <v>290</v>
      </c>
      <c r="BT468" s="25" t="s">
        <v>110</v>
      </c>
      <c r="BU468" s="25" t="s">
        <v>291</v>
      </c>
      <c r="BV468" s="25" t="s">
        <v>110</v>
      </c>
      <c r="BW468" s="31" t="s">
        <v>292</v>
      </c>
      <c r="BX468" s="25" t="s">
        <v>855</v>
      </c>
      <c r="BY468" s="25" t="s">
        <v>110</v>
      </c>
      <c r="BZ468" s="25" t="s">
        <v>110</v>
      </c>
      <c r="CA468" s="25" t="s">
        <v>110</v>
      </c>
      <c r="CB468" s="25" t="s">
        <v>110</v>
      </c>
      <c r="CC468" s="25" t="s">
        <v>110</v>
      </c>
      <c r="CD468" s="25" t="s">
        <v>110</v>
      </c>
      <c r="CE468" s="25" t="s">
        <v>110</v>
      </c>
      <c r="CF468" s="25" t="s">
        <v>110</v>
      </c>
      <c r="CG468" s="25" t="s">
        <v>110</v>
      </c>
      <c r="CH468" s="25" t="s">
        <v>110</v>
      </c>
      <c r="CI468" s="25" t="s">
        <v>110</v>
      </c>
      <c r="CJ468" s="25" t="s">
        <v>110</v>
      </c>
      <c r="CK468" s="25" t="s">
        <v>110</v>
      </c>
      <c r="CL468" s="25" t="s">
        <v>110</v>
      </c>
      <c r="CM468" s="25" t="s">
        <v>110</v>
      </c>
      <c r="CN468" s="25"/>
      <c r="CO468" s="34"/>
    </row>
    <row r="469" spans="1:93" ht="12.75" customHeight="1">
      <c r="A469" s="13" t="s">
        <v>6213</v>
      </c>
      <c r="B469" s="14"/>
      <c r="C469" s="40" t="s">
        <v>1347</v>
      </c>
      <c r="D469" s="599" t="s">
        <v>6078</v>
      </c>
      <c r="E469" s="599">
        <v>21</v>
      </c>
      <c r="F469" s="599"/>
      <c r="G469" s="599"/>
      <c r="H469" s="36" t="s">
        <v>84</v>
      </c>
      <c r="I469" s="14" t="s">
        <v>1449</v>
      </c>
      <c r="J469" s="36" t="s">
        <v>135</v>
      </c>
      <c r="K469" s="14" t="s">
        <v>86</v>
      </c>
      <c r="L469" s="21" t="s">
        <v>69</v>
      </c>
      <c r="M469" s="14" t="s">
        <v>1392</v>
      </c>
      <c r="N469" s="14" t="s">
        <v>1450</v>
      </c>
      <c r="O469" s="18" t="s">
        <v>6214</v>
      </c>
      <c r="P469" s="14" t="s">
        <v>6215</v>
      </c>
      <c r="Q469" s="60" t="s">
        <v>6216</v>
      </c>
      <c r="R469" s="14" t="s">
        <v>6217</v>
      </c>
      <c r="S469" s="14" t="s">
        <v>6218</v>
      </c>
      <c r="T469" s="14">
        <v>168922122</v>
      </c>
      <c r="U469" s="14">
        <v>67</v>
      </c>
      <c r="V469" s="14">
        <v>9</v>
      </c>
      <c r="W469" s="14">
        <v>168</v>
      </c>
      <c r="X469" s="13" t="s">
        <v>2712</v>
      </c>
      <c r="Y469" s="13" t="s">
        <v>6219</v>
      </c>
      <c r="Z469" s="14">
        <v>2</v>
      </c>
      <c r="AA469" s="14" t="s">
        <v>96</v>
      </c>
      <c r="AB469" s="14" t="s">
        <v>23</v>
      </c>
      <c r="AC469" s="14" t="s">
        <v>97</v>
      </c>
      <c r="AD469" s="19"/>
      <c r="AE469" s="13"/>
      <c r="AF469" s="20">
        <v>28935</v>
      </c>
      <c r="AG469" s="14" t="str">
        <f t="shared" ca="1" si="93"/>
        <v>46 anos</v>
      </c>
      <c r="AH469" s="20">
        <v>44039</v>
      </c>
      <c r="AI469" s="20">
        <v>44039</v>
      </c>
      <c r="AJ469" s="20">
        <f>EDATE(AI469,300)</f>
        <v>53170</v>
      </c>
      <c r="AK469" s="20">
        <f>EDATE(AI469,360)</f>
        <v>54996</v>
      </c>
      <c r="AL469" s="14">
        <v>59</v>
      </c>
      <c r="AM469" s="14" t="str">
        <f ca="1">DATEDIF(AI469,TODAY(),"Y")&amp;" ano(s)"</f>
        <v>5 ano(s)</v>
      </c>
      <c r="AN469" s="14" t="str">
        <f ca="1">DATEDIF(AI469,TODAY(),"YM")&amp;"  mês(es)"</f>
        <v>0  mês(es)</v>
      </c>
      <c r="AO469" s="14" t="str">
        <f ca="1">DATEDIF(AI469,TODAY(),"MD")&amp;" dias"</f>
        <v>20 dias</v>
      </c>
      <c r="AP469" s="14">
        <f ca="1">TODAY()-AI469</f>
        <v>1846</v>
      </c>
      <c r="AQ469" s="21" t="s">
        <v>99</v>
      </c>
      <c r="AR469" s="14"/>
      <c r="AS469" s="14"/>
      <c r="AT469" s="14"/>
      <c r="AU469" s="14"/>
      <c r="AV469" s="14"/>
      <c r="AW469" s="14" t="s">
        <v>100</v>
      </c>
      <c r="AX469" s="14" t="s">
        <v>110</v>
      </c>
      <c r="AY469" s="14" t="s">
        <v>6220</v>
      </c>
      <c r="AZ469" s="14" t="s">
        <v>99</v>
      </c>
      <c r="BA469" s="14" t="s">
        <v>99</v>
      </c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 t="s">
        <v>6221</v>
      </c>
      <c r="BM469" s="14">
        <v>761</v>
      </c>
      <c r="BN469" s="14" t="s">
        <v>6222</v>
      </c>
      <c r="BO469" s="14" t="s">
        <v>106</v>
      </c>
      <c r="BP469" s="14" t="s">
        <v>6223</v>
      </c>
      <c r="BQ469" s="14" t="s">
        <v>6224</v>
      </c>
      <c r="BR469" s="179" t="s">
        <v>6225</v>
      </c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40"/>
    </row>
    <row r="470" spans="1:93" ht="15" customHeight="1">
      <c r="A470" s="24" t="s">
        <v>6226</v>
      </c>
      <c r="B470" s="25">
        <v>561</v>
      </c>
      <c r="C470" s="34" t="s">
        <v>1347</v>
      </c>
      <c r="D470" s="600" t="s">
        <v>6078</v>
      </c>
      <c r="E470" s="599">
        <v>21</v>
      </c>
      <c r="F470" s="600"/>
      <c r="G470" s="600"/>
      <c r="H470" s="27" t="s">
        <v>84</v>
      </c>
      <c r="I470" s="25"/>
      <c r="J470" s="27" t="s">
        <v>135</v>
      </c>
      <c r="K470" s="25" t="s">
        <v>86</v>
      </c>
      <c r="L470" s="25" t="s">
        <v>69</v>
      </c>
      <c r="M470" s="25" t="s">
        <v>196</v>
      </c>
      <c r="N470" s="28" t="s">
        <v>88</v>
      </c>
      <c r="O470" s="29" t="s">
        <v>6227</v>
      </c>
      <c r="P470" s="25" t="s">
        <v>6228</v>
      </c>
      <c r="Q470" s="28" t="s">
        <v>6229</v>
      </c>
      <c r="R470" s="25" t="s">
        <v>6230</v>
      </c>
      <c r="S470" s="25" t="s">
        <v>6231</v>
      </c>
      <c r="T470" s="25">
        <v>199302622</v>
      </c>
      <c r="U470" s="25">
        <v>75</v>
      </c>
      <c r="V470" s="25">
        <v>9</v>
      </c>
      <c r="W470" s="25">
        <v>101</v>
      </c>
      <c r="X470" s="24" t="s">
        <v>6232</v>
      </c>
      <c r="Y470" s="24" t="s">
        <v>6233</v>
      </c>
      <c r="Z470" s="25">
        <v>1</v>
      </c>
      <c r="AA470" s="25" t="s">
        <v>96</v>
      </c>
      <c r="AB470" s="25" t="s">
        <v>23</v>
      </c>
      <c r="AC470" s="25" t="s">
        <v>97</v>
      </c>
      <c r="AD470" s="30"/>
      <c r="AE470" s="24" t="s">
        <v>409</v>
      </c>
      <c r="AF470" s="31">
        <v>28960</v>
      </c>
      <c r="AG470" s="25" t="str">
        <f t="shared" ca="1" si="93"/>
        <v>46 anos</v>
      </c>
      <c r="AH470" s="31">
        <v>41561</v>
      </c>
      <c r="AI470" s="31">
        <v>41561</v>
      </c>
      <c r="AJ470" s="31">
        <f>EDATE(AI470,300)</f>
        <v>50692</v>
      </c>
      <c r="AK470" s="31">
        <f>EDATE(AI470,360)</f>
        <v>52518</v>
      </c>
      <c r="AL470" s="25">
        <v>59</v>
      </c>
      <c r="AM470" s="25" t="str">
        <f ca="1">DATEDIF(AI470,TODAY(),"Y")&amp;" ano(s)"</f>
        <v>11 ano(s)</v>
      </c>
      <c r="AN470" s="25" t="str">
        <f ca="1">DATEDIF(AI470,TODAY(),"YM")&amp;"  mês(es)"</f>
        <v>10  mês(es)</v>
      </c>
      <c r="AO470" s="25" t="str">
        <f ca="1">DATEDIF(AI470,TODAY(),"MD")&amp;" dias"</f>
        <v>2 dias</v>
      </c>
      <c r="AP470" s="25">
        <f ca="1">TODAY()-AI470</f>
        <v>4324</v>
      </c>
      <c r="AQ470" s="32" t="s">
        <v>99</v>
      </c>
      <c r="AR470" s="25"/>
      <c r="AS470" s="25"/>
      <c r="AT470" s="25"/>
      <c r="AU470" s="25"/>
      <c r="AV470" s="25"/>
      <c r="AW470" s="25" t="s">
        <v>336</v>
      </c>
      <c r="AX470" s="25"/>
      <c r="AY470" s="25" t="s">
        <v>99</v>
      </c>
      <c r="AZ470" s="25" t="s">
        <v>99</v>
      </c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 t="s">
        <v>6234</v>
      </c>
      <c r="BM470" s="25">
        <v>0</v>
      </c>
      <c r="BN470" s="25" t="s">
        <v>6235</v>
      </c>
      <c r="BO470" s="25" t="s">
        <v>106</v>
      </c>
      <c r="BP470" s="25">
        <v>69079090</v>
      </c>
      <c r="BQ470" s="25">
        <v>984730210</v>
      </c>
      <c r="BR470" s="33" t="s">
        <v>6236</v>
      </c>
      <c r="BS470" s="25" t="s">
        <v>290</v>
      </c>
      <c r="BT470" s="25" t="s">
        <v>110</v>
      </c>
      <c r="BU470" s="25" t="s">
        <v>291</v>
      </c>
      <c r="BV470" s="25" t="s">
        <v>110</v>
      </c>
      <c r="BW470" s="31" t="s">
        <v>292</v>
      </c>
      <c r="BX470" s="25" t="s">
        <v>6237</v>
      </c>
      <c r="BY470" s="25" t="s">
        <v>110</v>
      </c>
      <c r="BZ470" s="25" t="s">
        <v>110</v>
      </c>
      <c r="CA470" s="25" t="s">
        <v>110</v>
      </c>
      <c r="CB470" s="25" t="s">
        <v>110</v>
      </c>
      <c r="CC470" s="25" t="s">
        <v>110</v>
      </c>
      <c r="CD470" s="25" t="s">
        <v>110</v>
      </c>
      <c r="CE470" s="25" t="s">
        <v>110</v>
      </c>
      <c r="CF470" s="25" t="s">
        <v>110</v>
      </c>
      <c r="CG470" s="25" t="s">
        <v>110</v>
      </c>
      <c r="CH470" s="25" t="s">
        <v>110</v>
      </c>
      <c r="CI470" s="25" t="s">
        <v>110</v>
      </c>
      <c r="CJ470" s="25" t="s">
        <v>110</v>
      </c>
      <c r="CK470" s="25" t="s">
        <v>110</v>
      </c>
      <c r="CL470" s="25" t="s">
        <v>110</v>
      </c>
      <c r="CM470" s="25" t="s">
        <v>110</v>
      </c>
      <c r="CN470" s="25"/>
      <c r="CO470" s="34"/>
    </row>
    <row r="471" spans="1:93" ht="15" customHeight="1">
      <c r="A471" s="39" t="s">
        <v>6238</v>
      </c>
      <c r="B471" s="14">
        <v>2087</v>
      </c>
      <c r="C471" s="40" t="s">
        <v>1347</v>
      </c>
      <c r="D471" s="599" t="s">
        <v>6078</v>
      </c>
      <c r="E471" s="599">
        <v>21</v>
      </c>
      <c r="F471" s="599"/>
      <c r="G471" s="599"/>
      <c r="H471" s="591" t="s">
        <v>84</v>
      </c>
      <c r="I471" s="14" t="s">
        <v>782</v>
      </c>
      <c r="J471" s="36" t="s">
        <v>85</v>
      </c>
      <c r="K471" s="14"/>
      <c r="L471" s="21" t="s">
        <v>257</v>
      </c>
      <c r="M471" s="17" t="s">
        <v>196</v>
      </c>
      <c r="N471" s="17" t="s">
        <v>88</v>
      </c>
      <c r="O471" s="18" t="s">
        <v>6239</v>
      </c>
      <c r="P471" s="59" t="s">
        <v>6240</v>
      </c>
      <c r="Q471" s="60">
        <v>2087</v>
      </c>
      <c r="R471" s="59" t="s">
        <v>6241</v>
      </c>
      <c r="S471" s="59" t="s">
        <v>6242</v>
      </c>
      <c r="T471" s="85" t="s">
        <v>6243</v>
      </c>
      <c r="U471" s="76">
        <v>32</v>
      </c>
      <c r="V471" s="75" t="s">
        <v>1189</v>
      </c>
      <c r="W471" s="75" t="s">
        <v>2176</v>
      </c>
      <c r="X471" s="39" t="s">
        <v>6244</v>
      </c>
      <c r="Y471" s="39" t="s">
        <v>6245</v>
      </c>
      <c r="Z471" s="14">
        <v>2</v>
      </c>
      <c r="AA471" s="14" t="s">
        <v>96</v>
      </c>
      <c r="AB471" s="14" t="s">
        <v>23</v>
      </c>
      <c r="AC471" s="14" t="s">
        <v>97</v>
      </c>
      <c r="AD471" s="19"/>
      <c r="AE471" s="13"/>
      <c r="AF471" s="62">
        <v>32254</v>
      </c>
      <c r="AG471" s="14" t="str">
        <f t="shared" ca="1" si="93"/>
        <v>37 anos</v>
      </c>
      <c r="AH471" s="62">
        <v>45261</v>
      </c>
      <c r="AI471" s="20"/>
      <c r="AJ471" s="20"/>
      <c r="AK471" s="20"/>
      <c r="AL471" s="14"/>
      <c r="AM471" s="14"/>
      <c r="AN471" s="14"/>
      <c r="AO471" s="14"/>
      <c r="AP471" s="14"/>
      <c r="AQ471" s="21"/>
      <c r="AR471" s="14"/>
      <c r="AS471" s="14"/>
      <c r="AT471" s="14"/>
      <c r="AU471" s="14"/>
      <c r="AV471" s="14"/>
      <c r="AW471" s="14" t="s">
        <v>100</v>
      </c>
      <c r="AX471" s="63" t="s">
        <v>865</v>
      </c>
      <c r="AY471" s="52" t="s">
        <v>306</v>
      </c>
      <c r="AZ471" s="63" t="s">
        <v>99</v>
      </c>
      <c r="BA471" s="94" t="s">
        <v>99</v>
      </c>
      <c r="BB471" s="14" t="s">
        <v>271</v>
      </c>
      <c r="BC471" s="14"/>
      <c r="BD471" s="14"/>
      <c r="BE471" s="14"/>
      <c r="BF471" s="14"/>
      <c r="BG471" s="14"/>
      <c r="BH471" s="14"/>
      <c r="BI471" s="14"/>
      <c r="BJ471" s="14"/>
      <c r="BK471" s="14"/>
      <c r="BL471" s="78" t="s">
        <v>6246</v>
      </c>
      <c r="BM471" s="76">
        <v>49</v>
      </c>
      <c r="BN471" s="14"/>
      <c r="BO471" s="14" t="s">
        <v>106</v>
      </c>
      <c r="BP471" s="76">
        <v>69088048</v>
      </c>
      <c r="BQ471" s="101">
        <v>92985031017</v>
      </c>
      <c r="BR471" s="51" t="s">
        <v>6247</v>
      </c>
      <c r="BS471" s="14"/>
      <c r="BT471" s="14"/>
      <c r="BU471" s="14"/>
      <c r="BV471" s="14" t="s">
        <v>276</v>
      </c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40"/>
    </row>
    <row r="472" spans="1:93" ht="15" customHeight="1">
      <c r="A472" s="24" t="s">
        <v>6248</v>
      </c>
      <c r="B472" s="25">
        <v>233</v>
      </c>
      <c r="C472" s="34" t="s">
        <v>1347</v>
      </c>
      <c r="D472" s="600" t="s">
        <v>6078</v>
      </c>
      <c r="E472" s="599">
        <v>21</v>
      </c>
      <c r="F472" s="600"/>
      <c r="G472" s="600"/>
      <c r="H472" s="27" t="s">
        <v>1569</v>
      </c>
      <c r="I472" s="25"/>
      <c r="J472" s="27" t="s">
        <v>85</v>
      </c>
      <c r="K472" s="25" t="s">
        <v>544</v>
      </c>
      <c r="L472" s="25" t="s">
        <v>195</v>
      </c>
      <c r="M472" s="25" t="s">
        <v>196</v>
      </c>
      <c r="N472" s="28" t="s">
        <v>88</v>
      </c>
      <c r="O472" s="29" t="s">
        <v>6249</v>
      </c>
      <c r="P472" s="25" t="s">
        <v>6250</v>
      </c>
      <c r="Q472" s="28" t="s">
        <v>6251</v>
      </c>
      <c r="R472" s="25" t="s">
        <v>6252</v>
      </c>
      <c r="S472" s="25" t="s">
        <v>6253</v>
      </c>
      <c r="T472" s="25">
        <v>176656122</v>
      </c>
      <c r="U472" s="25">
        <v>24</v>
      </c>
      <c r="V472" s="25">
        <v>8</v>
      </c>
      <c r="W472" s="25">
        <v>113</v>
      </c>
      <c r="X472" s="24" t="s">
        <v>6254</v>
      </c>
      <c r="Y472" s="24" t="s">
        <v>6255</v>
      </c>
      <c r="Z472" s="25">
        <v>1</v>
      </c>
      <c r="AA472" s="25" t="s">
        <v>99</v>
      </c>
      <c r="AB472" s="25" t="s">
        <v>1601</v>
      </c>
      <c r="AC472" s="25" t="s">
        <v>97</v>
      </c>
      <c r="AD472" s="30" t="s">
        <v>6256</v>
      </c>
      <c r="AE472" s="24" t="s">
        <v>6257</v>
      </c>
      <c r="AF472" s="31">
        <v>28776</v>
      </c>
      <c r="AG472" s="25" t="str">
        <f t="shared" ca="1" si="93"/>
        <v>46 anos</v>
      </c>
      <c r="AH472" s="31">
        <v>38058</v>
      </c>
      <c r="AI472" s="31">
        <v>38058</v>
      </c>
      <c r="AJ472" s="31">
        <f>EDATE(AI472,300)</f>
        <v>47189</v>
      </c>
      <c r="AK472" s="31">
        <f>EDATE(AI472,360)</f>
        <v>49015</v>
      </c>
      <c r="AL472" s="25">
        <v>59</v>
      </c>
      <c r="AM472" s="25" t="str">
        <f ca="1">DATEDIF(AI472,TODAY(),"Y")&amp;" ano(s)"</f>
        <v>21 ano(s)</v>
      </c>
      <c r="AN472" s="25" t="str">
        <f ca="1">DATEDIF(AI472,TODAY(),"YM")&amp;"  mês(es)"</f>
        <v>5  mês(es)</v>
      </c>
      <c r="AO472" s="25" t="str">
        <f ca="1">DATEDIF(AI472,TODAY(),"MD")&amp;" dias"</f>
        <v>4 dias</v>
      </c>
      <c r="AP472" s="25">
        <f ca="1">TODAY()-AI472</f>
        <v>7827</v>
      </c>
      <c r="AQ472" s="32" t="s">
        <v>99</v>
      </c>
      <c r="AR472" s="25"/>
      <c r="AS472" s="25"/>
      <c r="AT472" s="25"/>
      <c r="AU472" s="25"/>
      <c r="AV472" s="25"/>
      <c r="AW472" s="25"/>
      <c r="AX472" s="25"/>
      <c r="AY472" s="25" t="s">
        <v>99</v>
      </c>
      <c r="AZ472" s="25" t="s">
        <v>99</v>
      </c>
      <c r="BA472" s="25" t="s">
        <v>99</v>
      </c>
      <c r="BB472" s="31" t="s">
        <v>101</v>
      </c>
      <c r="BC472" s="25"/>
      <c r="BD472" s="25" t="s">
        <v>1430</v>
      </c>
      <c r="BE472" s="25" t="s">
        <v>223</v>
      </c>
      <c r="BF472" s="25"/>
      <c r="BG472" s="25"/>
      <c r="BH472" s="25"/>
      <c r="BI472" s="25"/>
      <c r="BJ472" s="25"/>
      <c r="BK472" s="25"/>
      <c r="BL472" s="25"/>
      <c r="BM472" s="25">
        <v>0</v>
      </c>
      <c r="BN472" s="25"/>
      <c r="BO472" s="25" t="s">
        <v>106</v>
      </c>
      <c r="BP472" s="25">
        <v>69470000</v>
      </c>
      <c r="BQ472" s="25">
        <v>9781191336</v>
      </c>
      <c r="BR472" s="33" t="s">
        <v>6258</v>
      </c>
      <c r="BS472" s="25" t="s">
        <v>108</v>
      </c>
      <c r="BT472" s="25" t="s">
        <v>109</v>
      </c>
      <c r="BU472" s="25" t="s">
        <v>1432</v>
      </c>
      <c r="BV472" s="25" t="s">
        <v>1433</v>
      </c>
      <c r="BW472" s="25" t="s">
        <v>1434</v>
      </c>
      <c r="BX472" s="25" t="s">
        <v>1435</v>
      </c>
      <c r="BY472" s="25" t="s">
        <v>4809</v>
      </c>
      <c r="BZ472" s="25" t="s">
        <v>6259</v>
      </c>
      <c r="CA472" s="25" t="s">
        <v>110</v>
      </c>
      <c r="CB472" s="25" t="s">
        <v>110</v>
      </c>
      <c r="CC472" s="25" t="s">
        <v>110</v>
      </c>
      <c r="CD472" s="25" t="s">
        <v>110</v>
      </c>
      <c r="CE472" s="25" t="s">
        <v>110</v>
      </c>
      <c r="CF472" s="25" t="s">
        <v>110</v>
      </c>
      <c r="CG472" s="25" t="s">
        <v>110</v>
      </c>
      <c r="CH472" s="25" t="s">
        <v>110</v>
      </c>
      <c r="CI472" s="25" t="s">
        <v>110</v>
      </c>
      <c r="CJ472" s="25" t="s">
        <v>110</v>
      </c>
      <c r="CK472" s="25" t="s">
        <v>110</v>
      </c>
      <c r="CL472" s="25" t="s">
        <v>110</v>
      </c>
      <c r="CM472" s="25" t="s">
        <v>110</v>
      </c>
      <c r="CN472" s="25"/>
      <c r="CO472" s="34"/>
    </row>
    <row r="473" spans="1:93" ht="12.75" customHeight="1">
      <c r="A473" s="13" t="s">
        <v>6260</v>
      </c>
      <c r="B473" s="14">
        <v>47</v>
      </c>
      <c r="C473" s="40" t="s">
        <v>1347</v>
      </c>
      <c r="D473" s="599" t="s">
        <v>6078</v>
      </c>
      <c r="E473" s="599">
        <v>21</v>
      </c>
      <c r="F473" s="599"/>
      <c r="G473" s="599"/>
      <c r="H473" s="36" t="s">
        <v>116</v>
      </c>
      <c r="I473" s="14" t="s">
        <v>6261</v>
      </c>
      <c r="J473" s="36" t="s">
        <v>85</v>
      </c>
      <c r="K473" s="14" t="s">
        <v>86</v>
      </c>
      <c r="L473" s="14" t="s">
        <v>73</v>
      </c>
      <c r="M473" s="17" t="s">
        <v>87</v>
      </c>
      <c r="N473" s="17" t="s">
        <v>88</v>
      </c>
      <c r="O473" s="18" t="s">
        <v>6262</v>
      </c>
      <c r="P473" s="14" t="s">
        <v>6263</v>
      </c>
      <c r="Q473" s="17" t="s">
        <v>6264</v>
      </c>
      <c r="R473" s="14" t="s">
        <v>6265</v>
      </c>
      <c r="S473" s="14" t="s">
        <v>6266</v>
      </c>
      <c r="T473" s="14">
        <v>143183822</v>
      </c>
      <c r="U473" s="14">
        <v>59</v>
      </c>
      <c r="V473" s="14">
        <v>9</v>
      </c>
      <c r="W473" s="14">
        <v>94</v>
      </c>
      <c r="X473" s="13" t="s">
        <v>6267</v>
      </c>
      <c r="Y473" s="13" t="s">
        <v>6268</v>
      </c>
      <c r="Z473" s="14">
        <v>2</v>
      </c>
      <c r="AA473" s="14" t="s">
        <v>96</v>
      </c>
      <c r="AB473" s="14" t="s">
        <v>23</v>
      </c>
      <c r="AC473" s="14" t="s">
        <v>97</v>
      </c>
      <c r="AD473" s="19"/>
      <c r="AE473" s="13" t="s">
        <v>4298</v>
      </c>
      <c r="AF473" s="20">
        <v>27471</v>
      </c>
      <c r="AG473" s="14" t="str">
        <f t="shared" ca="1" si="93"/>
        <v>50 anos</v>
      </c>
      <c r="AH473" s="20">
        <v>38058</v>
      </c>
      <c r="AI473" s="20">
        <v>38058</v>
      </c>
      <c r="AJ473" s="20">
        <f>EDATE(AI473,300)</f>
        <v>47189</v>
      </c>
      <c r="AK473" s="20">
        <f>EDATE(AI473,360)</f>
        <v>49015</v>
      </c>
      <c r="AL473" s="14">
        <v>59</v>
      </c>
      <c r="AM473" s="14" t="str">
        <f ca="1">DATEDIF(AI473,TODAY(),"Y")&amp;" ano(s)"</f>
        <v>21 ano(s)</v>
      </c>
      <c r="AN473" s="14" t="str">
        <f ca="1">DATEDIF(AI473,TODAY(),"YM")&amp;"  mês(es)"</f>
        <v>5  mês(es)</v>
      </c>
      <c r="AO473" s="14" t="str">
        <f ca="1">DATEDIF(AI473,TODAY(),"MD")&amp;" dias"</f>
        <v>4 dias</v>
      </c>
      <c r="AP473" s="14">
        <f ca="1">TODAY()-AI473</f>
        <v>7827</v>
      </c>
      <c r="AQ473" s="21" t="s">
        <v>99</v>
      </c>
      <c r="AR473" s="14"/>
      <c r="AS473" s="14"/>
      <c r="AT473" s="14"/>
      <c r="AU473" s="14"/>
      <c r="AV473" s="14"/>
      <c r="AW473" s="14"/>
      <c r="AX473" s="14"/>
      <c r="AY473" s="14" t="s">
        <v>99</v>
      </c>
      <c r="AZ473" s="14" t="s">
        <v>99</v>
      </c>
      <c r="BA473" s="14" t="s">
        <v>99</v>
      </c>
      <c r="BB473" s="20" t="s">
        <v>101</v>
      </c>
      <c r="BC473" s="14"/>
      <c r="BD473" s="14" t="s">
        <v>1430</v>
      </c>
      <c r="BE473" s="14" t="s">
        <v>223</v>
      </c>
      <c r="BF473" s="14"/>
      <c r="BG473" s="14"/>
      <c r="BH473" s="14"/>
      <c r="BI473" s="14"/>
      <c r="BJ473" s="14"/>
      <c r="BK473" s="14"/>
      <c r="BL473" s="14"/>
      <c r="BM473" s="14">
        <v>0</v>
      </c>
      <c r="BN473" s="14"/>
      <c r="BO473" s="14" t="s">
        <v>106</v>
      </c>
      <c r="BP473" s="14">
        <v>69470000</v>
      </c>
      <c r="BQ473" s="14">
        <v>81050111</v>
      </c>
      <c r="BR473" s="22" t="s">
        <v>6269</v>
      </c>
      <c r="BS473" s="14" t="s">
        <v>108</v>
      </c>
      <c r="BT473" s="14" t="s">
        <v>109</v>
      </c>
      <c r="BU473" s="14" t="s">
        <v>1432</v>
      </c>
      <c r="BV473" s="14" t="s">
        <v>1433</v>
      </c>
      <c r="BW473" s="14" t="s">
        <v>1434</v>
      </c>
      <c r="BX473" s="14" t="s">
        <v>1435</v>
      </c>
      <c r="BY473" s="14" t="s">
        <v>4809</v>
      </c>
      <c r="BZ473" s="14" t="s">
        <v>6259</v>
      </c>
      <c r="CA473" s="14" t="s">
        <v>110</v>
      </c>
      <c r="CB473" s="14" t="s">
        <v>110</v>
      </c>
      <c r="CC473" s="14" t="s">
        <v>110</v>
      </c>
      <c r="CD473" s="14" t="s">
        <v>110</v>
      </c>
      <c r="CE473" s="14" t="s">
        <v>110</v>
      </c>
      <c r="CF473" s="14" t="s">
        <v>110</v>
      </c>
      <c r="CG473" s="14" t="s">
        <v>110</v>
      </c>
      <c r="CH473" s="14" t="s">
        <v>110</v>
      </c>
      <c r="CI473" s="14" t="s">
        <v>110</v>
      </c>
      <c r="CJ473" s="14" t="s">
        <v>110</v>
      </c>
      <c r="CK473" s="14" t="s">
        <v>110</v>
      </c>
      <c r="CL473" s="14" t="s">
        <v>110</v>
      </c>
      <c r="CM473" s="14" t="s">
        <v>110</v>
      </c>
      <c r="CN473" s="14"/>
      <c r="CO473" s="40"/>
    </row>
    <row r="474" spans="1:93" ht="15" customHeight="1">
      <c r="A474" s="24" t="s">
        <v>6270</v>
      </c>
      <c r="B474" s="25">
        <v>156</v>
      </c>
      <c r="C474" s="34" t="s">
        <v>1347</v>
      </c>
      <c r="D474" s="600" t="s">
        <v>6078</v>
      </c>
      <c r="E474" s="599">
        <v>21</v>
      </c>
      <c r="F474" s="600"/>
      <c r="G474" s="600"/>
      <c r="H474" s="590" t="s">
        <v>84</v>
      </c>
      <c r="I474" s="25" t="s">
        <v>374</v>
      </c>
      <c r="J474" s="27" t="s">
        <v>135</v>
      </c>
      <c r="K474" s="25"/>
      <c r="L474" s="25" t="s">
        <v>257</v>
      </c>
      <c r="M474" s="28" t="s">
        <v>196</v>
      </c>
      <c r="N474" s="32" t="s">
        <v>88</v>
      </c>
      <c r="O474" s="29" t="s">
        <v>6271</v>
      </c>
      <c r="P474" s="44" t="s">
        <v>6272</v>
      </c>
      <c r="Q474" s="25">
        <v>2056</v>
      </c>
      <c r="R474" s="44" t="s">
        <v>6273</v>
      </c>
      <c r="S474" s="44" t="s">
        <v>6274</v>
      </c>
      <c r="T474" s="25" t="s">
        <v>6275</v>
      </c>
      <c r="U474" s="25" t="s">
        <v>876</v>
      </c>
      <c r="V474" s="25" t="s">
        <v>6276</v>
      </c>
      <c r="W474" s="25" t="s">
        <v>6277</v>
      </c>
      <c r="X474" s="24" t="s">
        <v>6278</v>
      </c>
      <c r="Y474" s="24" t="s">
        <v>6279</v>
      </c>
      <c r="Z474" s="25">
        <v>1</v>
      </c>
      <c r="AA474" s="25" t="s">
        <v>96</v>
      </c>
      <c r="AB474" s="25" t="s">
        <v>23</v>
      </c>
      <c r="AC474" s="25" t="s">
        <v>97</v>
      </c>
      <c r="AD474" s="30"/>
      <c r="AE474" s="24"/>
      <c r="AF474" s="45">
        <v>33293</v>
      </c>
      <c r="AG474" s="25" t="str">
        <f t="shared" ca="1" si="93"/>
        <v>34 anos</v>
      </c>
      <c r="AH474" s="45">
        <v>45261</v>
      </c>
      <c r="AI474" s="31"/>
      <c r="AJ474" s="31"/>
      <c r="AK474" s="31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 t="s">
        <v>100</v>
      </c>
      <c r="AX474" s="52" t="s">
        <v>6280</v>
      </c>
      <c r="AY474" s="52" t="s">
        <v>306</v>
      </c>
      <c r="AZ474" s="63" t="s">
        <v>99</v>
      </c>
      <c r="BA474" s="52" t="s">
        <v>99</v>
      </c>
      <c r="BB474" s="25" t="s">
        <v>271</v>
      </c>
      <c r="BC474" s="25"/>
      <c r="BD474" s="25"/>
      <c r="BE474" s="25"/>
      <c r="BF474" s="25"/>
      <c r="BG474" s="25"/>
      <c r="BH474" s="25"/>
      <c r="BI474" s="25"/>
      <c r="BJ474" s="25"/>
      <c r="BK474" s="25"/>
      <c r="BL474" s="24" t="s">
        <v>3165</v>
      </c>
      <c r="BM474" s="25">
        <v>634</v>
      </c>
      <c r="BN474" s="25"/>
      <c r="BO474" s="25" t="s">
        <v>106</v>
      </c>
      <c r="BP474" s="25" t="s">
        <v>6281</v>
      </c>
      <c r="BQ474" s="53" t="s">
        <v>6282</v>
      </c>
      <c r="BR474" s="54" t="s">
        <v>6283</v>
      </c>
      <c r="BS474" s="25"/>
      <c r="BT474" s="25"/>
      <c r="BU474" s="25"/>
      <c r="BV474" s="25" t="s">
        <v>276</v>
      </c>
      <c r="BW474" s="25"/>
      <c r="BX474" s="25"/>
      <c r="BY474" s="25"/>
      <c r="BZ474" s="25"/>
      <c r="CA474" s="25"/>
      <c r="CB474" s="31"/>
      <c r="CC474" s="25"/>
      <c r="CD474" s="31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34"/>
    </row>
    <row r="475" spans="1:93" ht="15" customHeight="1">
      <c r="A475" s="13" t="s">
        <v>6284</v>
      </c>
      <c r="B475" s="14">
        <v>182</v>
      </c>
      <c r="C475" s="40" t="s">
        <v>1347</v>
      </c>
      <c r="D475" s="599" t="s">
        <v>6078</v>
      </c>
      <c r="E475" s="599">
        <v>21</v>
      </c>
      <c r="F475" s="599"/>
      <c r="G475" s="599"/>
      <c r="H475" s="591" t="s">
        <v>84</v>
      </c>
      <c r="I475" s="14" t="s">
        <v>782</v>
      </c>
      <c r="J475" s="36" t="s">
        <v>85</v>
      </c>
      <c r="K475" s="14"/>
      <c r="L475" s="14" t="s">
        <v>257</v>
      </c>
      <c r="M475" s="17" t="s">
        <v>196</v>
      </c>
      <c r="N475" s="17" t="s">
        <v>88</v>
      </c>
      <c r="O475" s="18" t="s">
        <v>6285</v>
      </c>
      <c r="P475" s="59" t="s">
        <v>6286</v>
      </c>
      <c r="Q475" s="14">
        <v>2082</v>
      </c>
      <c r="R475" s="59" t="s">
        <v>6287</v>
      </c>
      <c r="S475" s="59" t="s">
        <v>6288</v>
      </c>
      <c r="T475" s="14">
        <v>405672275</v>
      </c>
      <c r="U475" s="14">
        <v>75</v>
      </c>
      <c r="V475" s="14">
        <v>40</v>
      </c>
      <c r="W475" s="14">
        <v>488</v>
      </c>
      <c r="X475" s="13" t="s">
        <v>6289</v>
      </c>
      <c r="Y475" s="13" t="s">
        <v>6290</v>
      </c>
      <c r="Z475" s="14">
        <v>1</v>
      </c>
      <c r="AA475" s="14" t="s">
        <v>99</v>
      </c>
      <c r="AB475" s="14" t="s">
        <v>1601</v>
      </c>
      <c r="AC475" s="14" t="s">
        <v>97</v>
      </c>
      <c r="AD475" s="19" t="s">
        <v>6291</v>
      </c>
      <c r="AE475" s="13" t="s">
        <v>6292</v>
      </c>
      <c r="AF475" s="62">
        <v>35684</v>
      </c>
      <c r="AG475" s="14" t="str">
        <f t="shared" ca="1" si="93"/>
        <v>27 anos</v>
      </c>
      <c r="AH475" s="62">
        <v>45261</v>
      </c>
      <c r="AI475" s="20"/>
      <c r="AJ475" s="20"/>
      <c r="AK475" s="20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63" t="s">
        <v>457</v>
      </c>
      <c r="AX475" s="63" t="s">
        <v>3378</v>
      </c>
      <c r="AY475" s="63"/>
      <c r="AZ475" s="63" t="s">
        <v>6293</v>
      </c>
      <c r="BA475" s="63" t="s">
        <v>6293</v>
      </c>
      <c r="BB475" s="14" t="s">
        <v>271</v>
      </c>
      <c r="BC475" s="14"/>
      <c r="BD475" s="14"/>
      <c r="BE475" s="14"/>
      <c r="BF475" s="14"/>
      <c r="BG475" s="14"/>
      <c r="BH475" s="14"/>
      <c r="BI475" s="14"/>
      <c r="BJ475" s="14"/>
      <c r="BK475" s="14"/>
      <c r="BL475" s="13" t="s">
        <v>6294</v>
      </c>
      <c r="BM475" s="14"/>
      <c r="BN475" s="14"/>
      <c r="BO475" s="14" t="s">
        <v>106</v>
      </c>
      <c r="BP475" s="14">
        <v>69043660</v>
      </c>
      <c r="BQ475" s="64">
        <v>92994425790</v>
      </c>
      <c r="BR475" s="51" t="s">
        <v>6295</v>
      </c>
      <c r="BS475" s="14"/>
      <c r="BT475" s="14"/>
      <c r="BU475" s="14"/>
      <c r="BV475" s="14" t="s">
        <v>276</v>
      </c>
      <c r="BW475" s="14"/>
      <c r="BX475" s="14"/>
      <c r="BY475" s="14"/>
      <c r="BZ475" s="14"/>
      <c r="CA475" s="14"/>
      <c r="CB475" s="20"/>
      <c r="CC475" s="14"/>
      <c r="CD475" s="20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40"/>
    </row>
    <row r="476" spans="1:93" ht="12.75" customHeight="1">
      <c r="A476" s="24" t="s">
        <v>6296</v>
      </c>
      <c r="B476" s="25">
        <v>409</v>
      </c>
      <c r="C476" s="34" t="s">
        <v>1347</v>
      </c>
      <c r="D476" s="600" t="s">
        <v>6078</v>
      </c>
      <c r="E476" s="599">
        <v>21</v>
      </c>
      <c r="F476" s="600"/>
      <c r="G476" s="600"/>
      <c r="H476" s="27" t="s">
        <v>84</v>
      </c>
      <c r="I476" s="25"/>
      <c r="J476" s="27" t="s">
        <v>85</v>
      </c>
      <c r="K476" s="25" t="s">
        <v>86</v>
      </c>
      <c r="L476" s="25" t="s">
        <v>69</v>
      </c>
      <c r="M476" s="25" t="s">
        <v>196</v>
      </c>
      <c r="N476" s="28" t="s">
        <v>88</v>
      </c>
      <c r="O476" s="29" t="s">
        <v>6297</v>
      </c>
      <c r="P476" s="25" t="s">
        <v>6298</v>
      </c>
      <c r="Q476" s="28" t="s">
        <v>6299</v>
      </c>
      <c r="R476" s="25" t="s">
        <v>6300</v>
      </c>
      <c r="S476" s="25" t="s">
        <v>6301</v>
      </c>
      <c r="T476" s="25">
        <v>187934722</v>
      </c>
      <c r="U476" s="25">
        <v>91</v>
      </c>
      <c r="V476" s="25">
        <v>9</v>
      </c>
      <c r="W476" s="25">
        <v>14</v>
      </c>
      <c r="X476" s="24" t="s">
        <v>3072</v>
      </c>
      <c r="Y476" s="24" t="s">
        <v>6302</v>
      </c>
      <c r="Z476" s="25">
        <v>2</v>
      </c>
      <c r="AA476" s="25" t="s">
        <v>96</v>
      </c>
      <c r="AB476" s="25" t="s">
        <v>23</v>
      </c>
      <c r="AC476" s="25" t="s">
        <v>97</v>
      </c>
      <c r="AD476" s="30"/>
      <c r="AE476" s="24" t="s">
        <v>805</v>
      </c>
      <c r="AF476" s="31">
        <v>29844</v>
      </c>
      <c r="AG476" s="25" t="str">
        <f t="shared" ca="1" si="93"/>
        <v>43 anos</v>
      </c>
      <c r="AH476" s="31">
        <v>41561</v>
      </c>
      <c r="AI476" s="31">
        <v>41561</v>
      </c>
      <c r="AJ476" s="31">
        <f t="shared" ref="AJ476:AJ493" si="100">EDATE(AI476,300)</f>
        <v>50692</v>
      </c>
      <c r="AK476" s="31">
        <f t="shared" ref="AK476:AK493" si="101">EDATE(AI476,360)</f>
        <v>52518</v>
      </c>
      <c r="AL476" s="25">
        <v>59</v>
      </c>
      <c r="AM476" s="25" t="str">
        <f t="shared" ref="AM476:AM493" ca="1" si="102">DATEDIF(AI476,TODAY(),"Y")&amp;" ano(s)"</f>
        <v>11 ano(s)</v>
      </c>
      <c r="AN476" s="25" t="str">
        <f t="shared" ref="AN476:AN493" ca="1" si="103">DATEDIF(AI476,TODAY(),"YM")&amp;"  mês(es)"</f>
        <v>10  mês(es)</v>
      </c>
      <c r="AO476" s="25" t="str">
        <f t="shared" ref="AO476:AO493" ca="1" si="104">DATEDIF(AI476,TODAY(),"MD")&amp;" dias"</f>
        <v>2 dias</v>
      </c>
      <c r="AP476" s="25">
        <f t="shared" ref="AP476:AP493" ca="1" si="105">TODAY()-AI476</f>
        <v>4324</v>
      </c>
      <c r="AQ476" s="32" t="s">
        <v>99</v>
      </c>
      <c r="AR476" s="25"/>
      <c r="AS476" s="25"/>
      <c r="AT476" s="25"/>
      <c r="AU476" s="25"/>
      <c r="AV476" s="25"/>
      <c r="AW476" s="25" t="s">
        <v>336</v>
      </c>
      <c r="AX476" s="25"/>
      <c r="AY476" s="25" t="s">
        <v>99</v>
      </c>
      <c r="AZ476" s="25" t="s">
        <v>99</v>
      </c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 t="s">
        <v>6303</v>
      </c>
      <c r="BM476" s="25">
        <v>0</v>
      </c>
      <c r="BN476" s="25" t="s">
        <v>6304</v>
      </c>
      <c r="BO476" s="25" t="s">
        <v>106</v>
      </c>
      <c r="BP476" s="25">
        <v>69025290</v>
      </c>
      <c r="BQ476" s="25">
        <v>9282235758</v>
      </c>
      <c r="BR476" s="33" t="s">
        <v>1291</v>
      </c>
      <c r="BS476" s="25" t="s">
        <v>290</v>
      </c>
      <c r="BT476" s="25" t="s">
        <v>110</v>
      </c>
      <c r="BU476" s="25" t="s">
        <v>291</v>
      </c>
      <c r="BV476" s="25" t="s">
        <v>110</v>
      </c>
      <c r="BW476" s="31" t="s">
        <v>292</v>
      </c>
      <c r="BX476" s="25" t="s">
        <v>6305</v>
      </c>
      <c r="BY476" s="25" t="s">
        <v>110</v>
      </c>
      <c r="BZ476" s="25" t="s">
        <v>110</v>
      </c>
      <c r="CA476" s="25" t="s">
        <v>110</v>
      </c>
      <c r="CB476" s="25" t="s">
        <v>110</v>
      </c>
      <c r="CC476" s="25" t="s">
        <v>110</v>
      </c>
      <c r="CD476" s="25" t="s">
        <v>110</v>
      </c>
      <c r="CE476" s="25" t="s">
        <v>110</v>
      </c>
      <c r="CF476" s="25" t="s">
        <v>110</v>
      </c>
      <c r="CG476" s="25" t="s">
        <v>110</v>
      </c>
      <c r="CH476" s="25" t="s">
        <v>110</v>
      </c>
      <c r="CI476" s="25" t="s">
        <v>110</v>
      </c>
      <c r="CJ476" s="25" t="s">
        <v>110</v>
      </c>
      <c r="CK476" s="25" t="s">
        <v>110</v>
      </c>
      <c r="CL476" s="25" t="s">
        <v>110</v>
      </c>
      <c r="CM476" s="25" t="s">
        <v>110</v>
      </c>
      <c r="CN476" s="25"/>
      <c r="CO476" s="34"/>
    </row>
    <row r="477" spans="1:93" ht="12.75" customHeight="1">
      <c r="A477" s="13" t="s">
        <v>6499</v>
      </c>
      <c r="B477" s="14"/>
      <c r="C477" s="40" t="s">
        <v>1347</v>
      </c>
      <c r="D477" s="599" t="s">
        <v>6500</v>
      </c>
      <c r="E477" s="599">
        <v>22</v>
      </c>
      <c r="F477" s="599"/>
      <c r="G477" s="599"/>
      <c r="H477" s="36" t="s">
        <v>84</v>
      </c>
      <c r="I477" s="14" t="s">
        <v>1449</v>
      </c>
      <c r="J477" s="36" t="s">
        <v>85</v>
      </c>
      <c r="K477" s="14" t="s">
        <v>86</v>
      </c>
      <c r="L477" s="21" t="s">
        <v>69</v>
      </c>
      <c r="M477" s="17" t="s">
        <v>1392</v>
      </c>
      <c r="N477" s="17" t="s">
        <v>1450</v>
      </c>
      <c r="O477" s="18" t="s">
        <v>6501</v>
      </c>
      <c r="P477" s="14" t="s">
        <v>6502</v>
      </c>
      <c r="Q477" s="60" t="s">
        <v>6503</v>
      </c>
      <c r="R477" s="14" t="s">
        <v>6504</v>
      </c>
      <c r="S477" s="14" t="s">
        <v>2899</v>
      </c>
      <c r="T477" s="14">
        <v>302186622</v>
      </c>
      <c r="U477" s="14">
        <v>75</v>
      </c>
      <c r="V477" s="14">
        <v>6</v>
      </c>
      <c r="W477" s="14">
        <v>112</v>
      </c>
      <c r="X477" s="13" t="s">
        <v>6505</v>
      </c>
      <c r="Y477" s="13" t="s">
        <v>6506</v>
      </c>
      <c r="Z477" s="14">
        <v>2</v>
      </c>
      <c r="AA477" s="14" t="s">
        <v>96</v>
      </c>
      <c r="AB477" s="14" t="s">
        <v>23</v>
      </c>
      <c r="AC477" s="14" t="s">
        <v>97</v>
      </c>
      <c r="AD477" s="19"/>
      <c r="AE477" s="13" t="s">
        <v>495</v>
      </c>
      <c r="AF477" s="20">
        <v>31318</v>
      </c>
      <c r="AG477" s="14" t="str">
        <f t="shared" ca="1" si="93"/>
        <v>39 anos</v>
      </c>
      <c r="AH477" s="20">
        <v>43937</v>
      </c>
      <c r="AI477" s="20">
        <v>43937</v>
      </c>
      <c r="AJ477" s="20">
        <f t="shared" si="100"/>
        <v>53068</v>
      </c>
      <c r="AK477" s="20">
        <f t="shared" si="101"/>
        <v>54894</v>
      </c>
      <c r="AL477" s="14">
        <v>59</v>
      </c>
      <c r="AM477" s="14" t="str">
        <f t="shared" ca="1" si="102"/>
        <v>5 ano(s)</v>
      </c>
      <c r="AN477" s="14" t="str">
        <f t="shared" ca="1" si="103"/>
        <v>4  mês(es)</v>
      </c>
      <c r="AO477" s="14" t="str">
        <f t="shared" ca="1" si="104"/>
        <v>0 dias</v>
      </c>
      <c r="AP477" s="14">
        <f t="shared" ca="1" si="105"/>
        <v>1948</v>
      </c>
      <c r="AQ477" s="21" t="s">
        <v>99</v>
      </c>
      <c r="AR477" s="14"/>
      <c r="AS477" s="14"/>
      <c r="AT477" s="14"/>
      <c r="AU477" s="14"/>
      <c r="AV477" s="14"/>
      <c r="AW477" s="14" t="s">
        <v>100</v>
      </c>
      <c r="AX477" s="14" t="s">
        <v>110</v>
      </c>
      <c r="AY477" s="14" t="s">
        <v>6507</v>
      </c>
      <c r="AZ477" s="14" t="s">
        <v>99</v>
      </c>
      <c r="BA477" s="14" t="s">
        <v>99</v>
      </c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 t="s">
        <v>6508</v>
      </c>
      <c r="BM477" s="14">
        <v>550</v>
      </c>
      <c r="BN477" s="14" t="s">
        <v>6509</v>
      </c>
      <c r="BO477" s="14" t="s">
        <v>106</v>
      </c>
      <c r="BP477" s="14">
        <v>69400842</v>
      </c>
      <c r="BQ477" s="14">
        <v>92991483675</v>
      </c>
      <c r="BR477" s="14" t="s">
        <v>6510</v>
      </c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40"/>
    </row>
    <row r="478" spans="1:93" ht="12.75" customHeight="1">
      <c r="A478" s="24" t="s">
        <v>6511</v>
      </c>
      <c r="B478" s="25">
        <v>142</v>
      </c>
      <c r="C478" s="34" t="s">
        <v>1347</v>
      </c>
      <c r="D478" s="600" t="s">
        <v>6500</v>
      </c>
      <c r="E478" s="599">
        <v>22</v>
      </c>
      <c r="F478" s="600"/>
      <c r="G478" s="600"/>
      <c r="H478" s="27" t="s">
        <v>84</v>
      </c>
      <c r="I478" s="25"/>
      <c r="J478" s="27" t="s">
        <v>85</v>
      </c>
      <c r="K478" s="25" t="s">
        <v>544</v>
      </c>
      <c r="L478" s="25" t="s">
        <v>73</v>
      </c>
      <c r="M478" s="28" t="s">
        <v>87</v>
      </c>
      <c r="N478" s="28" t="s">
        <v>88</v>
      </c>
      <c r="O478" s="29" t="s">
        <v>6512</v>
      </c>
      <c r="P478" s="25" t="s">
        <v>6513</v>
      </c>
      <c r="Q478" s="28" t="s">
        <v>6514</v>
      </c>
      <c r="R478" s="25" t="s">
        <v>6515</v>
      </c>
      <c r="S478" s="25" t="s">
        <v>6516</v>
      </c>
      <c r="T478" s="630">
        <v>143922122</v>
      </c>
      <c r="U478" s="25">
        <v>67</v>
      </c>
      <c r="V478" s="630">
        <v>6</v>
      </c>
      <c r="W478" s="630">
        <v>28</v>
      </c>
      <c r="X478" s="24" t="s">
        <v>6517</v>
      </c>
      <c r="Y478" s="24" t="s">
        <v>6518</v>
      </c>
      <c r="Z478" s="25">
        <v>1</v>
      </c>
      <c r="AA478" s="25" t="s">
        <v>96</v>
      </c>
      <c r="AB478" s="25" t="s">
        <v>23</v>
      </c>
      <c r="AC478" s="25" t="s">
        <v>97</v>
      </c>
      <c r="AD478" s="30"/>
      <c r="AE478" s="24" t="s">
        <v>1822</v>
      </c>
      <c r="AF478" s="31">
        <v>27022</v>
      </c>
      <c r="AG478" s="25" t="str">
        <f t="shared" ca="1" si="93"/>
        <v>51 anos</v>
      </c>
      <c r="AH478" s="31">
        <v>34335</v>
      </c>
      <c r="AI478" s="31">
        <v>34335</v>
      </c>
      <c r="AJ478" s="31">
        <f t="shared" si="100"/>
        <v>43466</v>
      </c>
      <c r="AK478" s="31">
        <f t="shared" si="101"/>
        <v>45292</v>
      </c>
      <c r="AL478" s="25">
        <v>59</v>
      </c>
      <c r="AM478" s="25" t="str">
        <f t="shared" ca="1" si="102"/>
        <v>31 ano(s)</v>
      </c>
      <c r="AN478" s="25" t="str">
        <f t="shared" ca="1" si="103"/>
        <v>7  mês(es)</v>
      </c>
      <c r="AO478" s="25" t="str">
        <f t="shared" ca="1" si="104"/>
        <v>15 dias</v>
      </c>
      <c r="AP478" s="25">
        <f t="shared" ca="1" si="105"/>
        <v>11550</v>
      </c>
      <c r="AQ478" s="32" t="s">
        <v>99</v>
      </c>
      <c r="AR478" s="25"/>
      <c r="AS478" s="25"/>
      <c r="AT478" s="25"/>
      <c r="AU478" s="25"/>
      <c r="AV478" s="25"/>
      <c r="AW478" s="27"/>
      <c r="AX478" s="25"/>
      <c r="AY478" s="25"/>
      <c r="AZ478" s="25" t="s">
        <v>99</v>
      </c>
      <c r="BA478" s="25" t="s">
        <v>99</v>
      </c>
      <c r="BB478" s="25"/>
      <c r="BC478" s="25"/>
      <c r="BD478" s="25"/>
      <c r="BE478" s="25" t="s">
        <v>5770</v>
      </c>
      <c r="BF478" s="25"/>
      <c r="BG478" s="25"/>
      <c r="BH478" s="25"/>
      <c r="BI478" s="25"/>
      <c r="BJ478" s="25"/>
      <c r="BK478" s="25"/>
      <c r="BL478" s="25"/>
      <c r="BM478" s="25">
        <v>0</v>
      </c>
      <c r="BN478" s="25"/>
      <c r="BO478" s="25" t="s">
        <v>106</v>
      </c>
      <c r="BP478" s="630">
        <v>69400000</v>
      </c>
      <c r="BQ478" s="26">
        <v>0</v>
      </c>
      <c r="BR478" s="33" t="s">
        <v>6519</v>
      </c>
      <c r="BS478" s="25" t="s">
        <v>369</v>
      </c>
      <c r="BT478" s="25"/>
      <c r="BU478" s="25"/>
      <c r="BV478" s="25"/>
      <c r="BW478" s="25"/>
      <c r="BX478" s="25"/>
      <c r="BY478" s="630"/>
      <c r="BZ478" s="25" t="s">
        <v>6520</v>
      </c>
      <c r="CA478" s="25"/>
      <c r="CB478" s="31">
        <v>44927</v>
      </c>
      <c r="CC478" s="25" t="s">
        <v>6521</v>
      </c>
      <c r="CD478" s="25" t="s">
        <v>110</v>
      </c>
      <c r="CE478" s="630" t="s">
        <v>110</v>
      </c>
      <c r="CF478" s="25" t="s">
        <v>110</v>
      </c>
      <c r="CG478" s="25" t="s">
        <v>110</v>
      </c>
      <c r="CH478" s="25" t="s">
        <v>110</v>
      </c>
      <c r="CI478" s="25" t="s">
        <v>110</v>
      </c>
      <c r="CJ478" s="25" t="s">
        <v>110</v>
      </c>
      <c r="CK478" s="25" t="s">
        <v>110</v>
      </c>
      <c r="CL478" s="25" t="s">
        <v>110</v>
      </c>
      <c r="CM478" s="25" t="s">
        <v>110</v>
      </c>
      <c r="CN478" s="25"/>
      <c r="CO478" s="34"/>
    </row>
    <row r="479" spans="1:93" ht="12.75" customHeight="1">
      <c r="A479" s="13" t="s">
        <v>6522</v>
      </c>
      <c r="B479" s="14">
        <v>477</v>
      </c>
      <c r="C479" s="40" t="s">
        <v>1347</v>
      </c>
      <c r="D479" s="599" t="s">
        <v>6500</v>
      </c>
      <c r="E479" s="599">
        <v>22</v>
      </c>
      <c r="F479" s="599"/>
      <c r="G479" s="599"/>
      <c r="H479" s="36" t="s">
        <v>84</v>
      </c>
      <c r="I479" s="14"/>
      <c r="J479" s="36" t="s">
        <v>85</v>
      </c>
      <c r="K479" s="14" t="s">
        <v>86</v>
      </c>
      <c r="L479" s="14" t="s">
        <v>69</v>
      </c>
      <c r="M479" s="14" t="s">
        <v>196</v>
      </c>
      <c r="N479" s="17" t="s">
        <v>88</v>
      </c>
      <c r="O479" s="18" t="s">
        <v>6523</v>
      </c>
      <c r="P479" s="14" t="s">
        <v>6524</v>
      </c>
      <c r="Q479" s="14">
        <v>1085</v>
      </c>
      <c r="R479" s="14" t="s">
        <v>6525</v>
      </c>
      <c r="S479" s="14" t="s">
        <v>6526</v>
      </c>
      <c r="T479" s="14">
        <v>133981422</v>
      </c>
      <c r="U479" s="14">
        <v>83</v>
      </c>
      <c r="V479" s="14">
        <v>6</v>
      </c>
      <c r="W479" s="14">
        <v>93</v>
      </c>
      <c r="X479" s="13" t="s">
        <v>6527</v>
      </c>
      <c r="Y479" s="13" t="s">
        <v>6528</v>
      </c>
      <c r="Z479" s="14">
        <v>2</v>
      </c>
      <c r="AA479" s="14" t="s">
        <v>96</v>
      </c>
      <c r="AB479" s="14" t="s">
        <v>23</v>
      </c>
      <c r="AC479" s="14" t="s">
        <v>97</v>
      </c>
      <c r="AD479" s="19"/>
      <c r="AE479" s="13" t="s">
        <v>805</v>
      </c>
      <c r="AF479" s="20">
        <v>27448</v>
      </c>
      <c r="AG479" s="14" t="str">
        <f t="shared" ca="1" si="93"/>
        <v>50 anos</v>
      </c>
      <c r="AH479" s="20">
        <v>41561</v>
      </c>
      <c r="AI479" s="20">
        <v>41561</v>
      </c>
      <c r="AJ479" s="20">
        <f t="shared" si="100"/>
        <v>50692</v>
      </c>
      <c r="AK479" s="20">
        <f t="shared" si="101"/>
        <v>52518</v>
      </c>
      <c r="AL479" s="14">
        <v>59</v>
      </c>
      <c r="AM479" s="14" t="str">
        <f t="shared" ca="1" si="102"/>
        <v>11 ano(s)</v>
      </c>
      <c r="AN479" s="14" t="str">
        <f t="shared" ca="1" si="103"/>
        <v>10  mês(es)</v>
      </c>
      <c r="AO479" s="14" t="str">
        <f t="shared" ca="1" si="104"/>
        <v>2 dias</v>
      </c>
      <c r="AP479" s="14">
        <f t="shared" ca="1" si="105"/>
        <v>4324</v>
      </c>
      <c r="AQ479" s="21" t="s">
        <v>99</v>
      </c>
      <c r="AR479" s="14"/>
      <c r="AS479" s="14"/>
      <c r="AT479" s="14"/>
      <c r="AU479" s="14"/>
      <c r="AV479" s="14"/>
      <c r="AW479" s="14" t="s">
        <v>100</v>
      </c>
      <c r="AX479" s="14" t="s">
        <v>99</v>
      </c>
      <c r="AY479" s="14" t="s">
        <v>6529</v>
      </c>
      <c r="AZ479" s="14" t="s">
        <v>99</v>
      </c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 t="s">
        <v>6530</v>
      </c>
      <c r="BM479" s="14">
        <v>0</v>
      </c>
      <c r="BN479" s="14" t="s">
        <v>6531</v>
      </c>
      <c r="BO479" s="14" t="s">
        <v>106</v>
      </c>
      <c r="BP479" s="14">
        <v>69400425</v>
      </c>
      <c r="BQ479" s="14">
        <v>991765682</v>
      </c>
      <c r="BR479" s="22" t="s">
        <v>6532</v>
      </c>
      <c r="BS479" s="14" t="s">
        <v>290</v>
      </c>
      <c r="BT479" s="14" t="s">
        <v>110</v>
      </c>
      <c r="BU479" s="14" t="s">
        <v>291</v>
      </c>
      <c r="BV479" s="14" t="s">
        <v>110</v>
      </c>
      <c r="BW479" s="20" t="s">
        <v>292</v>
      </c>
      <c r="BX479" s="76" t="s">
        <v>6533</v>
      </c>
      <c r="BY479" s="627" t="s">
        <v>110</v>
      </c>
      <c r="BZ479" s="14" t="s">
        <v>110</v>
      </c>
      <c r="CA479" s="14" t="s">
        <v>110</v>
      </c>
      <c r="CB479" s="14" t="s">
        <v>110</v>
      </c>
      <c r="CC479" s="14" t="s">
        <v>110</v>
      </c>
      <c r="CD479" s="14" t="s">
        <v>110</v>
      </c>
      <c r="CE479" s="627" t="s">
        <v>110</v>
      </c>
      <c r="CF479" s="14" t="s">
        <v>110</v>
      </c>
      <c r="CG479" s="14" t="s">
        <v>110</v>
      </c>
      <c r="CH479" s="14" t="s">
        <v>110</v>
      </c>
      <c r="CI479" s="14" t="s">
        <v>110</v>
      </c>
      <c r="CJ479" s="14" t="s">
        <v>110</v>
      </c>
      <c r="CK479" s="14" t="s">
        <v>110</v>
      </c>
      <c r="CL479" s="14" t="s">
        <v>110</v>
      </c>
      <c r="CM479" s="14" t="s">
        <v>110</v>
      </c>
      <c r="CN479" s="14"/>
      <c r="CO479" s="40"/>
    </row>
    <row r="480" spans="1:93" ht="12.75" customHeight="1">
      <c r="A480" s="24" t="s">
        <v>6534</v>
      </c>
      <c r="B480" s="25">
        <v>375</v>
      </c>
      <c r="C480" s="34" t="s">
        <v>1347</v>
      </c>
      <c r="D480" s="600" t="s">
        <v>6500</v>
      </c>
      <c r="E480" s="599">
        <v>22</v>
      </c>
      <c r="F480" s="600"/>
      <c r="G480" s="600"/>
      <c r="H480" s="27" t="s">
        <v>84</v>
      </c>
      <c r="I480" s="25"/>
      <c r="J480" s="27" t="s">
        <v>85</v>
      </c>
      <c r="K480" s="25" t="s">
        <v>86</v>
      </c>
      <c r="L480" s="25" t="s">
        <v>71</v>
      </c>
      <c r="M480" s="28" t="s">
        <v>196</v>
      </c>
      <c r="N480" s="28" t="s">
        <v>88</v>
      </c>
      <c r="O480" s="29" t="s">
        <v>576</v>
      </c>
      <c r="P480" s="25" t="s">
        <v>6535</v>
      </c>
      <c r="Q480" s="28" t="s">
        <v>6536</v>
      </c>
      <c r="R480" s="25" t="s">
        <v>6537</v>
      </c>
      <c r="S480" s="25" t="s">
        <v>6538</v>
      </c>
      <c r="T480" s="25">
        <v>165755222</v>
      </c>
      <c r="U480" s="25">
        <v>8</v>
      </c>
      <c r="V480" s="25">
        <v>6</v>
      </c>
      <c r="W480" s="25">
        <v>131</v>
      </c>
      <c r="X480" s="24" t="s">
        <v>6539</v>
      </c>
      <c r="Y480" s="24" t="s">
        <v>6540</v>
      </c>
      <c r="Z480" s="25">
        <v>1</v>
      </c>
      <c r="AA480" s="25" t="s">
        <v>96</v>
      </c>
      <c r="AB480" s="25" t="s">
        <v>23</v>
      </c>
      <c r="AC480" s="25" t="s">
        <v>97</v>
      </c>
      <c r="AD480" s="30"/>
      <c r="AE480" s="24" t="s">
        <v>2790</v>
      </c>
      <c r="AF480" s="31">
        <v>28505</v>
      </c>
      <c r="AG480" s="25" t="str">
        <f t="shared" ca="1" si="93"/>
        <v>47 anos</v>
      </c>
      <c r="AH480" s="31">
        <v>38384</v>
      </c>
      <c r="AI480" s="31">
        <v>38384</v>
      </c>
      <c r="AJ480" s="31">
        <f t="shared" si="100"/>
        <v>47515</v>
      </c>
      <c r="AK480" s="31">
        <f t="shared" si="101"/>
        <v>49341</v>
      </c>
      <c r="AL480" s="25">
        <v>59</v>
      </c>
      <c r="AM480" s="25" t="str">
        <f t="shared" ca="1" si="102"/>
        <v>20 ano(s)</v>
      </c>
      <c r="AN480" s="25" t="str">
        <f t="shared" ca="1" si="103"/>
        <v>6  mês(es)</v>
      </c>
      <c r="AO480" s="25" t="str">
        <f t="shared" ca="1" si="104"/>
        <v>15 dias</v>
      </c>
      <c r="AP480" s="25">
        <f t="shared" ca="1" si="105"/>
        <v>7501</v>
      </c>
      <c r="AQ480" s="32" t="s">
        <v>99</v>
      </c>
      <c r="AR480" s="25"/>
      <c r="AS480" s="25"/>
      <c r="AT480" s="25"/>
      <c r="AU480" s="25"/>
      <c r="AV480" s="25"/>
      <c r="AW480" s="25"/>
      <c r="AX480" s="25"/>
      <c r="AY480" s="25" t="s">
        <v>99</v>
      </c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>
        <v>0</v>
      </c>
      <c r="BN480" s="25"/>
      <c r="BO480" s="25" t="s">
        <v>106</v>
      </c>
      <c r="BP480" s="25">
        <v>69000000</v>
      </c>
      <c r="BQ480" s="25" t="s">
        <v>6541</v>
      </c>
      <c r="BR480" s="33" t="s">
        <v>6542</v>
      </c>
      <c r="BS480" s="25" t="s">
        <v>205</v>
      </c>
      <c r="BT480" s="25" t="s">
        <v>206</v>
      </c>
      <c r="BU480" s="25" t="s">
        <v>207</v>
      </c>
      <c r="BV480" s="25"/>
      <c r="BW480" s="25"/>
      <c r="BX480" s="25" t="s">
        <v>113</v>
      </c>
      <c r="BY480" s="31" t="s">
        <v>226</v>
      </c>
      <c r="BZ480" s="25" t="s">
        <v>110</v>
      </c>
      <c r="CA480" s="25" t="s">
        <v>110</v>
      </c>
      <c r="CB480" s="25" t="s">
        <v>110</v>
      </c>
      <c r="CC480" s="25" t="s">
        <v>110</v>
      </c>
      <c r="CD480" s="25" t="s">
        <v>110</v>
      </c>
      <c r="CE480" s="25" t="s">
        <v>110</v>
      </c>
      <c r="CF480" s="25" t="s">
        <v>110</v>
      </c>
      <c r="CG480" s="25" t="s">
        <v>110</v>
      </c>
      <c r="CH480" s="25" t="s">
        <v>110</v>
      </c>
      <c r="CI480" s="25" t="s">
        <v>110</v>
      </c>
      <c r="CJ480" s="25" t="s">
        <v>110</v>
      </c>
      <c r="CK480" s="25" t="s">
        <v>110</v>
      </c>
      <c r="CL480" s="25" t="s">
        <v>110</v>
      </c>
      <c r="CM480" s="25" t="s">
        <v>110</v>
      </c>
      <c r="CN480" s="25"/>
      <c r="CO480" s="34"/>
    </row>
    <row r="481" spans="1:93" ht="12.75" customHeight="1">
      <c r="A481" s="13" t="s">
        <v>6543</v>
      </c>
      <c r="B481" s="14">
        <v>511</v>
      </c>
      <c r="C481" s="40" t="s">
        <v>1347</v>
      </c>
      <c r="D481" s="599" t="s">
        <v>6500</v>
      </c>
      <c r="E481" s="599">
        <v>22</v>
      </c>
      <c r="F481" s="599"/>
      <c r="G481" s="599"/>
      <c r="H481" s="36" t="s">
        <v>84</v>
      </c>
      <c r="I481" s="14" t="s">
        <v>6544</v>
      </c>
      <c r="J481" s="36" t="s">
        <v>85</v>
      </c>
      <c r="K481" s="14" t="s">
        <v>86</v>
      </c>
      <c r="L481" s="14" t="s">
        <v>69</v>
      </c>
      <c r="M481" s="14" t="s">
        <v>196</v>
      </c>
      <c r="N481" s="17" t="s">
        <v>88</v>
      </c>
      <c r="O481" s="18" t="s">
        <v>6545</v>
      </c>
      <c r="P481" s="14" t="s">
        <v>6546</v>
      </c>
      <c r="Q481" s="14">
        <v>1120</v>
      </c>
      <c r="R481" s="14" t="s">
        <v>6547</v>
      </c>
      <c r="S481" s="14" t="s">
        <v>6548</v>
      </c>
      <c r="T481" s="14">
        <v>313659322</v>
      </c>
      <c r="U481" s="14">
        <v>8</v>
      </c>
      <c r="V481" s="14">
        <v>6</v>
      </c>
      <c r="W481" s="14">
        <v>169</v>
      </c>
      <c r="X481" s="13" t="s">
        <v>6549</v>
      </c>
      <c r="Y481" s="13" t="s">
        <v>6550</v>
      </c>
      <c r="Z481" s="14">
        <v>1</v>
      </c>
      <c r="AA481" s="14" t="s">
        <v>96</v>
      </c>
      <c r="AB481" s="14" t="s">
        <v>23</v>
      </c>
      <c r="AC481" s="14" t="s">
        <v>97</v>
      </c>
      <c r="AD481" s="19"/>
      <c r="AE481" s="13" t="s">
        <v>4298</v>
      </c>
      <c r="AF481" s="20">
        <v>32389</v>
      </c>
      <c r="AG481" s="14" t="str">
        <f t="shared" ca="1" si="93"/>
        <v>36 anos</v>
      </c>
      <c r="AH481" s="20">
        <v>41561</v>
      </c>
      <c r="AI481" s="20">
        <v>41561</v>
      </c>
      <c r="AJ481" s="20">
        <f t="shared" si="100"/>
        <v>50692</v>
      </c>
      <c r="AK481" s="20">
        <f t="shared" si="101"/>
        <v>52518</v>
      </c>
      <c r="AL481" s="14">
        <v>59</v>
      </c>
      <c r="AM481" s="14" t="str">
        <f t="shared" ca="1" si="102"/>
        <v>11 ano(s)</v>
      </c>
      <c r="AN481" s="14" t="str">
        <f t="shared" ca="1" si="103"/>
        <v>10  mês(es)</v>
      </c>
      <c r="AO481" s="14" t="str">
        <f t="shared" ca="1" si="104"/>
        <v>2 dias</v>
      </c>
      <c r="AP481" s="14">
        <f t="shared" ca="1" si="105"/>
        <v>4324</v>
      </c>
      <c r="AQ481" s="21" t="s">
        <v>99</v>
      </c>
      <c r="AR481" s="14"/>
      <c r="AS481" s="14"/>
      <c r="AT481" s="14"/>
      <c r="AU481" s="14"/>
      <c r="AV481" s="14"/>
      <c r="AW481" s="14" t="s">
        <v>336</v>
      </c>
      <c r="AX481" s="14" t="s">
        <v>99</v>
      </c>
      <c r="AY481" s="14" t="s">
        <v>99</v>
      </c>
      <c r="AZ481" s="14" t="s">
        <v>99</v>
      </c>
      <c r="BA481" s="14"/>
      <c r="BB481" s="14"/>
      <c r="BC481" s="14" t="s">
        <v>351</v>
      </c>
      <c r="BD481" s="14"/>
      <c r="BE481" s="14"/>
      <c r="BF481" s="14"/>
      <c r="BG481" s="14"/>
      <c r="BH481" s="14"/>
      <c r="BI481" s="14"/>
      <c r="BJ481" s="14"/>
      <c r="BK481" s="14"/>
      <c r="BL481" s="14" t="s">
        <v>6551</v>
      </c>
      <c r="BM481" s="14">
        <v>0</v>
      </c>
      <c r="BN481" s="14" t="s">
        <v>6552</v>
      </c>
      <c r="BO481" s="14" t="s">
        <v>106</v>
      </c>
      <c r="BP481" s="14">
        <v>69000400</v>
      </c>
      <c r="BQ481" s="14">
        <v>9294846416</v>
      </c>
      <c r="BR481" s="22" t="s">
        <v>6532</v>
      </c>
      <c r="BS481" s="14" t="s">
        <v>290</v>
      </c>
      <c r="BT481" s="14" t="s">
        <v>110</v>
      </c>
      <c r="BU481" s="14" t="s">
        <v>291</v>
      </c>
      <c r="BV481" s="14" t="s">
        <v>110</v>
      </c>
      <c r="BW481" s="20" t="s">
        <v>292</v>
      </c>
      <c r="BX481" s="53" t="s">
        <v>970</v>
      </c>
      <c r="BY481" s="14" t="s">
        <v>110</v>
      </c>
      <c r="BZ481" s="14" t="s">
        <v>110</v>
      </c>
      <c r="CA481" s="14" t="s">
        <v>110</v>
      </c>
      <c r="CB481" s="14" t="s">
        <v>110</v>
      </c>
      <c r="CC481" s="14" t="s">
        <v>110</v>
      </c>
      <c r="CD481" s="14" t="s">
        <v>110</v>
      </c>
      <c r="CE481" s="14" t="s">
        <v>110</v>
      </c>
      <c r="CF481" s="14" t="s">
        <v>110</v>
      </c>
      <c r="CG481" s="14" t="s">
        <v>110</v>
      </c>
      <c r="CH481" s="14" t="s">
        <v>110</v>
      </c>
      <c r="CI481" s="14" t="s">
        <v>110</v>
      </c>
      <c r="CJ481" s="14" t="s">
        <v>110</v>
      </c>
      <c r="CK481" s="14" t="s">
        <v>110</v>
      </c>
      <c r="CL481" s="14" t="s">
        <v>110</v>
      </c>
      <c r="CM481" s="14" t="s">
        <v>110</v>
      </c>
      <c r="CN481" s="14"/>
      <c r="CO481" s="40"/>
    </row>
    <row r="482" spans="1:93" ht="12.75" customHeight="1">
      <c r="A482" s="24" t="s">
        <v>6553</v>
      </c>
      <c r="B482" s="25">
        <v>650</v>
      </c>
      <c r="C482" s="34" t="s">
        <v>1347</v>
      </c>
      <c r="D482" s="600" t="s">
        <v>6500</v>
      </c>
      <c r="E482" s="599">
        <v>22</v>
      </c>
      <c r="F482" s="600"/>
      <c r="G482" s="600"/>
      <c r="H482" s="27" t="s">
        <v>84</v>
      </c>
      <c r="I482" s="25"/>
      <c r="J482" s="27" t="s">
        <v>85</v>
      </c>
      <c r="K482" s="25" t="s">
        <v>544</v>
      </c>
      <c r="L482" s="25" t="s">
        <v>69</v>
      </c>
      <c r="M482" s="25" t="s">
        <v>196</v>
      </c>
      <c r="N482" s="28" t="s">
        <v>88</v>
      </c>
      <c r="O482" s="29" t="s">
        <v>6554</v>
      </c>
      <c r="P482" s="25" t="s">
        <v>6555</v>
      </c>
      <c r="Q482" s="28" t="s">
        <v>6556</v>
      </c>
      <c r="R482" s="25" t="s">
        <v>6557</v>
      </c>
      <c r="S482" s="25" t="s">
        <v>6558</v>
      </c>
      <c r="T482" s="25">
        <v>165729922</v>
      </c>
      <c r="U482" s="25">
        <v>83</v>
      </c>
      <c r="V482" s="25">
        <v>6</v>
      </c>
      <c r="W482" s="25">
        <v>129</v>
      </c>
      <c r="X482" s="24" t="s">
        <v>6559</v>
      </c>
      <c r="Y482" s="24" t="s">
        <v>6560</v>
      </c>
      <c r="Z482" s="25">
        <v>1</v>
      </c>
      <c r="AA482" s="25" t="s">
        <v>96</v>
      </c>
      <c r="AB482" s="25" t="s">
        <v>23</v>
      </c>
      <c r="AC482" s="25" t="s">
        <v>97</v>
      </c>
      <c r="AD482" s="30"/>
      <c r="AE482" s="24" t="s">
        <v>1645</v>
      </c>
      <c r="AF482" s="31">
        <v>28684</v>
      </c>
      <c r="AG482" s="25" t="str">
        <f t="shared" ca="1" si="93"/>
        <v>47 anos</v>
      </c>
      <c r="AH482" s="31">
        <v>41561</v>
      </c>
      <c r="AI482" s="31">
        <v>41561</v>
      </c>
      <c r="AJ482" s="31">
        <f t="shared" si="100"/>
        <v>50692</v>
      </c>
      <c r="AK482" s="31">
        <f t="shared" si="101"/>
        <v>52518</v>
      </c>
      <c r="AL482" s="25">
        <v>59</v>
      </c>
      <c r="AM482" s="25" t="str">
        <f t="shared" ca="1" si="102"/>
        <v>11 ano(s)</v>
      </c>
      <c r="AN482" s="25" t="str">
        <f t="shared" ca="1" si="103"/>
        <v>10  mês(es)</v>
      </c>
      <c r="AO482" s="25" t="str">
        <f t="shared" ca="1" si="104"/>
        <v>2 dias</v>
      </c>
      <c r="AP482" s="25">
        <f t="shared" ca="1" si="105"/>
        <v>4324</v>
      </c>
      <c r="AQ482" s="32" t="s">
        <v>99</v>
      </c>
      <c r="AR482" s="25"/>
      <c r="AS482" s="25"/>
      <c r="AT482" s="25"/>
      <c r="AU482" s="25"/>
      <c r="AV482" s="25"/>
      <c r="AW482" s="25" t="s">
        <v>100</v>
      </c>
      <c r="AX482" s="25" t="s">
        <v>96</v>
      </c>
      <c r="AY482" s="25" t="s">
        <v>6561</v>
      </c>
      <c r="AZ482" s="25" t="s">
        <v>99</v>
      </c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 t="s">
        <v>6562</v>
      </c>
      <c r="BM482" s="25">
        <v>0</v>
      </c>
      <c r="BN482" s="25" t="s">
        <v>6563</v>
      </c>
      <c r="BO482" s="25" t="s">
        <v>106</v>
      </c>
      <c r="BP482" s="25">
        <v>69400000</v>
      </c>
      <c r="BQ482" s="25" t="s">
        <v>6564</v>
      </c>
      <c r="BR482" s="33" t="s">
        <v>6565</v>
      </c>
      <c r="BS482" s="25" t="s">
        <v>290</v>
      </c>
      <c r="BT482" s="25" t="s">
        <v>110</v>
      </c>
      <c r="BU482" s="25" t="s">
        <v>291</v>
      </c>
      <c r="BV482" s="25" t="s">
        <v>110</v>
      </c>
      <c r="BW482" s="31" t="s">
        <v>292</v>
      </c>
      <c r="BX482" s="71" t="s">
        <v>6566</v>
      </c>
      <c r="BY482" s="25" t="s">
        <v>110</v>
      </c>
      <c r="BZ482" s="25" t="s">
        <v>110</v>
      </c>
      <c r="CA482" s="25" t="s">
        <v>110</v>
      </c>
      <c r="CB482" s="25" t="s">
        <v>110</v>
      </c>
      <c r="CC482" s="25" t="s">
        <v>110</v>
      </c>
      <c r="CD482" s="25" t="s">
        <v>110</v>
      </c>
      <c r="CE482" s="25" t="s">
        <v>110</v>
      </c>
      <c r="CF482" s="25" t="s">
        <v>110</v>
      </c>
      <c r="CG482" s="25" t="s">
        <v>110</v>
      </c>
      <c r="CH482" s="25" t="s">
        <v>110</v>
      </c>
      <c r="CI482" s="25" t="s">
        <v>110</v>
      </c>
      <c r="CJ482" s="25" t="s">
        <v>110</v>
      </c>
      <c r="CK482" s="25" t="s">
        <v>110</v>
      </c>
      <c r="CL482" s="25" t="s">
        <v>110</v>
      </c>
      <c r="CM482" s="25" t="s">
        <v>110</v>
      </c>
      <c r="CN482" s="25"/>
      <c r="CO482" s="34"/>
    </row>
    <row r="483" spans="1:93" ht="12.75" customHeight="1">
      <c r="A483" s="13" t="s">
        <v>6567</v>
      </c>
      <c r="B483" s="14">
        <v>437</v>
      </c>
      <c r="C483" s="40" t="s">
        <v>1347</v>
      </c>
      <c r="D483" s="599" t="s">
        <v>6500</v>
      </c>
      <c r="E483" s="599">
        <v>22</v>
      </c>
      <c r="F483" s="599"/>
      <c r="G483" s="599"/>
      <c r="H483" s="36" t="s">
        <v>84</v>
      </c>
      <c r="I483" s="14"/>
      <c r="J483" s="36" t="s">
        <v>85</v>
      </c>
      <c r="K483" s="14" t="s">
        <v>2697</v>
      </c>
      <c r="L483" s="14" t="s">
        <v>69</v>
      </c>
      <c r="M483" s="14" t="s">
        <v>196</v>
      </c>
      <c r="N483" s="17" t="s">
        <v>88</v>
      </c>
      <c r="O483" s="18" t="s">
        <v>6568</v>
      </c>
      <c r="P483" s="14" t="s">
        <v>6569</v>
      </c>
      <c r="Q483" s="17" t="s">
        <v>6570</v>
      </c>
      <c r="R483" s="14" t="s">
        <v>6571</v>
      </c>
      <c r="S483" s="14" t="s">
        <v>6572</v>
      </c>
      <c r="T483" s="14">
        <v>209021522</v>
      </c>
      <c r="U483" s="14">
        <v>83</v>
      </c>
      <c r="V483" s="14">
        <v>6</v>
      </c>
      <c r="W483" s="14">
        <v>117</v>
      </c>
      <c r="X483" s="13" t="s">
        <v>6573</v>
      </c>
      <c r="Y483" s="13" t="s">
        <v>6574</v>
      </c>
      <c r="Z483" s="14">
        <v>2</v>
      </c>
      <c r="AA483" s="14" t="s">
        <v>96</v>
      </c>
      <c r="AB483" s="14" t="s">
        <v>23</v>
      </c>
      <c r="AC483" s="14" t="s">
        <v>97</v>
      </c>
      <c r="AD483" s="19"/>
      <c r="AE483" s="13" t="s">
        <v>409</v>
      </c>
      <c r="AF483" s="20">
        <v>30360</v>
      </c>
      <c r="AG483" s="14" t="str">
        <f t="shared" ca="1" si="93"/>
        <v>42 anos</v>
      </c>
      <c r="AH483" s="20">
        <v>41561</v>
      </c>
      <c r="AI483" s="20">
        <v>41561</v>
      </c>
      <c r="AJ483" s="20">
        <f t="shared" si="100"/>
        <v>50692</v>
      </c>
      <c r="AK483" s="20">
        <f t="shared" si="101"/>
        <v>52518</v>
      </c>
      <c r="AL483" s="14">
        <v>59</v>
      </c>
      <c r="AM483" s="14" t="str">
        <f t="shared" ca="1" si="102"/>
        <v>11 ano(s)</v>
      </c>
      <c r="AN483" s="14" t="str">
        <f t="shared" ca="1" si="103"/>
        <v>10  mês(es)</v>
      </c>
      <c r="AO483" s="14" t="str">
        <f t="shared" ca="1" si="104"/>
        <v>2 dias</v>
      </c>
      <c r="AP483" s="14">
        <f t="shared" ca="1" si="105"/>
        <v>4324</v>
      </c>
      <c r="AQ483" s="21" t="s">
        <v>99</v>
      </c>
      <c r="AR483" s="14"/>
      <c r="AS483" s="14"/>
      <c r="AT483" s="14"/>
      <c r="AU483" s="14"/>
      <c r="AV483" s="14"/>
      <c r="AW483" s="14" t="s">
        <v>336</v>
      </c>
      <c r="AX483" s="14" t="s">
        <v>99</v>
      </c>
      <c r="AY483" s="14" t="s">
        <v>99</v>
      </c>
      <c r="AZ483" s="14" t="s">
        <v>99</v>
      </c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 t="s">
        <v>6575</v>
      </c>
      <c r="BM483" s="14">
        <v>0</v>
      </c>
      <c r="BN483" s="14" t="s">
        <v>6576</v>
      </c>
      <c r="BO483" s="14" t="s">
        <v>106</v>
      </c>
      <c r="BP483" s="14">
        <v>69400526</v>
      </c>
      <c r="BQ483" s="14" t="s">
        <v>6577</v>
      </c>
      <c r="BR483" s="22" t="s">
        <v>6578</v>
      </c>
      <c r="BS483" s="14" t="s">
        <v>290</v>
      </c>
      <c r="BT483" s="14" t="s">
        <v>110</v>
      </c>
      <c r="BU483" s="14" t="s">
        <v>291</v>
      </c>
      <c r="BV483" s="14" t="s">
        <v>110</v>
      </c>
      <c r="BW483" s="20" t="s">
        <v>292</v>
      </c>
      <c r="BX483" s="14" t="s">
        <v>6579</v>
      </c>
      <c r="BY483" s="14" t="s">
        <v>110</v>
      </c>
      <c r="BZ483" s="14" t="s">
        <v>110</v>
      </c>
      <c r="CA483" s="14" t="s">
        <v>110</v>
      </c>
      <c r="CB483" s="14" t="s">
        <v>110</v>
      </c>
      <c r="CC483" s="14" t="s">
        <v>110</v>
      </c>
      <c r="CD483" s="14" t="s">
        <v>110</v>
      </c>
      <c r="CE483" s="14" t="s">
        <v>110</v>
      </c>
      <c r="CF483" s="14" t="s">
        <v>110</v>
      </c>
      <c r="CG483" s="14" t="s">
        <v>110</v>
      </c>
      <c r="CH483" s="14" t="s">
        <v>110</v>
      </c>
      <c r="CI483" s="14" t="s">
        <v>110</v>
      </c>
      <c r="CJ483" s="14" t="s">
        <v>110</v>
      </c>
      <c r="CK483" s="14" t="s">
        <v>110</v>
      </c>
      <c r="CL483" s="14" t="s">
        <v>110</v>
      </c>
      <c r="CM483" s="14" t="s">
        <v>110</v>
      </c>
      <c r="CN483" s="14"/>
      <c r="CO483" s="40"/>
    </row>
    <row r="484" spans="1:93" ht="12.75" customHeight="1">
      <c r="A484" s="24" t="s">
        <v>6580</v>
      </c>
      <c r="B484" s="25">
        <v>246</v>
      </c>
      <c r="C484" s="34" t="s">
        <v>1347</v>
      </c>
      <c r="D484" s="600" t="s">
        <v>6500</v>
      </c>
      <c r="E484" s="599">
        <v>22</v>
      </c>
      <c r="F484" s="600"/>
      <c r="G484" s="600"/>
      <c r="H484" s="27" t="s">
        <v>116</v>
      </c>
      <c r="I484" s="25" t="s">
        <v>1790</v>
      </c>
      <c r="J484" s="27" t="s">
        <v>85</v>
      </c>
      <c r="K484" s="25" t="s">
        <v>544</v>
      </c>
      <c r="L484" s="25" t="s">
        <v>73</v>
      </c>
      <c r="M484" s="25" t="s">
        <v>87</v>
      </c>
      <c r="N484" s="28" t="s">
        <v>88</v>
      </c>
      <c r="O484" s="29" t="s">
        <v>6581</v>
      </c>
      <c r="P484" s="25" t="s">
        <v>6582</v>
      </c>
      <c r="Q484" s="28" t="s">
        <v>6583</v>
      </c>
      <c r="R484" s="25" t="s">
        <v>6584</v>
      </c>
      <c r="S484" s="25" t="s">
        <v>6585</v>
      </c>
      <c r="T484" s="25">
        <v>162220222</v>
      </c>
      <c r="U484" s="25">
        <v>40</v>
      </c>
      <c r="V484" s="25">
        <v>63</v>
      </c>
      <c r="W484" s="25">
        <v>87</v>
      </c>
      <c r="X484" s="24" t="s">
        <v>6586</v>
      </c>
      <c r="Y484" s="24" t="s">
        <v>6587</v>
      </c>
      <c r="Z484" s="25">
        <v>2</v>
      </c>
      <c r="AA484" s="25" t="s">
        <v>96</v>
      </c>
      <c r="AB484" s="25" t="s">
        <v>23</v>
      </c>
      <c r="AC484" s="25" t="s">
        <v>97</v>
      </c>
      <c r="AD484" s="30"/>
      <c r="AE484" s="24" t="s">
        <v>1822</v>
      </c>
      <c r="AF484" s="31">
        <v>27946</v>
      </c>
      <c r="AG484" s="25" t="str">
        <f t="shared" ca="1" si="93"/>
        <v>49 anos</v>
      </c>
      <c r="AH484" s="31">
        <v>38058</v>
      </c>
      <c r="AI484" s="31">
        <v>38058</v>
      </c>
      <c r="AJ484" s="31">
        <f t="shared" si="100"/>
        <v>47189</v>
      </c>
      <c r="AK484" s="31">
        <f t="shared" si="101"/>
        <v>49015</v>
      </c>
      <c r="AL484" s="25">
        <v>59</v>
      </c>
      <c r="AM484" s="25" t="str">
        <f t="shared" ca="1" si="102"/>
        <v>21 ano(s)</v>
      </c>
      <c r="AN484" s="25" t="str">
        <f t="shared" ca="1" si="103"/>
        <v>5  mês(es)</v>
      </c>
      <c r="AO484" s="25" t="str">
        <f t="shared" ca="1" si="104"/>
        <v>4 dias</v>
      </c>
      <c r="AP484" s="25">
        <f t="shared" ca="1" si="105"/>
        <v>7827</v>
      </c>
      <c r="AQ484" s="32" t="s">
        <v>99</v>
      </c>
      <c r="AR484" s="25"/>
      <c r="AS484" s="25"/>
      <c r="AT484" s="25"/>
      <c r="AU484" s="25"/>
      <c r="AV484" s="25"/>
      <c r="AW484" s="25" t="s">
        <v>100</v>
      </c>
      <c r="AX484" s="25"/>
      <c r="AY484" s="25" t="s">
        <v>6588</v>
      </c>
      <c r="AZ484" s="25" t="s">
        <v>99</v>
      </c>
      <c r="BA484" s="25" t="s">
        <v>99</v>
      </c>
      <c r="BB484" s="31" t="s">
        <v>101</v>
      </c>
      <c r="BC484" s="25"/>
      <c r="BD484" s="25" t="s">
        <v>1430</v>
      </c>
      <c r="BE484" s="25" t="s">
        <v>223</v>
      </c>
      <c r="BF484" s="25"/>
      <c r="BG484" s="25"/>
      <c r="BH484" s="25"/>
      <c r="BI484" s="25"/>
      <c r="BJ484" s="25"/>
      <c r="BK484" s="25"/>
      <c r="BL484" s="25" t="s">
        <v>6589</v>
      </c>
      <c r="BM484" s="25">
        <v>0</v>
      </c>
      <c r="BN484" s="25"/>
      <c r="BO484" s="25" t="s">
        <v>106</v>
      </c>
      <c r="BP484" s="25">
        <v>69400000</v>
      </c>
      <c r="BQ484" s="25">
        <v>91742550</v>
      </c>
      <c r="BR484" s="33" t="s">
        <v>6590</v>
      </c>
      <c r="BS484" s="25" t="s">
        <v>108</v>
      </c>
      <c r="BT484" s="25" t="s">
        <v>109</v>
      </c>
      <c r="BU484" s="25" t="s">
        <v>1432</v>
      </c>
      <c r="BV484" s="25" t="s">
        <v>1433</v>
      </c>
      <c r="BW484" s="25" t="s">
        <v>1434</v>
      </c>
      <c r="BX484" s="25" t="s">
        <v>1435</v>
      </c>
      <c r="BY484" s="25" t="s">
        <v>208</v>
      </c>
      <c r="BZ484" s="25" t="s">
        <v>413</v>
      </c>
      <c r="CA484" s="25" t="s">
        <v>110</v>
      </c>
      <c r="CB484" s="25" t="s">
        <v>6591</v>
      </c>
      <c r="CC484" s="25" t="s">
        <v>110</v>
      </c>
      <c r="CD484" s="25" t="s">
        <v>110</v>
      </c>
      <c r="CE484" s="25" t="s">
        <v>110</v>
      </c>
      <c r="CF484" s="25" t="s">
        <v>110</v>
      </c>
      <c r="CG484" s="25" t="s">
        <v>110</v>
      </c>
      <c r="CH484" s="25" t="s">
        <v>110</v>
      </c>
      <c r="CI484" s="25" t="s">
        <v>110</v>
      </c>
      <c r="CJ484" s="25" t="s">
        <v>110</v>
      </c>
      <c r="CK484" s="25" t="s">
        <v>110</v>
      </c>
      <c r="CL484" s="25" t="s">
        <v>110</v>
      </c>
      <c r="CM484" s="25" t="s">
        <v>110</v>
      </c>
      <c r="CN484" s="25"/>
      <c r="CO484" s="34"/>
    </row>
    <row r="485" spans="1:93" ht="15" customHeight="1">
      <c r="A485" s="13" t="s">
        <v>6592</v>
      </c>
      <c r="B485" s="14">
        <v>310</v>
      </c>
      <c r="C485" s="40" t="s">
        <v>1347</v>
      </c>
      <c r="D485" s="599" t="s">
        <v>6500</v>
      </c>
      <c r="E485" s="599">
        <v>22</v>
      </c>
      <c r="F485" s="599"/>
      <c r="G485" s="599"/>
      <c r="H485" s="36" t="s">
        <v>84</v>
      </c>
      <c r="I485" s="14"/>
      <c r="J485" s="36" t="s">
        <v>85</v>
      </c>
      <c r="K485" s="14" t="s">
        <v>86</v>
      </c>
      <c r="L485" s="14" t="s">
        <v>195</v>
      </c>
      <c r="M485" s="17" t="s">
        <v>196</v>
      </c>
      <c r="N485" s="17" t="s">
        <v>88</v>
      </c>
      <c r="O485" s="18" t="s">
        <v>6593</v>
      </c>
      <c r="P485" s="14" t="s">
        <v>6594</v>
      </c>
      <c r="Q485" s="17" t="s">
        <v>6595</v>
      </c>
      <c r="R485" s="14" t="s">
        <v>6596</v>
      </c>
      <c r="S485" s="14" t="s">
        <v>6597</v>
      </c>
      <c r="T485" s="14">
        <v>199087722</v>
      </c>
      <c r="U485" s="14">
        <v>67</v>
      </c>
      <c r="V485" s="14">
        <v>6</v>
      </c>
      <c r="W485" s="14">
        <v>92</v>
      </c>
      <c r="X485" s="13" t="s">
        <v>6598</v>
      </c>
      <c r="Y485" s="13" t="s">
        <v>6599</v>
      </c>
      <c r="Z485" s="14">
        <v>1</v>
      </c>
      <c r="AA485" s="14" t="s">
        <v>96</v>
      </c>
      <c r="AB485" s="14" t="s">
        <v>23</v>
      </c>
      <c r="AC485" s="14" t="s">
        <v>97</v>
      </c>
      <c r="AD485" s="19"/>
      <c r="AE485" s="13" t="s">
        <v>864</v>
      </c>
      <c r="AF485" s="20">
        <v>28664</v>
      </c>
      <c r="AG485" s="14" t="str">
        <f t="shared" ca="1" si="93"/>
        <v>47 anos</v>
      </c>
      <c r="AH485" s="20">
        <v>38384</v>
      </c>
      <c r="AI485" s="20">
        <v>38384</v>
      </c>
      <c r="AJ485" s="20">
        <f t="shared" si="100"/>
        <v>47515</v>
      </c>
      <c r="AK485" s="20">
        <f t="shared" si="101"/>
        <v>49341</v>
      </c>
      <c r="AL485" s="14">
        <v>59</v>
      </c>
      <c r="AM485" s="14" t="str">
        <f t="shared" ca="1" si="102"/>
        <v>20 ano(s)</v>
      </c>
      <c r="AN485" s="14" t="str">
        <f t="shared" ca="1" si="103"/>
        <v>6  mês(es)</v>
      </c>
      <c r="AO485" s="14" t="str">
        <f t="shared" ca="1" si="104"/>
        <v>15 dias</v>
      </c>
      <c r="AP485" s="14">
        <f t="shared" ca="1" si="105"/>
        <v>7501</v>
      </c>
      <c r="AQ485" s="21" t="s">
        <v>99</v>
      </c>
      <c r="AR485" s="14"/>
      <c r="AS485" s="14"/>
      <c r="AT485" s="14"/>
      <c r="AU485" s="14"/>
      <c r="AV485" s="14"/>
      <c r="AW485" s="14" t="s">
        <v>100</v>
      </c>
      <c r="AX485" s="14"/>
      <c r="AY485" s="14" t="s">
        <v>127</v>
      </c>
      <c r="AZ485" s="14"/>
      <c r="BA485" s="14"/>
      <c r="BB485" s="14"/>
      <c r="BC485" s="14"/>
      <c r="BD485" s="14"/>
      <c r="BE485" s="14" t="s">
        <v>223</v>
      </c>
      <c r="BF485" s="14"/>
      <c r="BG485" s="14"/>
      <c r="BH485" s="14"/>
      <c r="BI485" s="14"/>
      <c r="BJ485" s="14"/>
      <c r="BK485" s="14"/>
      <c r="BL485" s="14"/>
      <c r="BM485" s="14">
        <v>0</v>
      </c>
      <c r="BN485" s="14"/>
      <c r="BO485" s="14" t="s">
        <v>106</v>
      </c>
      <c r="BP485" s="14">
        <v>69000000</v>
      </c>
      <c r="BQ485" s="14">
        <v>0</v>
      </c>
      <c r="BR485" s="22" t="s">
        <v>6600</v>
      </c>
      <c r="BS485" s="14" t="s">
        <v>205</v>
      </c>
      <c r="BT485" s="14" t="s">
        <v>206</v>
      </c>
      <c r="BU485" s="14" t="s">
        <v>207</v>
      </c>
      <c r="BV485" s="14"/>
      <c r="BW485" s="14"/>
      <c r="BX485" s="14"/>
      <c r="BY485" s="14" t="s">
        <v>208</v>
      </c>
      <c r="BZ485" s="14" t="s">
        <v>110</v>
      </c>
      <c r="CA485" s="14" t="s">
        <v>6601</v>
      </c>
      <c r="CB485" s="14" t="s">
        <v>110</v>
      </c>
      <c r="CC485" s="14" t="s">
        <v>110</v>
      </c>
      <c r="CD485" s="14" t="s">
        <v>110</v>
      </c>
      <c r="CE485" s="14" t="s">
        <v>110</v>
      </c>
      <c r="CF485" s="14" t="s">
        <v>110</v>
      </c>
      <c r="CG485" s="14" t="s">
        <v>110</v>
      </c>
      <c r="CH485" s="14" t="s">
        <v>110</v>
      </c>
      <c r="CI485" s="14" t="s">
        <v>110</v>
      </c>
      <c r="CJ485" s="14" t="s">
        <v>110</v>
      </c>
      <c r="CK485" s="14" t="s">
        <v>110</v>
      </c>
      <c r="CL485" s="14" t="s">
        <v>110</v>
      </c>
      <c r="CM485" s="14" t="s">
        <v>110</v>
      </c>
      <c r="CN485" s="14"/>
      <c r="CO485" s="40"/>
    </row>
    <row r="486" spans="1:93" ht="15" customHeight="1">
      <c r="A486" s="24" t="s">
        <v>6602</v>
      </c>
      <c r="B486" s="25">
        <v>309</v>
      </c>
      <c r="C486" s="34" t="s">
        <v>1347</v>
      </c>
      <c r="D486" s="600" t="s">
        <v>6500</v>
      </c>
      <c r="E486" s="599">
        <v>22</v>
      </c>
      <c r="F486" s="600"/>
      <c r="G486" s="600"/>
      <c r="H486" s="27" t="s">
        <v>84</v>
      </c>
      <c r="I486" s="25"/>
      <c r="J486" s="27" t="s">
        <v>85</v>
      </c>
      <c r="K486" s="25" t="s">
        <v>544</v>
      </c>
      <c r="L486" s="25" t="s">
        <v>195</v>
      </c>
      <c r="M486" s="28" t="s">
        <v>196</v>
      </c>
      <c r="N486" s="28" t="s">
        <v>88</v>
      </c>
      <c r="O486" s="29" t="s">
        <v>6603</v>
      </c>
      <c r="P486" s="25" t="s">
        <v>6604</v>
      </c>
      <c r="Q486" s="28" t="s">
        <v>6605</v>
      </c>
      <c r="R486" s="25" t="s">
        <v>6606</v>
      </c>
      <c r="S486" s="25" t="s">
        <v>6607</v>
      </c>
      <c r="T486" s="25">
        <v>134068222</v>
      </c>
      <c r="U486" s="25">
        <v>59</v>
      </c>
      <c r="V486" s="25">
        <v>6</v>
      </c>
      <c r="W486" s="25">
        <v>94</v>
      </c>
      <c r="X486" s="24" t="s">
        <v>1048</v>
      </c>
      <c r="Y486" s="24" t="s">
        <v>6608</v>
      </c>
      <c r="Z486" s="25">
        <v>5</v>
      </c>
      <c r="AA486" s="25" t="s">
        <v>96</v>
      </c>
      <c r="AB486" s="25" t="s">
        <v>23</v>
      </c>
      <c r="AC486" s="25" t="s">
        <v>97</v>
      </c>
      <c r="AD486" s="30"/>
      <c r="AE486" s="24" t="s">
        <v>1716</v>
      </c>
      <c r="AF486" s="31">
        <v>27593</v>
      </c>
      <c r="AG486" s="25" t="str">
        <f t="shared" ca="1" si="93"/>
        <v>50 anos</v>
      </c>
      <c r="AH486" s="31">
        <v>38384</v>
      </c>
      <c r="AI486" s="31">
        <v>38384</v>
      </c>
      <c r="AJ486" s="31">
        <f t="shared" si="100"/>
        <v>47515</v>
      </c>
      <c r="AK486" s="31">
        <f t="shared" si="101"/>
        <v>49341</v>
      </c>
      <c r="AL486" s="25">
        <v>59</v>
      </c>
      <c r="AM486" s="25" t="str">
        <f t="shared" ca="1" si="102"/>
        <v>20 ano(s)</v>
      </c>
      <c r="AN486" s="25" t="str">
        <f t="shared" ca="1" si="103"/>
        <v>6  mês(es)</v>
      </c>
      <c r="AO486" s="25" t="str">
        <f t="shared" ca="1" si="104"/>
        <v>15 dias</v>
      </c>
      <c r="AP486" s="25">
        <f t="shared" ca="1" si="105"/>
        <v>7501</v>
      </c>
      <c r="AQ486" s="32" t="s">
        <v>99</v>
      </c>
      <c r="AR486" s="25"/>
      <c r="AS486" s="25"/>
      <c r="AT486" s="25"/>
      <c r="AU486" s="25"/>
      <c r="AV486" s="25"/>
      <c r="AW486" s="25" t="s">
        <v>100</v>
      </c>
      <c r="AX486" s="25" t="s">
        <v>6609</v>
      </c>
      <c r="AY486" s="25" t="s">
        <v>1932</v>
      </c>
      <c r="AZ486" s="25"/>
      <c r="BA486" s="25"/>
      <c r="BB486" s="25"/>
      <c r="BC486" s="25"/>
      <c r="BD486" s="25"/>
      <c r="BE486" s="25" t="s">
        <v>223</v>
      </c>
      <c r="BF486" s="25"/>
      <c r="BG486" s="25"/>
      <c r="BH486" s="25"/>
      <c r="BI486" s="25"/>
      <c r="BJ486" s="25"/>
      <c r="BK486" s="25"/>
      <c r="BL486" s="25"/>
      <c r="BM486" s="25">
        <v>0</v>
      </c>
      <c r="BN486" s="25"/>
      <c r="BO486" s="25" t="s">
        <v>106</v>
      </c>
      <c r="BP486" s="25">
        <v>69400104</v>
      </c>
      <c r="BQ486" s="25">
        <v>94239751</v>
      </c>
      <c r="BR486" s="33" t="s">
        <v>6610</v>
      </c>
      <c r="BS486" s="25" t="s">
        <v>205</v>
      </c>
      <c r="BT486" s="25" t="s">
        <v>206</v>
      </c>
      <c r="BU486" s="25" t="s">
        <v>207</v>
      </c>
      <c r="BV486" s="25"/>
      <c r="BW486" s="25"/>
      <c r="BX486" s="25"/>
      <c r="BY486" s="25" t="s">
        <v>208</v>
      </c>
      <c r="BZ486" s="25" t="s">
        <v>110</v>
      </c>
      <c r="CA486" s="25" t="s">
        <v>6611</v>
      </c>
      <c r="CB486" s="25" t="s">
        <v>110</v>
      </c>
      <c r="CC486" s="25" t="s">
        <v>110</v>
      </c>
      <c r="CD486" s="25" t="s">
        <v>110</v>
      </c>
      <c r="CE486" s="25" t="s">
        <v>110</v>
      </c>
      <c r="CF486" s="25" t="s">
        <v>110</v>
      </c>
      <c r="CG486" s="25" t="s">
        <v>110</v>
      </c>
      <c r="CH486" s="25" t="s">
        <v>110</v>
      </c>
      <c r="CI486" s="25" t="s">
        <v>110</v>
      </c>
      <c r="CJ486" s="25" t="s">
        <v>110</v>
      </c>
      <c r="CK486" s="25" t="s">
        <v>110</v>
      </c>
      <c r="CL486" s="25" t="s">
        <v>110</v>
      </c>
      <c r="CM486" s="25" t="s">
        <v>110</v>
      </c>
      <c r="CN486" s="25"/>
      <c r="CO486" s="34"/>
    </row>
    <row r="487" spans="1:93" ht="12.75" customHeight="1">
      <c r="A487" s="155" t="s">
        <v>6612</v>
      </c>
      <c r="B487" s="14"/>
      <c r="C487" s="40" t="s">
        <v>1347</v>
      </c>
      <c r="D487" s="599" t="s">
        <v>6500</v>
      </c>
      <c r="E487" s="599">
        <v>22</v>
      </c>
      <c r="F487" s="599"/>
      <c r="G487" s="599"/>
      <c r="H487" s="36" t="s">
        <v>84</v>
      </c>
      <c r="I487" s="14" t="s">
        <v>6613</v>
      </c>
      <c r="J487" s="36" t="s">
        <v>135</v>
      </c>
      <c r="K487" s="14" t="s">
        <v>86</v>
      </c>
      <c r="L487" s="14" t="s">
        <v>68</v>
      </c>
      <c r="M487" s="17" t="s">
        <v>1392</v>
      </c>
      <c r="N487" s="17" t="s">
        <v>1393</v>
      </c>
      <c r="O487" s="18" t="s">
        <v>6614</v>
      </c>
      <c r="P487" s="14" t="s">
        <v>6615</v>
      </c>
      <c r="Q487" s="60" t="s">
        <v>6616</v>
      </c>
      <c r="R487" s="14" t="s">
        <v>6617</v>
      </c>
      <c r="S487" s="14" t="s">
        <v>6618</v>
      </c>
      <c r="T487" s="14">
        <v>313706422</v>
      </c>
      <c r="U487" s="14">
        <v>8</v>
      </c>
      <c r="V487" s="14">
        <v>6</v>
      </c>
      <c r="W487" s="14">
        <v>174</v>
      </c>
      <c r="X487" s="13" t="s">
        <v>6619</v>
      </c>
      <c r="Y487" s="13" t="s">
        <v>6620</v>
      </c>
      <c r="Z487" s="14">
        <v>1</v>
      </c>
      <c r="AA487" s="14" t="s">
        <v>96</v>
      </c>
      <c r="AB487" s="14" t="s">
        <v>23</v>
      </c>
      <c r="AC487" s="14" t="s">
        <v>97</v>
      </c>
      <c r="AD487" s="19"/>
      <c r="AE487" s="13" t="s">
        <v>495</v>
      </c>
      <c r="AF487" s="20">
        <v>32183</v>
      </c>
      <c r="AG487" s="14" t="str">
        <f t="shared" ca="1" si="93"/>
        <v>37 anos</v>
      </c>
      <c r="AH487" s="113">
        <v>43937</v>
      </c>
      <c r="AI487" s="20">
        <v>43943</v>
      </c>
      <c r="AJ487" s="20">
        <f t="shared" si="100"/>
        <v>53074</v>
      </c>
      <c r="AK487" s="20">
        <f t="shared" si="101"/>
        <v>54900</v>
      </c>
      <c r="AL487" s="14">
        <v>59</v>
      </c>
      <c r="AM487" s="14" t="str">
        <f t="shared" ca="1" si="102"/>
        <v>5 ano(s)</v>
      </c>
      <c r="AN487" s="14" t="str">
        <f t="shared" ca="1" si="103"/>
        <v>3  mês(es)</v>
      </c>
      <c r="AO487" s="14" t="str">
        <f t="shared" ca="1" si="104"/>
        <v>25 dias</v>
      </c>
      <c r="AP487" s="14">
        <f t="shared" ca="1" si="105"/>
        <v>1942</v>
      </c>
      <c r="AQ487" s="21" t="s">
        <v>99</v>
      </c>
      <c r="AR487" s="14"/>
      <c r="AS487" s="14"/>
      <c r="AT487" s="14"/>
      <c r="AU487" s="14"/>
      <c r="AV487" s="14"/>
      <c r="AW487" s="14" t="s">
        <v>336</v>
      </c>
      <c r="AX487" s="14" t="s">
        <v>110</v>
      </c>
      <c r="AY487" s="14" t="s">
        <v>99</v>
      </c>
      <c r="AZ487" s="14" t="s">
        <v>110</v>
      </c>
      <c r="BA487" s="14" t="s">
        <v>110</v>
      </c>
      <c r="BB487" s="14"/>
      <c r="BC487" s="14" t="s">
        <v>1401</v>
      </c>
      <c r="BD487" s="14"/>
      <c r="BE487" s="14"/>
      <c r="BF487" s="14"/>
      <c r="BG487" s="14"/>
      <c r="BH487" s="14"/>
      <c r="BI487" s="14"/>
      <c r="BJ487" s="14"/>
      <c r="BK487" s="14"/>
      <c r="BL487" s="14" t="s">
        <v>6621</v>
      </c>
      <c r="BM487" s="14">
        <v>38</v>
      </c>
      <c r="BN487" s="14" t="s">
        <v>6622</v>
      </c>
      <c r="BO487" s="14" t="s">
        <v>106</v>
      </c>
      <c r="BP487" s="14">
        <v>69035812</v>
      </c>
      <c r="BQ487" s="14">
        <v>92994114682</v>
      </c>
      <c r="BR487" s="14" t="s">
        <v>6623</v>
      </c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40"/>
    </row>
    <row r="488" spans="1:93" ht="15" customHeight="1">
      <c r="A488" s="24" t="s">
        <v>6624</v>
      </c>
      <c r="B488" s="25">
        <v>400</v>
      </c>
      <c r="C488" s="34" t="s">
        <v>1347</v>
      </c>
      <c r="D488" s="600" t="s">
        <v>6500</v>
      </c>
      <c r="E488" s="599">
        <v>22</v>
      </c>
      <c r="F488" s="600"/>
      <c r="G488" s="600"/>
      <c r="H488" s="27" t="s">
        <v>84</v>
      </c>
      <c r="I488" s="25" t="s">
        <v>6625</v>
      </c>
      <c r="J488" s="27" t="s">
        <v>135</v>
      </c>
      <c r="K488" s="25" t="s">
        <v>86</v>
      </c>
      <c r="L488" s="32" t="s">
        <v>70</v>
      </c>
      <c r="M488" s="25" t="s">
        <v>1392</v>
      </c>
      <c r="N488" s="28" t="s">
        <v>1450</v>
      </c>
      <c r="O488" s="29" t="s">
        <v>6626</v>
      </c>
      <c r="P488" s="25" t="s">
        <v>6627</v>
      </c>
      <c r="Q488" s="41" t="s">
        <v>6628</v>
      </c>
      <c r="R488" s="25" t="s">
        <v>6629</v>
      </c>
      <c r="S488" s="25" t="s">
        <v>6630</v>
      </c>
      <c r="T488" s="25">
        <v>311741222</v>
      </c>
      <c r="U488" s="25">
        <v>40</v>
      </c>
      <c r="V488" s="25">
        <v>6</v>
      </c>
      <c r="W488" s="25">
        <v>34</v>
      </c>
      <c r="X488" s="24" t="s">
        <v>6631</v>
      </c>
      <c r="Y488" s="24" t="s">
        <v>6632</v>
      </c>
      <c r="Z488" s="25">
        <v>1</v>
      </c>
      <c r="AA488" s="25" t="s">
        <v>96</v>
      </c>
      <c r="AB488" s="25" t="s">
        <v>23</v>
      </c>
      <c r="AC488" s="25" t="s">
        <v>97</v>
      </c>
      <c r="AD488" s="30"/>
      <c r="AE488" s="24" t="s">
        <v>6633</v>
      </c>
      <c r="AF488" s="31">
        <v>31755</v>
      </c>
      <c r="AG488" s="25" t="str">
        <f t="shared" ca="1" si="93"/>
        <v>38 anos</v>
      </c>
      <c r="AH488" s="31">
        <v>43587</v>
      </c>
      <c r="AI488" s="31">
        <v>43627</v>
      </c>
      <c r="AJ488" s="31">
        <f t="shared" si="100"/>
        <v>52759</v>
      </c>
      <c r="AK488" s="31">
        <f t="shared" si="101"/>
        <v>54585</v>
      </c>
      <c r="AL488" s="25">
        <v>59</v>
      </c>
      <c r="AM488" s="25" t="str">
        <f t="shared" ca="1" si="102"/>
        <v>6 ano(s)</v>
      </c>
      <c r="AN488" s="25" t="str">
        <f t="shared" ca="1" si="103"/>
        <v>2  mês(es)</v>
      </c>
      <c r="AO488" s="25" t="str">
        <f t="shared" ca="1" si="104"/>
        <v>5 dias</v>
      </c>
      <c r="AP488" s="25">
        <f t="shared" ca="1" si="105"/>
        <v>2258</v>
      </c>
      <c r="AQ488" s="32" t="s">
        <v>99</v>
      </c>
      <c r="AR488" s="25"/>
      <c r="AS488" s="25"/>
      <c r="AT488" s="25"/>
      <c r="AU488" s="25"/>
      <c r="AV488" s="25"/>
      <c r="AW488" s="25" t="s">
        <v>336</v>
      </c>
      <c r="AX488" s="25" t="s">
        <v>110</v>
      </c>
      <c r="AY488" s="25" t="s">
        <v>99</v>
      </c>
      <c r="AZ488" s="25" t="s">
        <v>99</v>
      </c>
      <c r="BA488" s="25" t="s">
        <v>99</v>
      </c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 t="s">
        <v>6634</v>
      </c>
      <c r="BM488" s="25">
        <v>991</v>
      </c>
      <c r="BN488" s="25" t="s">
        <v>6635</v>
      </c>
      <c r="BO488" s="25" t="s">
        <v>106</v>
      </c>
      <c r="BP488" s="25">
        <v>69400032</v>
      </c>
      <c r="BQ488" s="25">
        <v>92992750536</v>
      </c>
      <c r="BR488" s="25" t="s">
        <v>6636</v>
      </c>
      <c r="BS488" s="25"/>
      <c r="BT488" s="25" t="s">
        <v>110</v>
      </c>
      <c r="BU488" s="25" t="s">
        <v>110</v>
      </c>
      <c r="BV488" s="25" t="s">
        <v>110</v>
      </c>
      <c r="BW488" s="25" t="s">
        <v>110</v>
      </c>
      <c r="BX488" s="25" t="s">
        <v>6637</v>
      </c>
      <c r="BY488" s="25" t="s">
        <v>6638</v>
      </c>
      <c r="BZ488" s="25" t="s">
        <v>110</v>
      </c>
      <c r="CA488" s="25" t="s">
        <v>110</v>
      </c>
      <c r="CB488" s="25" t="s">
        <v>110</v>
      </c>
      <c r="CC488" s="25" t="s">
        <v>110</v>
      </c>
      <c r="CD488" s="25" t="s">
        <v>110</v>
      </c>
      <c r="CE488" s="25" t="s">
        <v>110</v>
      </c>
      <c r="CF488" s="25" t="s">
        <v>110</v>
      </c>
      <c r="CG488" s="25" t="s">
        <v>110</v>
      </c>
      <c r="CH488" s="25" t="s">
        <v>110</v>
      </c>
      <c r="CI488" s="25" t="s">
        <v>110</v>
      </c>
      <c r="CJ488" s="25" t="s">
        <v>110</v>
      </c>
      <c r="CK488" s="25" t="s">
        <v>110</v>
      </c>
      <c r="CL488" s="25" t="s">
        <v>110</v>
      </c>
      <c r="CM488" s="25" t="s">
        <v>110</v>
      </c>
      <c r="CN488" s="25"/>
      <c r="CO488" s="34"/>
    </row>
    <row r="489" spans="1:93" ht="12.75" customHeight="1">
      <c r="A489" s="155" t="s">
        <v>6639</v>
      </c>
      <c r="B489" s="21"/>
      <c r="C489" s="40" t="s">
        <v>1347</v>
      </c>
      <c r="D489" s="599" t="s">
        <v>6500</v>
      </c>
      <c r="E489" s="599">
        <v>22</v>
      </c>
      <c r="F489" s="599"/>
      <c r="G489" s="599"/>
      <c r="H489" s="36" t="s">
        <v>84</v>
      </c>
      <c r="I489" s="14" t="s">
        <v>6640</v>
      </c>
      <c r="J489" s="156" t="s">
        <v>85</v>
      </c>
      <c r="K489" s="14" t="s">
        <v>544</v>
      </c>
      <c r="L489" s="14" t="s">
        <v>73</v>
      </c>
      <c r="M489" s="21" t="s">
        <v>136</v>
      </c>
      <c r="N489" s="14" t="s">
        <v>137</v>
      </c>
      <c r="O489" s="18" t="s">
        <v>6641</v>
      </c>
      <c r="P489" s="21" t="s">
        <v>6642</v>
      </c>
      <c r="Q489" s="14">
        <v>1871</v>
      </c>
      <c r="R489" s="21" t="s">
        <v>6643</v>
      </c>
      <c r="S489" s="21" t="s">
        <v>6644</v>
      </c>
      <c r="T489" s="21">
        <v>165907422</v>
      </c>
      <c r="U489" s="21">
        <v>8</v>
      </c>
      <c r="V489" s="21">
        <v>6</v>
      </c>
      <c r="W489" s="21">
        <v>40</v>
      </c>
      <c r="X489" s="155" t="s">
        <v>6645</v>
      </c>
      <c r="Y489" s="155" t="s">
        <v>6646</v>
      </c>
      <c r="Z489" s="14">
        <v>1</v>
      </c>
      <c r="AA489" s="14" t="s">
        <v>96</v>
      </c>
      <c r="AB489" s="14" t="s">
        <v>23</v>
      </c>
      <c r="AC489" s="21" t="s">
        <v>97</v>
      </c>
      <c r="AD489" s="157"/>
      <c r="AE489" s="155"/>
      <c r="AF489" s="133">
        <v>28777</v>
      </c>
      <c r="AG489" s="21" t="s">
        <v>4887</v>
      </c>
      <c r="AH489" s="21"/>
      <c r="AI489" s="133">
        <v>45036</v>
      </c>
      <c r="AJ489" s="20">
        <f t="shared" si="100"/>
        <v>54168</v>
      </c>
      <c r="AK489" s="20">
        <f t="shared" si="101"/>
        <v>55994</v>
      </c>
      <c r="AL489" s="21">
        <v>59</v>
      </c>
      <c r="AM489" s="14" t="str">
        <f t="shared" ca="1" si="102"/>
        <v>2 ano(s)</v>
      </c>
      <c r="AN489" s="14" t="str">
        <f t="shared" ca="1" si="103"/>
        <v>3  mês(es)</v>
      </c>
      <c r="AO489" s="14" t="str">
        <f t="shared" ca="1" si="104"/>
        <v>27 dias</v>
      </c>
      <c r="AP489" s="14">
        <f t="shared" ca="1" si="105"/>
        <v>849</v>
      </c>
      <c r="AQ489" s="21" t="s">
        <v>99</v>
      </c>
      <c r="AR489" s="21"/>
      <c r="AS489" s="21"/>
      <c r="AT489" s="21"/>
      <c r="AU489" s="21"/>
      <c r="AV489" s="21"/>
      <c r="AW489" s="14" t="s">
        <v>100</v>
      </c>
      <c r="AX489" s="21" t="s">
        <v>149</v>
      </c>
      <c r="AY489" s="21" t="s">
        <v>99</v>
      </c>
      <c r="AZ489" s="21" t="s">
        <v>99</v>
      </c>
      <c r="BA489" s="14" t="s">
        <v>99</v>
      </c>
      <c r="BB489" s="21"/>
      <c r="BC489" s="21"/>
      <c r="BD489" s="21"/>
      <c r="BE489" s="21"/>
      <c r="BF489" s="21"/>
      <c r="BG489" s="21" t="s">
        <v>6647</v>
      </c>
      <c r="BH489" s="21"/>
      <c r="BI489" s="21"/>
      <c r="BJ489" s="21"/>
      <c r="BK489" s="21"/>
      <c r="BL489" s="21" t="s">
        <v>6648</v>
      </c>
      <c r="BM489" s="21">
        <v>7</v>
      </c>
      <c r="BN489" s="21" t="s">
        <v>5613</v>
      </c>
      <c r="BO489" s="21" t="s">
        <v>106</v>
      </c>
      <c r="BP489" s="21" t="s">
        <v>6649</v>
      </c>
      <c r="BQ489" s="21" t="s">
        <v>6650</v>
      </c>
      <c r="BR489" s="189" t="s">
        <v>6651</v>
      </c>
      <c r="BS489" s="155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155"/>
      <c r="CN489" s="21"/>
      <c r="CO489" s="159"/>
    </row>
    <row r="490" spans="1:93" ht="12.75" customHeight="1">
      <c r="A490" s="24" t="s">
        <v>6652</v>
      </c>
      <c r="B490" s="25"/>
      <c r="C490" s="34" t="s">
        <v>1347</v>
      </c>
      <c r="D490" s="600" t="s">
        <v>6500</v>
      </c>
      <c r="E490" s="599">
        <v>22</v>
      </c>
      <c r="F490" s="600"/>
      <c r="G490" s="600"/>
      <c r="H490" s="27" t="s">
        <v>84</v>
      </c>
      <c r="I490" s="25" t="s">
        <v>1449</v>
      </c>
      <c r="J490" s="27" t="s">
        <v>85</v>
      </c>
      <c r="K490" s="25" t="s">
        <v>86</v>
      </c>
      <c r="L490" s="32" t="s">
        <v>69</v>
      </c>
      <c r="M490" s="28" t="s">
        <v>1392</v>
      </c>
      <c r="N490" s="28" t="s">
        <v>1450</v>
      </c>
      <c r="O490" s="29" t="s">
        <v>6653</v>
      </c>
      <c r="P490" s="25" t="s">
        <v>6654</v>
      </c>
      <c r="Q490" s="41" t="s">
        <v>6655</v>
      </c>
      <c r="R490" s="25" t="s">
        <v>6656</v>
      </c>
      <c r="S490" s="25" t="s">
        <v>6657</v>
      </c>
      <c r="T490" s="25">
        <v>410764713</v>
      </c>
      <c r="U490" s="25">
        <v>84</v>
      </c>
      <c r="V490" s="25">
        <v>1</v>
      </c>
      <c r="W490" s="25">
        <v>525</v>
      </c>
      <c r="X490" s="24" t="s">
        <v>6658</v>
      </c>
      <c r="Y490" s="24" t="s">
        <v>6659</v>
      </c>
      <c r="Z490" s="25">
        <v>3</v>
      </c>
      <c r="AA490" s="25" t="s">
        <v>96</v>
      </c>
      <c r="AB490" s="25" t="s">
        <v>23</v>
      </c>
      <c r="AC490" s="25" t="s">
        <v>97</v>
      </c>
      <c r="AD490" s="30"/>
      <c r="AE490" s="24" t="s">
        <v>1716</v>
      </c>
      <c r="AF490" s="31">
        <v>30049</v>
      </c>
      <c r="AG490" s="25" t="str">
        <f t="shared" ref="AG490:AG522" ca="1" si="106">DATEDIF(AF490,TODAY(),"Y")&amp;" anos"</f>
        <v>43 anos</v>
      </c>
      <c r="AH490" s="31">
        <v>43937</v>
      </c>
      <c r="AI490" s="31">
        <v>43937</v>
      </c>
      <c r="AJ490" s="31">
        <f t="shared" si="100"/>
        <v>53068</v>
      </c>
      <c r="AK490" s="31">
        <f t="shared" si="101"/>
        <v>54894</v>
      </c>
      <c r="AL490" s="25">
        <v>59</v>
      </c>
      <c r="AM490" s="25" t="str">
        <f t="shared" ca="1" si="102"/>
        <v>5 ano(s)</v>
      </c>
      <c r="AN490" s="25" t="str">
        <f t="shared" ca="1" si="103"/>
        <v>4  mês(es)</v>
      </c>
      <c r="AO490" s="25" t="str">
        <f t="shared" ca="1" si="104"/>
        <v>0 dias</v>
      </c>
      <c r="AP490" s="25">
        <f t="shared" ca="1" si="105"/>
        <v>1948</v>
      </c>
      <c r="AQ490" s="32" t="s">
        <v>99</v>
      </c>
      <c r="AR490" s="25"/>
      <c r="AS490" s="25"/>
      <c r="AT490" s="25"/>
      <c r="AU490" s="25"/>
      <c r="AV490" s="25"/>
      <c r="AW490" s="25" t="s">
        <v>336</v>
      </c>
      <c r="AX490" s="25" t="s">
        <v>110</v>
      </c>
      <c r="AY490" s="25" t="s">
        <v>99</v>
      </c>
      <c r="AZ490" s="25" t="s">
        <v>99</v>
      </c>
      <c r="BA490" s="25" t="s">
        <v>99</v>
      </c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 t="s">
        <v>106</v>
      </c>
      <c r="BP490" s="25"/>
      <c r="BQ490" s="25"/>
      <c r="BR490" s="33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34"/>
    </row>
    <row r="491" spans="1:93" ht="12.75" customHeight="1">
      <c r="A491" s="13" t="s">
        <v>6660</v>
      </c>
      <c r="B491" s="14">
        <v>567</v>
      </c>
      <c r="C491" s="40" t="s">
        <v>1347</v>
      </c>
      <c r="D491" s="599" t="s">
        <v>6500</v>
      </c>
      <c r="E491" s="599">
        <v>22</v>
      </c>
      <c r="F491" s="599"/>
      <c r="G491" s="599"/>
      <c r="H491" s="36" t="s">
        <v>84</v>
      </c>
      <c r="I491" s="14"/>
      <c r="J491" s="36" t="s">
        <v>85</v>
      </c>
      <c r="K491" s="14" t="s">
        <v>86</v>
      </c>
      <c r="L491" s="14" t="s">
        <v>69</v>
      </c>
      <c r="M491" s="14" t="s">
        <v>196</v>
      </c>
      <c r="N491" s="17" t="s">
        <v>88</v>
      </c>
      <c r="O491" s="18" t="s">
        <v>6661</v>
      </c>
      <c r="P491" s="14" t="s">
        <v>6662</v>
      </c>
      <c r="Q491" s="17" t="s">
        <v>6663</v>
      </c>
      <c r="R491" s="14" t="s">
        <v>6664</v>
      </c>
      <c r="S491" s="14" t="s">
        <v>6665</v>
      </c>
      <c r="T491" s="14">
        <v>313630622</v>
      </c>
      <c r="U491" s="14">
        <v>75</v>
      </c>
      <c r="V491" s="14">
        <v>6</v>
      </c>
      <c r="W491" s="14">
        <v>4</v>
      </c>
      <c r="X491" s="13" t="s">
        <v>6666</v>
      </c>
      <c r="Y491" s="13" t="s">
        <v>6667</v>
      </c>
      <c r="Z491" s="14">
        <v>2</v>
      </c>
      <c r="AA491" s="14" t="s">
        <v>96</v>
      </c>
      <c r="AB491" s="14" t="s">
        <v>23</v>
      </c>
      <c r="AC491" s="14" t="s">
        <v>97</v>
      </c>
      <c r="AD491" s="19"/>
      <c r="AE491" s="13" t="s">
        <v>1716</v>
      </c>
      <c r="AF491" s="20">
        <v>31479</v>
      </c>
      <c r="AG491" s="14" t="str">
        <f t="shared" ca="1" si="106"/>
        <v>39 anos</v>
      </c>
      <c r="AH491" s="20">
        <v>41561</v>
      </c>
      <c r="AI491" s="20">
        <v>41561</v>
      </c>
      <c r="AJ491" s="20">
        <f t="shared" si="100"/>
        <v>50692</v>
      </c>
      <c r="AK491" s="20">
        <f t="shared" si="101"/>
        <v>52518</v>
      </c>
      <c r="AL491" s="14">
        <v>59</v>
      </c>
      <c r="AM491" s="14" t="str">
        <f t="shared" ca="1" si="102"/>
        <v>11 ano(s)</v>
      </c>
      <c r="AN491" s="14" t="str">
        <f t="shared" ca="1" si="103"/>
        <v>10  mês(es)</v>
      </c>
      <c r="AO491" s="14" t="str">
        <f t="shared" ca="1" si="104"/>
        <v>2 dias</v>
      </c>
      <c r="AP491" s="14">
        <f t="shared" ca="1" si="105"/>
        <v>4324</v>
      </c>
      <c r="AQ491" s="21" t="s">
        <v>99</v>
      </c>
      <c r="AR491" s="14"/>
      <c r="AS491" s="14"/>
      <c r="AT491" s="14"/>
      <c r="AU491" s="14"/>
      <c r="AV491" s="14"/>
      <c r="AW491" s="14" t="s">
        <v>100</v>
      </c>
      <c r="AX491" s="14" t="s">
        <v>99</v>
      </c>
      <c r="AY491" s="14" t="s">
        <v>6668</v>
      </c>
      <c r="AZ491" s="14" t="s">
        <v>99</v>
      </c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 t="s">
        <v>6669</v>
      </c>
      <c r="BM491" s="14">
        <v>0</v>
      </c>
      <c r="BN491" s="14" t="s">
        <v>6670</v>
      </c>
      <c r="BO491" s="14" t="s">
        <v>106</v>
      </c>
      <c r="BP491" s="14">
        <v>69400446</v>
      </c>
      <c r="BQ491" s="14" t="s">
        <v>6671</v>
      </c>
      <c r="BR491" s="22" t="s">
        <v>6565</v>
      </c>
      <c r="BS491" s="14" t="s">
        <v>290</v>
      </c>
      <c r="BT491" s="14" t="s">
        <v>110</v>
      </c>
      <c r="BU491" s="14" t="s">
        <v>291</v>
      </c>
      <c r="BV491" s="14" t="s">
        <v>110</v>
      </c>
      <c r="BW491" s="20" t="s">
        <v>292</v>
      </c>
      <c r="BX491" s="14" t="s">
        <v>6672</v>
      </c>
      <c r="BY491" s="14" t="s">
        <v>110</v>
      </c>
      <c r="BZ491" s="14" t="s">
        <v>110</v>
      </c>
      <c r="CA491" s="14" t="s">
        <v>110</v>
      </c>
      <c r="CB491" s="14" t="s">
        <v>110</v>
      </c>
      <c r="CC491" s="14" t="s">
        <v>110</v>
      </c>
      <c r="CD491" s="14" t="s">
        <v>110</v>
      </c>
      <c r="CE491" s="14" t="s">
        <v>110</v>
      </c>
      <c r="CF491" s="14" t="s">
        <v>110</v>
      </c>
      <c r="CG491" s="14" t="s">
        <v>110</v>
      </c>
      <c r="CH491" s="14" t="s">
        <v>110</v>
      </c>
      <c r="CI491" s="14" t="s">
        <v>110</v>
      </c>
      <c r="CJ491" s="14" t="s">
        <v>110</v>
      </c>
      <c r="CK491" s="14" t="s">
        <v>110</v>
      </c>
      <c r="CL491" s="14" t="s">
        <v>110</v>
      </c>
      <c r="CM491" s="14" t="s">
        <v>110</v>
      </c>
      <c r="CN491" s="14"/>
      <c r="CO491" s="40"/>
    </row>
    <row r="492" spans="1:93" ht="12.75" customHeight="1">
      <c r="A492" s="103" t="s">
        <v>6673</v>
      </c>
      <c r="B492" s="32"/>
      <c r="C492" s="34" t="s">
        <v>1347</v>
      </c>
      <c r="D492" s="600" t="s">
        <v>6500</v>
      </c>
      <c r="E492" s="599">
        <v>22</v>
      </c>
      <c r="F492" s="600"/>
      <c r="G492" s="600"/>
      <c r="H492" s="27" t="s">
        <v>84</v>
      </c>
      <c r="I492" s="25" t="s">
        <v>6674</v>
      </c>
      <c r="J492" s="104" t="s">
        <v>135</v>
      </c>
      <c r="K492" s="25" t="s">
        <v>86</v>
      </c>
      <c r="L492" s="32" t="s">
        <v>69</v>
      </c>
      <c r="M492" s="32" t="s">
        <v>1392</v>
      </c>
      <c r="N492" s="32" t="s">
        <v>1450</v>
      </c>
      <c r="O492" s="29" t="s">
        <v>6675</v>
      </c>
      <c r="P492" s="32" t="s">
        <v>6676</v>
      </c>
      <c r="Q492" s="25">
        <v>1808</v>
      </c>
      <c r="R492" s="32" t="s">
        <v>6677</v>
      </c>
      <c r="S492" s="32" t="s">
        <v>6678</v>
      </c>
      <c r="T492" s="32">
        <v>165854422</v>
      </c>
      <c r="U492" s="32">
        <v>59</v>
      </c>
      <c r="V492" s="32">
        <v>6</v>
      </c>
      <c r="W492" s="32">
        <v>230</v>
      </c>
      <c r="X492" s="103" t="s">
        <v>6679</v>
      </c>
      <c r="Y492" s="103" t="s">
        <v>6680</v>
      </c>
      <c r="Z492" s="25">
        <v>2</v>
      </c>
      <c r="AA492" s="25" t="s">
        <v>96</v>
      </c>
      <c r="AB492" s="25" t="s">
        <v>23</v>
      </c>
      <c r="AC492" s="32" t="s">
        <v>97</v>
      </c>
      <c r="AD492" s="105"/>
      <c r="AE492" s="103" t="s">
        <v>1458</v>
      </c>
      <c r="AF492" s="106">
        <v>28868</v>
      </c>
      <c r="AG492" s="25" t="str">
        <f t="shared" ca="1" si="106"/>
        <v>46 anos</v>
      </c>
      <c r="AH492" s="154">
        <v>44543</v>
      </c>
      <c r="AI492" s="106">
        <v>44547</v>
      </c>
      <c r="AJ492" s="31">
        <f t="shared" si="100"/>
        <v>53678</v>
      </c>
      <c r="AK492" s="31">
        <f t="shared" si="101"/>
        <v>55504</v>
      </c>
      <c r="AL492" s="25">
        <v>59</v>
      </c>
      <c r="AM492" s="25" t="str">
        <f t="shared" ca="1" si="102"/>
        <v>3 ano(s)</v>
      </c>
      <c r="AN492" s="25" t="str">
        <f t="shared" ca="1" si="103"/>
        <v>7  mês(es)</v>
      </c>
      <c r="AO492" s="25" t="str">
        <f t="shared" ca="1" si="104"/>
        <v>30 dias</v>
      </c>
      <c r="AP492" s="25">
        <f t="shared" ca="1" si="105"/>
        <v>1338</v>
      </c>
      <c r="AQ492" s="32" t="s">
        <v>99</v>
      </c>
      <c r="AR492" s="32"/>
      <c r="AS492" s="32"/>
      <c r="AT492" s="32"/>
      <c r="AU492" s="32"/>
      <c r="AV492" s="32"/>
      <c r="AW492" s="25" t="s">
        <v>100</v>
      </c>
      <c r="AX492" s="32" t="s">
        <v>110</v>
      </c>
      <c r="AY492" s="32" t="s">
        <v>6681</v>
      </c>
      <c r="AZ492" s="25" t="s">
        <v>99</v>
      </c>
      <c r="BA492" s="25" t="s">
        <v>99</v>
      </c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 t="s">
        <v>6682</v>
      </c>
      <c r="BM492" s="32">
        <v>609</v>
      </c>
      <c r="BN492" s="32" t="s">
        <v>6683</v>
      </c>
      <c r="BO492" s="32" t="s">
        <v>106</v>
      </c>
      <c r="BP492" s="32" t="s">
        <v>6684</v>
      </c>
      <c r="BQ492" s="32" t="s">
        <v>6685</v>
      </c>
      <c r="BR492" s="107" t="s">
        <v>6686</v>
      </c>
      <c r="BS492" s="103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103"/>
      <c r="CN492" s="32"/>
      <c r="CO492" s="108"/>
    </row>
    <row r="493" spans="1:93" ht="12.75" customHeight="1">
      <c r="A493" s="13" t="s">
        <v>6687</v>
      </c>
      <c r="B493" s="14"/>
      <c r="C493" s="40" t="s">
        <v>1347</v>
      </c>
      <c r="D493" s="599" t="s">
        <v>6500</v>
      </c>
      <c r="E493" s="599">
        <v>22</v>
      </c>
      <c r="F493" s="599"/>
      <c r="G493" s="599"/>
      <c r="H493" s="36" t="s">
        <v>84</v>
      </c>
      <c r="I493" s="14" t="s">
        <v>6688</v>
      </c>
      <c r="J493" s="36" t="s">
        <v>135</v>
      </c>
      <c r="K493" s="14" t="s">
        <v>279</v>
      </c>
      <c r="L493" s="14" t="s">
        <v>68</v>
      </c>
      <c r="M493" s="17" t="s">
        <v>1392</v>
      </c>
      <c r="N493" s="17" t="s">
        <v>2706</v>
      </c>
      <c r="O493" s="18" t="s">
        <v>6689</v>
      </c>
      <c r="P493" s="14" t="s">
        <v>6690</v>
      </c>
      <c r="Q493" s="60" t="s">
        <v>6691</v>
      </c>
      <c r="R493" s="14" t="s">
        <v>6692</v>
      </c>
      <c r="S493" s="14" t="s">
        <v>6693</v>
      </c>
      <c r="T493" s="14">
        <v>220198322</v>
      </c>
      <c r="U493" s="14">
        <v>91</v>
      </c>
      <c r="V493" s="14">
        <v>6</v>
      </c>
      <c r="W493" s="14">
        <v>147</v>
      </c>
      <c r="X493" s="13" t="s">
        <v>6694</v>
      </c>
      <c r="Y493" s="13" t="s">
        <v>6695</v>
      </c>
      <c r="Z493" s="14">
        <v>1</v>
      </c>
      <c r="AA493" s="14" t="s">
        <v>96</v>
      </c>
      <c r="AB493" s="14" t="s">
        <v>23</v>
      </c>
      <c r="AC493" s="14" t="s">
        <v>97</v>
      </c>
      <c r="AD493" s="19"/>
      <c r="AE493" s="13"/>
      <c r="AF493" s="20">
        <v>30411</v>
      </c>
      <c r="AG493" s="14" t="str">
        <f t="shared" ca="1" si="106"/>
        <v>42 anos</v>
      </c>
      <c r="AH493" s="20">
        <v>43937</v>
      </c>
      <c r="AI493" s="20">
        <v>43937</v>
      </c>
      <c r="AJ493" s="20">
        <f t="shared" si="100"/>
        <v>53068</v>
      </c>
      <c r="AK493" s="20">
        <f t="shared" si="101"/>
        <v>54894</v>
      </c>
      <c r="AL493" s="14">
        <v>59</v>
      </c>
      <c r="AM493" s="14" t="str">
        <f t="shared" ca="1" si="102"/>
        <v>5 ano(s)</v>
      </c>
      <c r="AN493" s="14" t="str">
        <f t="shared" ca="1" si="103"/>
        <v>4  mês(es)</v>
      </c>
      <c r="AO493" s="14" t="str">
        <f t="shared" ca="1" si="104"/>
        <v>0 dias</v>
      </c>
      <c r="AP493" s="14">
        <f t="shared" ca="1" si="105"/>
        <v>1948</v>
      </c>
      <c r="AQ493" s="21" t="s">
        <v>99</v>
      </c>
      <c r="AR493" s="14"/>
      <c r="AS493" s="14"/>
      <c r="AT493" s="14"/>
      <c r="AU493" s="14"/>
      <c r="AV493" s="14"/>
      <c r="AW493" s="14" t="s">
        <v>336</v>
      </c>
      <c r="AX493" s="14" t="s">
        <v>110</v>
      </c>
      <c r="AY493" s="14" t="s">
        <v>99</v>
      </c>
      <c r="AZ493" s="14" t="s">
        <v>110</v>
      </c>
      <c r="BA493" s="14" t="s">
        <v>110</v>
      </c>
      <c r="BB493" s="14"/>
      <c r="BC493" s="14" t="s">
        <v>1401</v>
      </c>
      <c r="BD493" s="14"/>
      <c r="BE493" s="14"/>
      <c r="BF493" s="14"/>
      <c r="BG493" s="14"/>
      <c r="BH493" s="14"/>
      <c r="BI493" s="14"/>
      <c r="BJ493" s="14"/>
      <c r="BK493" s="14"/>
      <c r="BL493" s="14" t="s">
        <v>6696</v>
      </c>
      <c r="BM493" s="14">
        <v>1116</v>
      </c>
      <c r="BN493" s="14" t="s">
        <v>5613</v>
      </c>
      <c r="BO493" s="14" t="s">
        <v>106</v>
      </c>
      <c r="BP493" s="14">
        <v>69400228</v>
      </c>
      <c r="BQ493" s="14">
        <v>92994873511</v>
      </c>
      <c r="BR493" s="14" t="s">
        <v>6697</v>
      </c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40"/>
    </row>
    <row r="494" spans="1:93" ht="12.75" customHeight="1">
      <c r="A494" s="24" t="s">
        <v>6698</v>
      </c>
      <c r="B494" s="25">
        <v>153</v>
      </c>
      <c r="C494" s="34" t="s">
        <v>1347</v>
      </c>
      <c r="D494" s="600" t="s">
        <v>6500</v>
      </c>
      <c r="E494" s="599">
        <v>22</v>
      </c>
      <c r="F494" s="600"/>
      <c r="G494" s="600"/>
      <c r="H494" s="590" t="s">
        <v>84</v>
      </c>
      <c r="I494" s="25" t="s">
        <v>6699</v>
      </c>
      <c r="J494" s="27" t="s">
        <v>135</v>
      </c>
      <c r="K494" s="25"/>
      <c r="L494" s="25" t="s">
        <v>257</v>
      </c>
      <c r="M494" s="28" t="s">
        <v>196</v>
      </c>
      <c r="N494" s="32" t="s">
        <v>88</v>
      </c>
      <c r="O494" s="29" t="s">
        <v>6700</v>
      </c>
      <c r="P494" s="44" t="s">
        <v>6701</v>
      </c>
      <c r="Q494" s="25">
        <v>2053</v>
      </c>
      <c r="R494" s="44" t="s">
        <v>6702</v>
      </c>
      <c r="S494" s="44" t="s">
        <v>6703</v>
      </c>
      <c r="T494" s="25" t="s">
        <v>6704</v>
      </c>
      <c r="U494" s="25" t="s">
        <v>1615</v>
      </c>
      <c r="V494" s="25" t="s">
        <v>6705</v>
      </c>
      <c r="W494" s="25" t="s">
        <v>6706</v>
      </c>
      <c r="X494" s="24" t="s">
        <v>6707</v>
      </c>
      <c r="Y494" s="24" t="s">
        <v>6708</v>
      </c>
      <c r="Z494" s="25">
        <v>2</v>
      </c>
      <c r="AA494" s="25" t="s">
        <v>96</v>
      </c>
      <c r="AB494" s="25" t="s">
        <v>23</v>
      </c>
      <c r="AC494" s="25" t="s">
        <v>97</v>
      </c>
      <c r="AD494" s="30"/>
      <c r="AE494" s="24"/>
      <c r="AF494" s="45">
        <v>33570</v>
      </c>
      <c r="AG494" s="25" t="str">
        <f t="shared" ca="1" si="106"/>
        <v>33 anos</v>
      </c>
      <c r="AH494" s="45">
        <v>45303</v>
      </c>
      <c r="AI494" s="31"/>
      <c r="AJ494" s="31"/>
      <c r="AK494" s="31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 t="s">
        <v>100</v>
      </c>
      <c r="AX494" s="63" t="s">
        <v>6709</v>
      </c>
      <c r="AY494" s="52" t="s">
        <v>306</v>
      </c>
      <c r="AZ494" s="63" t="s">
        <v>99</v>
      </c>
      <c r="BA494" s="52" t="s">
        <v>99</v>
      </c>
      <c r="BB494" s="25" t="s">
        <v>271</v>
      </c>
      <c r="BC494" s="25"/>
      <c r="BD494" s="25"/>
      <c r="BE494" s="25"/>
      <c r="BF494" s="25"/>
      <c r="BG494" s="25"/>
      <c r="BH494" s="25"/>
      <c r="BI494" s="25"/>
      <c r="BJ494" s="25"/>
      <c r="BK494" s="25"/>
      <c r="BL494" s="24" t="s">
        <v>6710</v>
      </c>
      <c r="BM494" s="25">
        <v>895</v>
      </c>
      <c r="BN494" s="25" t="s">
        <v>6711</v>
      </c>
      <c r="BO494" s="25" t="s">
        <v>106</v>
      </c>
      <c r="BP494" s="25" t="s">
        <v>6712</v>
      </c>
      <c r="BQ494" s="64" t="s">
        <v>6713</v>
      </c>
      <c r="BR494" s="51" t="s">
        <v>6714</v>
      </c>
      <c r="BS494" s="25"/>
      <c r="BT494" s="25"/>
      <c r="BU494" s="25"/>
      <c r="BV494" s="25" t="s">
        <v>276</v>
      </c>
      <c r="BW494" s="25"/>
      <c r="BX494" s="25"/>
      <c r="BY494" s="25"/>
      <c r="BZ494" s="25"/>
      <c r="CA494" s="25"/>
      <c r="CB494" s="31"/>
      <c r="CC494" s="25"/>
      <c r="CD494" s="31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34"/>
    </row>
    <row r="495" spans="1:93" ht="12.75" customHeight="1">
      <c r="A495" s="13" t="s">
        <v>6715</v>
      </c>
      <c r="B495" s="14">
        <v>346</v>
      </c>
      <c r="C495" s="40" t="s">
        <v>1347</v>
      </c>
      <c r="D495" s="599" t="s">
        <v>6500</v>
      </c>
      <c r="E495" s="599">
        <v>22</v>
      </c>
      <c r="F495" s="599"/>
      <c r="G495" s="599"/>
      <c r="H495" s="36" t="s">
        <v>84</v>
      </c>
      <c r="I495" s="14"/>
      <c r="J495" s="36" t="s">
        <v>85</v>
      </c>
      <c r="K495" s="14" t="s">
        <v>544</v>
      </c>
      <c r="L495" s="14" t="s">
        <v>195</v>
      </c>
      <c r="M495" s="17" t="s">
        <v>196</v>
      </c>
      <c r="N495" s="17" t="s">
        <v>88</v>
      </c>
      <c r="O495" s="18" t="s">
        <v>6716</v>
      </c>
      <c r="P495" s="14" t="s">
        <v>6717</v>
      </c>
      <c r="Q495" s="17" t="s">
        <v>6718</v>
      </c>
      <c r="R495" s="14" t="s">
        <v>6719</v>
      </c>
      <c r="S495" s="14" t="s">
        <v>6720</v>
      </c>
      <c r="T495" s="14">
        <v>184360922</v>
      </c>
      <c r="U495" s="14">
        <v>91</v>
      </c>
      <c r="V495" s="14">
        <v>6</v>
      </c>
      <c r="W495" s="14">
        <v>139</v>
      </c>
      <c r="X495" s="13" t="s">
        <v>6721</v>
      </c>
      <c r="Y495" s="13" t="s">
        <v>6722</v>
      </c>
      <c r="Z495" s="14">
        <v>2</v>
      </c>
      <c r="AA495" s="14" t="s">
        <v>96</v>
      </c>
      <c r="AB495" s="14" t="s">
        <v>23</v>
      </c>
      <c r="AC495" s="14" t="s">
        <v>97</v>
      </c>
      <c r="AD495" s="19" t="s">
        <v>2622</v>
      </c>
      <c r="AE495" s="13" t="s">
        <v>2623</v>
      </c>
      <c r="AF495" s="20">
        <v>29462</v>
      </c>
      <c r="AG495" s="14" t="str">
        <f t="shared" ca="1" si="106"/>
        <v>44 anos</v>
      </c>
      <c r="AH495" s="20">
        <v>38384</v>
      </c>
      <c r="AI495" s="20">
        <v>38384</v>
      </c>
      <c r="AJ495" s="20">
        <f t="shared" ref="AJ495:AJ502" si="107">EDATE(AI495,300)</f>
        <v>47515</v>
      </c>
      <c r="AK495" s="20">
        <f t="shared" ref="AK495:AK502" si="108">EDATE(AI495,360)</f>
        <v>49341</v>
      </c>
      <c r="AL495" s="14">
        <v>59</v>
      </c>
      <c r="AM495" s="14" t="str">
        <f t="shared" ref="AM495:AM502" ca="1" si="109">DATEDIF(AI495,TODAY(),"Y")&amp;" ano(s)"</f>
        <v>20 ano(s)</v>
      </c>
      <c r="AN495" s="14" t="str">
        <f t="shared" ref="AN495:AN502" ca="1" si="110">DATEDIF(AI495,TODAY(),"YM")&amp;"  mês(es)"</f>
        <v>6  mês(es)</v>
      </c>
      <c r="AO495" s="14" t="str">
        <f t="shared" ref="AO495:AO502" ca="1" si="111">DATEDIF(AI495,TODAY(),"MD")&amp;" dias"</f>
        <v>15 dias</v>
      </c>
      <c r="AP495" s="14">
        <f t="shared" ref="AP495:AP502" ca="1" si="112">TODAY()-AI495</f>
        <v>7501</v>
      </c>
      <c r="AQ495" s="21" t="s">
        <v>99</v>
      </c>
      <c r="AR495" s="14"/>
      <c r="AS495" s="14"/>
      <c r="AT495" s="14"/>
      <c r="AU495" s="14"/>
      <c r="AV495" s="14"/>
      <c r="AW495" s="14"/>
      <c r="AX495" s="14"/>
      <c r="AY495" s="14" t="s">
        <v>99</v>
      </c>
      <c r="AZ495" s="14"/>
      <c r="BA495" s="14"/>
      <c r="BB495" s="14"/>
      <c r="BC495" s="14"/>
      <c r="BD495" s="14"/>
      <c r="BE495" s="14" t="s">
        <v>223</v>
      </c>
      <c r="BF495" s="14"/>
      <c r="BG495" s="14"/>
      <c r="BH495" s="14"/>
      <c r="BI495" s="14"/>
      <c r="BJ495" s="14"/>
      <c r="BK495" s="14"/>
      <c r="BL495" s="14" t="s">
        <v>6723</v>
      </c>
      <c r="BM495" s="14">
        <v>0</v>
      </c>
      <c r="BN495" s="14"/>
      <c r="BO495" s="14" t="s">
        <v>106</v>
      </c>
      <c r="BP495" s="14">
        <v>69400000</v>
      </c>
      <c r="BQ495" s="14" t="s">
        <v>6724</v>
      </c>
      <c r="BR495" s="22" t="s">
        <v>6725</v>
      </c>
      <c r="BS495" s="14" t="s">
        <v>205</v>
      </c>
      <c r="BT495" s="14" t="s">
        <v>206</v>
      </c>
      <c r="BU495" s="14" t="s">
        <v>207</v>
      </c>
      <c r="BV495" s="14"/>
      <c r="BW495" s="14"/>
      <c r="BX495" s="14"/>
      <c r="BY495" s="14" t="s">
        <v>413</v>
      </c>
      <c r="BZ495" s="14" t="s">
        <v>110</v>
      </c>
      <c r="CA495" s="14" t="s">
        <v>6726</v>
      </c>
      <c r="CB495" s="14" t="s">
        <v>110</v>
      </c>
      <c r="CC495" s="14" t="s">
        <v>110</v>
      </c>
      <c r="CD495" s="14" t="s">
        <v>110</v>
      </c>
      <c r="CE495" s="14" t="s">
        <v>110</v>
      </c>
      <c r="CF495" s="14" t="s">
        <v>110</v>
      </c>
      <c r="CG495" s="14" t="s">
        <v>110</v>
      </c>
      <c r="CH495" s="14" t="s">
        <v>110</v>
      </c>
      <c r="CI495" s="14" t="s">
        <v>110</v>
      </c>
      <c r="CJ495" s="14" t="s">
        <v>110</v>
      </c>
      <c r="CK495" s="14" t="s">
        <v>110</v>
      </c>
      <c r="CL495" s="14" t="s">
        <v>110</v>
      </c>
      <c r="CM495" s="14" t="s">
        <v>110</v>
      </c>
      <c r="CN495" s="14"/>
      <c r="CO495" s="40"/>
    </row>
    <row r="496" spans="1:93" ht="15" customHeight="1">
      <c r="A496" s="239" t="s">
        <v>6727</v>
      </c>
      <c r="B496" s="25">
        <v>559</v>
      </c>
      <c r="C496" s="34" t="s">
        <v>1347</v>
      </c>
      <c r="D496" s="600" t="s">
        <v>6500</v>
      </c>
      <c r="E496" s="599">
        <v>22</v>
      </c>
      <c r="F496" s="600"/>
      <c r="G496" s="600"/>
      <c r="H496" s="27" t="s">
        <v>84</v>
      </c>
      <c r="I496" s="25"/>
      <c r="J496" s="27" t="s">
        <v>85</v>
      </c>
      <c r="K496" s="25" t="s">
        <v>86</v>
      </c>
      <c r="L496" s="25" t="s">
        <v>69</v>
      </c>
      <c r="M496" s="25" t="s">
        <v>196</v>
      </c>
      <c r="N496" s="28" t="s">
        <v>88</v>
      </c>
      <c r="O496" s="29" t="s">
        <v>6728</v>
      </c>
      <c r="P496" s="25" t="s">
        <v>6729</v>
      </c>
      <c r="Q496" s="28" t="s">
        <v>6730</v>
      </c>
      <c r="R496" s="25" t="s">
        <v>6731</v>
      </c>
      <c r="S496" s="25" t="s">
        <v>6732</v>
      </c>
      <c r="T496" s="25">
        <v>315371222</v>
      </c>
      <c r="U496" s="25">
        <v>8</v>
      </c>
      <c r="V496" s="25">
        <v>6</v>
      </c>
      <c r="W496" s="25">
        <v>175</v>
      </c>
      <c r="X496" s="24" t="s">
        <v>6733</v>
      </c>
      <c r="Y496" s="24" t="s">
        <v>6734</v>
      </c>
      <c r="Z496" s="25">
        <v>1</v>
      </c>
      <c r="AA496" s="25" t="s">
        <v>96</v>
      </c>
      <c r="AB496" s="25" t="s">
        <v>23</v>
      </c>
      <c r="AC496" s="25" t="s">
        <v>97</v>
      </c>
      <c r="AD496" s="30"/>
      <c r="AE496" s="24" t="s">
        <v>1645</v>
      </c>
      <c r="AF496" s="31">
        <v>32310</v>
      </c>
      <c r="AG496" s="25" t="str">
        <f t="shared" ca="1" si="106"/>
        <v>37 anos</v>
      </c>
      <c r="AH496" s="31">
        <v>41561</v>
      </c>
      <c r="AI496" s="31">
        <v>41561</v>
      </c>
      <c r="AJ496" s="31">
        <f t="shared" si="107"/>
        <v>50692</v>
      </c>
      <c r="AK496" s="31">
        <f t="shared" si="108"/>
        <v>52518</v>
      </c>
      <c r="AL496" s="25">
        <v>59</v>
      </c>
      <c r="AM496" s="25" t="str">
        <f t="shared" ca="1" si="109"/>
        <v>11 ano(s)</v>
      </c>
      <c r="AN496" s="25" t="str">
        <f t="shared" ca="1" si="110"/>
        <v>10  mês(es)</v>
      </c>
      <c r="AO496" s="25" t="str">
        <f t="shared" ca="1" si="111"/>
        <v>2 dias</v>
      </c>
      <c r="AP496" s="25">
        <f t="shared" ca="1" si="112"/>
        <v>4324</v>
      </c>
      <c r="AQ496" s="32" t="s">
        <v>99</v>
      </c>
      <c r="AR496" s="25"/>
      <c r="AS496" s="25"/>
      <c r="AT496" s="25"/>
      <c r="AU496" s="25"/>
      <c r="AV496" s="25"/>
      <c r="AW496" s="25" t="s">
        <v>336</v>
      </c>
      <c r="AX496" s="25"/>
      <c r="AY496" s="25" t="s">
        <v>99</v>
      </c>
      <c r="AZ496" s="25" t="s">
        <v>99</v>
      </c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 t="s">
        <v>6735</v>
      </c>
      <c r="BM496" s="25">
        <v>0</v>
      </c>
      <c r="BN496" s="25" t="s">
        <v>6736</v>
      </c>
      <c r="BO496" s="25" t="s">
        <v>106</v>
      </c>
      <c r="BP496" s="25">
        <v>69400000</v>
      </c>
      <c r="BQ496" s="25" t="s">
        <v>6737</v>
      </c>
      <c r="BR496" s="33" t="s">
        <v>6738</v>
      </c>
      <c r="BS496" s="25" t="s">
        <v>290</v>
      </c>
      <c r="BT496" s="25" t="s">
        <v>110</v>
      </c>
      <c r="BU496" s="25" t="s">
        <v>291</v>
      </c>
      <c r="BV496" s="25" t="s">
        <v>110</v>
      </c>
      <c r="BW496" s="31" t="s">
        <v>292</v>
      </c>
      <c r="BX496" s="71" t="s">
        <v>6739</v>
      </c>
      <c r="BY496" s="25" t="s">
        <v>110</v>
      </c>
      <c r="BZ496" s="25" t="s">
        <v>110</v>
      </c>
      <c r="CA496" s="25" t="s">
        <v>110</v>
      </c>
      <c r="CB496" s="25" t="s">
        <v>110</v>
      </c>
      <c r="CC496" s="25" t="s">
        <v>110</v>
      </c>
      <c r="CD496" s="25" t="s">
        <v>110</v>
      </c>
      <c r="CE496" s="25" t="s">
        <v>110</v>
      </c>
      <c r="CF496" s="25" t="s">
        <v>110</v>
      </c>
      <c r="CG496" s="25" t="s">
        <v>110</v>
      </c>
      <c r="CH496" s="25" t="s">
        <v>110</v>
      </c>
      <c r="CI496" s="25" t="s">
        <v>110</v>
      </c>
      <c r="CJ496" s="25" t="s">
        <v>110</v>
      </c>
      <c r="CK496" s="25" t="s">
        <v>110</v>
      </c>
      <c r="CL496" s="25" t="s">
        <v>110</v>
      </c>
      <c r="CM496" s="25" t="s">
        <v>110</v>
      </c>
      <c r="CN496" s="25"/>
      <c r="CO496" s="34"/>
    </row>
    <row r="497" spans="1:93" ht="15" customHeight="1">
      <c r="A497" s="13" t="s">
        <v>6740</v>
      </c>
      <c r="B497" s="14">
        <v>536</v>
      </c>
      <c r="C497" s="40" t="s">
        <v>1347</v>
      </c>
      <c r="D497" s="599" t="s">
        <v>6500</v>
      </c>
      <c r="E497" s="599">
        <v>22</v>
      </c>
      <c r="F497" s="599"/>
      <c r="G497" s="599"/>
      <c r="H497" s="36" t="s">
        <v>84</v>
      </c>
      <c r="I497" s="14"/>
      <c r="J497" s="36" t="s">
        <v>135</v>
      </c>
      <c r="K497" s="14" t="s">
        <v>279</v>
      </c>
      <c r="L497" s="14" t="s">
        <v>69</v>
      </c>
      <c r="M497" s="14" t="s">
        <v>196</v>
      </c>
      <c r="N497" s="17" t="s">
        <v>88</v>
      </c>
      <c r="O497" s="18" t="s">
        <v>6741</v>
      </c>
      <c r="P497" s="14" t="s">
        <v>6742</v>
      </c>
      <c r="Q497" s="17" t="s">
        <v>6743</v>
      </c>
      <c r="R497" s="14" t="s">
        <v>6744</v>
      </c>
      <c r="S497" s="14" t="s">
        <v>6745</v>
      </c>
      <c r="T497" s="14">
        <v>165869722</v>
      </c>
      <c r="U497" s="14">
        <v>24</v>
      </c>
      <c r="V497" s="14">
        <v>6</v>
      </c>
      <c r="W497" s="14">
        <v>110</v>
      </c>
      <c r="X497" s="13" t="s">
        <v>6746</v>
      </c>
      <c r="Y497" s="13" t="s">
        <v>6747</v>
      </c>
      <c r="Z497" s="14">
        <v>1</v>
      </c>
      <c r="AA497" s="14" t="s">
        <v>96</v>
      </c>
      <c r="AB497" s="14" t="s">
        <v>23</v>
      </c>
      <c r="AC497" s="14" t="s">
        <v>97</v>
      </c>
      <c r="AD497" s="19"/>
      <c r="AE497" s="13" t="s">
        <v>857</v>
      </c>
      <c r="AF497" s="20">
        <v>28782</v>
      </c>
      <c r="AG497" s="14" t="str">
        <f t="shared" ca="1" si="106"/>
        <v>46 anos</v>
      </c>
      <c r="AH497" s="20">
        <v>41561</v>
      </c>
      <c r="AI497" s="20">
        <v>41561</v>
      </c>
      <c r="AJ497" s="20">
        <f t="shared" si="107"/>
        <v>50692</v>
      </c>
      <c r="AK497" s="20">
        <f t="shared" si="108"/>
        <v>52518</v>
      </c>
      <c r="AL497" s="14">
        <v>59</v>
      </c>
      <c r="AM497" s="14" t="str">
        <f t="shared" ca="1" si="109"/>
        <v>11 ano(s)</v>
      </c>
      <c r="AN497" s="14" t="str">
        <f t="shared" ca="1" si="110"/>
        <v>10  mês(es)</v>
      </c>
      <c r="AO497" s="14" t="str">
        <f t="shared" ca="1" si="111"/>
        <v>2 dias</v>
      </c>
      <c r="AP497" s="14">
        <f t="shared" ca="1" si="112"/>
        <v>4324</v>
      </c>
      <c r="AQ497" s="21" t="s">
        <v>99</v>
      </c>
      <c r="AR497" s="14"/>
      <c r="AS497" s="14"/>
      <c r="AT497" s="14"/>
      <c r="AU497" s="14"/>
      <c r="AV497" s="14"/>
      <c r="AW497" s="14" t="s">
        <v>336</v>
      </c>
      <c r="AX497" s="14" t="s">
        <v>6748</v>
      </c>
      <c r="AY497" s="14"/>
      <c r="AZ497" s="14" t="s">
        <v>99</v>
      </c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 t="s">
        <v>6749</v>
      </c>
      <c r="BM497" s="14">
        <v>0</v>
      </c>
      <c r="BN497" s="14"/>
      <c r="BO497" s="14" t="s">
        <v>106</v>
      </c>
      <c r="BP497" s="14">
        <v>69415000</v>
      </c>
      <c r="BQ497" s="14">
        <v>9291280653</v>
      </c>
      <c r="BR497" s="22" t="s">
        <v>6750</v>
      </c>
      <c r="BS497" s="14" t="s">
        <v>290</v>
      </c>
      <c r="BT497" s="14" t="s">
        <v>110</v>
      </c>
      <c r="BU497" s="14" t="s">
        <v>291</v>
      </c>
      <c r="BV497" s="14" t="s">
        <v>110</v>
      </c>
      <c r="BW497" s="20" t="s">
        <v>292</v>
      </c>
      <c r="BX497" s="76" t="s">
        <v>6751</v>
      </c>
      <c r="BY497" s="14" t="s">
        <v>110</v>
      </c>
      <c r="BZ497" s="14" t="s">
        <v>110</v>
      </c>
      <c r="CA497" s="14" t="s">
        <v>110</v>
      </c>
      <c r="CB497" s="14" t="s">
        <v>110</v>
      </c>
      <c r="CC497" s="14" t="s">
        <v>110</v>
      </c>
      <c r="CD497" s="14" t="s">
        <v>110</v>
      </c>
      <c r="CE497" s="14" t="s">
        <v>110</v>
      </c>
      <c r="CF497" s="14" t="s">
        <v>110</v>
      </c>
      <c r="CG497" s="14" t="s">
        <v>110</v>
      </c>
      <c r="CH497" s="14" t="s">
        <v>110</v>
      </c>
      <c r="CI497" s="14" t="s">
        <v>110</v>
      </c>
      <c r="CJ497" s="14" t="s">
        <v>110</v>
      </c>
      <c r="CK497" s="14" t="s">
        <v>110</v>
      </c>
      <c r="CL497" s="14" t="s">
        <v>110</v>
      </c>
      <c r="CM497" s="14" t="s">
        <v>110</v>
      </c>
      <c r="CN497" s="14"/>
      <c r="CO497" s="40"/>
    </row>
    <row r="498" spans="1:93" ht="12.75" customHeight="1">
      <c r="A498" s="24" t="s">
        <v>6752</v>
      </c>
      <c r="B498" s="25"/>
      <c r="C498" s="34" t="s">
        <v>1347</v>
      </c>
      <c r="D498" s="600" t="s">
        <v>6500</v>
      </c>
      <c r="E498" s="599">
        <v>22</v>
      </c>
      <c r="F498" s="600"/>
      <c r="G498" s="600"/>
      <c r="H498" s="27" t="s">
        <v>84</v>
      </c>
      <c r="I498" s="25" t="s">
        <v>1449</v>
      </c>
      <c r="J498" s="27" t="s">
        <v>85</v>
      </c>
      <c r="K498" s="25" t="s">
        <v>86</v>
      </c>
      <c r="L498" s="32" t="s">
        <v>70</v>
      </c>
      <c r="M498" s="28" t="s">
        <v>1392</v>
      </c>
      <c r="N498" s="28" t="s">
        <v>1450</v>
      </c>
      <c r="O498" s="29" t="s">
        <v>6753</v>
      </c>
      <c r="P498" s="25" t="s">
        <v>6754</v>
      </c>
      <c r="Q498" s="41" t="s">
        <v>6755</v>
      </c>
      <c r="R498" s="25" t="s">
        <v>6756</v>
      </c>
      <c r="S498" s="25" t="s">
        <v>6757</v>
      </c>
      <c r="T498" s="25">
        <v>225776222</v>
      </c>
      <c r="U498" s="25">
        <v>91</v>
      </c>
      <c r="V498" s="25">
        <v>5</v>
      </c>
      <c r="W498" s="25">
        <v>13</v>
      </c>
      <c r="X498" s="24" t="s">
        <v>977</v>
      </c>
      <c r="Y498" s="24" t="s">
        <v>6758</v>
      </c>
      <c r="Z498" s="25">
        <v>2</v>
      </c>
      <c r="AA498" s="25" t="s">
        <v>96</v>
      </c>
      <c r="AB498" s="25" t="s">
        <v>23</v>
      </c>
      <c r="AC498" s="25" t="s">
        <v>97</v>
      </c>
      <c r="AD498" s="30"/>
      <c r="AE498" s="24" t="s">
        <v>1822</v>
      </c>
      <c r="AF498" s="31">
        <v>31086</v>
      </c>
      <c r="AG498" s="25" t="str">
        <f t="shared" ca="1" si="106"/>
        <v>40 anos</v>
      </c>
      <c r="AH498" s="31">
        <v>43937</v>
      </c>
      <c r="AI498" s="31">
        <v>43937</v>
      </c>
      <c r="AJ498" s="31">
        <f t="shared" si="107"/>
        <v>53068</v>
      </c>
      <c r="AK498" s="31">
        <f t="shared" si="108"/>
        <v>54894</v>
      </c>
      <c r="AL498" s="25">
        <v>59</v>
      </c>
      <c r="AM498" s="25" t="str">
        <f t="shared" ca="1" si="109"/>
        <v>5 ano(s)</v>
      </c>
      <c r="AN498" s="25" t="str">
        <f t="shared" ca="1" si="110"/>
        <v>4  mês(es)</v>
      </c>
      <c r="AO498" s="25" t="str">
        <f t="shared" ca="1" si="111"/>
        <v>0 dias</v>
      </c>
      <c r="AP498" s="25">
        <f t="shared" ca="1" si="112"/>
        <v>1948</v>
      </c>
      <c r="AQ498" s="32" t="s">
        <v>99</v>
      </c>
      <c r="AR498" s="25"/>
      <c r="AS498" s="25"/>
      <c r="AT498" s="25"/>
      <c r="AU498" s="25"/>
      <c r="AV498" s="25"/>
      <c r="AW498" s="25" t="s">
        <v>336</v>
      </c>
      <c r="AX498" s="25" t="s">
        <v>110</v>
      </c>
      <c r="AY498" s="25" t="s">
        <v>99</v>
      </c>
      <c r="AZ498" s="25" t="s">
        <v>99</v>
      </c>
      <c r="BA498" s="25" t="s">
        <v>99</v>
      </c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 t="s">
        <v>6759</v>
      </c>
      <c r="BM498" s="25">
        <v>7</v>
      </c>
      <c r="BN498" s="25" t="s">
        <v>6760</v>
      </c>
      <c r="BO498" s="25" t="s">
        <v>106</v>
      </c>
      <c r="BP498" s="25" t="s">
        <v>6761</v>
      </c>
      <c r="BQ498" s="25" t="s">
        <v>6762</v>
      </c>
      <c r="BR498" s="150" t="s">
        <v>6763</v>
      </c>
      <c r="BS498" s="25"/>
      <c r="BT498" s="25"/>
      <c r="BU498" s="25"/>
      <c r="BV498" s="25"/>
      <c r="BW498" s="25"/>
      <c r="BX498" s="25"/>
      <c r="BY498" s="25" t="s">
        <v>6764</v>
      </c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34"/>
    </row>
    <row r="499" spans="1:93" ht="12.75" customHeight="1">
      <c r="A499" s="13" t="s">
        <v>6765</v>
      </c>
      <c r="B499" s="14">
        <v>295</v>
      </c>
      <c r="C499" s="40" t="s">
        <v>1347</v>
      </c>
      <c r="D499" s="599" t="s">
        <v>6500</v>
      </c>
      <c r="E499" s="599">
        <v>22</v>
      </c>
      <c r="F499" s="599"/>
      <c r="G499" s="599"/>
      <c r="H499" s="36" t="s">
        <v>84</v>
      </c>
      <c r="I499" s="14"/>
      <c r="J499" s="36" t="s">
        <v>135</v>
      </c>
      <c r="K499" s="14" t="s">
        <v>86</v>
      </c>
      <c r="L499" s="14" t="s">
        <v>195</v>
      </c>
      <c r="M499" s="17" t="s">
        <v>196</v>
      </c>
      <c r="N499" s="17" t="s">
        <v>88</v>
      </c>
      <c r="O499" s="18" t="s">
        <v>6766</v>
      </c>
      <c r="P499" s="14" t="s">
        <v>6767</v>
      </c>
      <c r="Q499" s="17" t="s">
        <v>3534</v>
      </c>
      <c r="R499" s="14" t="s">
        <v>6768</v>
      </c>
      <c r="S499" s="14" t="s">
        <v>6769</v>
      </c>
      <c r="T499" s="14">
        <v>198993122</v>
      </c>
      <c r="U499" s="14">
        <v>91</v>
      </c>
      <c r="V499" s="14">
        <v>6</v>
      </c>
      <c r="W499" s="14">
        <v>58</v>
      </c>
      <c r="X499" s="13" t="s">
        <v>6770</v>
      </c>
      <c r="Y499" s="13" t="s">
        <v>6771</v>
      </c>
      <c r="Z499" s="14">
        <v>1</v>
      </c>
      <c r="AA499" s="14" t="s">
        <v>96</v>
      </c>
      <c r="AB499" s="14" t="s">
        <v>23</v>
      </c>
      <c r="AC499" s="14" t="s">
        <v>97</v>
      </c>
      <c r="AD499" s="19"/>
      <c r="AE499" s="13" t="s">
        <v>1702</v>
      </c>
      <c r="AF499" s="20">
        <v>29709</v>
      </c>
      <c r="AG499" s="14" t="str">
        <f t="shared" ca="1" si="106"/>
        <v>44 anos</v>
      </c>
      <c r="AH499" s="20">
        <v>38384</v>
      </c>
      <c r="AI499" s="20">
        <v>38384</v>
      </c>
      <c r="AJ499" s="20">
        <f t="shared" si="107"/>
        <v>47515</v>
      </c>
      <c r="AK499" s="20">
        <f t="shared" si="108"/>
        <v>49341</v>
      </c>
      <c r="AL499" s="14">
        <v>59</v>
      </c>
      <c r="AM499" s="14" t="str">
        <f t="shared" ca="1" si="109"/>
        <v>20 ano(s)</v>
      </c>
      <c r="AN499" s="14" t="str">
        <f t="shared" ca="1" si="110"/>
        <v>6  mês(es)</v>
      </c>
      <c r="AO499" s="14" t="str">
        <f t="shared" ca="1" si="111"/>
        <v>15 dias</v>
      </c>
      <c r="AP499" s="14">
        <f t="shared" ca="1" si="112"/>
        <v>7501</v>
      </c>
      <c r="AQ499" s="21" t="s">
        <v>99</v>
      </c>
      <c r="AR499" s="14"/>
      <c r="AS499" s="14"/>
      <c r="AT499" s="14"/>
      <c r="AU499" s="14"/>
      <c r="AV499" s="14"/>
      <c r="AW499" s="14"/>
      <c r="AX499" s="14"/>
      <c r="AY499" s="14" t="s">
        <v>99</v>
      </c>
      <c r="AZ499" s="14" t="s">
        <v>99</v>
      </c>
      <c r="BA499" s="14" t="s">
        <v>99</v>
      </c>
      <c r="BB499" s="14"/>
      <c r="BC499" s="14"/>
      <c r="BD499" s="14"/>
      <c r="BE499" s="14" t="s">
        <v>223</v>
      </c>
      <c r="BF499" s="14"/>
      <c r="BG499" s="14"/>
      <c r="BH499" s="14"/>
      <c r="BI499" s="14"/>
      <c r="BJ499" s="14"/>
      <c r="BK499" s="14"/>
      <c r="BL499" s="14"/>
      <c r="BM499" s="14">
        <v>0</v>
      </c>
      <c r="BN499" s="14"/>
      <c r="BO499" s="14" t="s">
        <v>106</v>
      </c>
      <c r="BP499" s="14">
        <v>69400000</v>
      </c>
      <c r="BQ499" s="14" t="s">
        <v>6772</v>
      </c>
      <c r="BR499" s="22" t="s">
        <v>6773</v>
      </c>
      <c r="BS499" s="14" t="s">
        <v>205</v>
      </c>
      <c r="BT499" s="14" t="s">
        <v>206</v>
      </c>
      <c r="BU499" s="14" t="s">
        <v>207</v>
      </c>
      <c r="BV499" s="14"/>
      <c r="BW499" s="14"/>
      <c r="BX499" s="14"/>
      <c r="BY499" s="14" t="s">
        <v>208</v>
      </c>
      <c r="BZ499" s="14" t="s">
        <v>110</v>
      </c>
      <c r="CA499" s="20" t="s">
        <v>209</v>
      </c>
      <c r="CB499" s="14" t="s">
        <v>110</v>
      </c>
      <c r="CC499" s="14" t="s">
        <v>110</v>
      </c>
      <c r="CD499" s="14" t="s">
        <v>110</v>
      </c>
      <c r="CE499" s="14" t="s">
        <v>110</v>
      </c>
      <c r="CF499" s="14" t="s">
        <v>110</v>
      </c>
      <c r="CG499" s="14" t="s">
        <v>110</v>
      </c>
      <c r="CH499" s="14" t="s">
        <v>110</v>
      </c>
      <c r="CI499" s="14" t="s">
        <v>110</v>
      </c>
      <c r="CJ499" s="14" t="s">
        <v>110</v>
      </c>
      <c r="CK499" s="14" t="s">
        <v>110</v>
      </c>
      <c r="CL499" s="14" t="s">
        <v>110</v>
      </c>
      <c r="CM499" s="14" t="s">
        <v>110</v>
      </c>
      <c r="CN499" s="14"/>
      <c r="CO499" s="40"/>
    </row>
    <row r="500" spans="1:93" ht="12.75" customHeight="1">
      <c r="A500" s="24" t="s">
        <v>6774</v>
      </c>
      <c r="B500" s="25">
        <v>4</v>
      </c>
      <c r="C500" s="34" t="s">
        <v>1347</v>
      </c>
      <c r="D500" s="600" t="s">
        <v>6500</v>
      </c>
      <c r="E500" s="599">
        <v>22</v>
      </c>
      <c r="F500" s="600"/>
      <c r="G500" s="600"/>
      <c r="H500" s="27" t="s">
        <v>6029</v>
      </c>
      <c r="I500" s="25" t="s">
        <v>6775</v>
      </c>
      <c r="J500" s="27" t="s">
        <v>85</v>
      </c>
      <c r="K500" s="25" t="s">
        <v>86</v>
      </c>
      <c r="L500" s="25" t="s">
        <v>76</v>
      </c>
      <c r="M500" s="28" t="s">
        <v>87</v>
      </c>
      <c r="N500" s="28" t="s">
        <v>88</v>
      </c>
      <c r="O500" s="29" t="s">
        <v>6776</v>
      </c>
      <c r="P500" s="25" t="s">
        <v>6777</v>
      </c>
      <c r="Q500" s="28" t="s">
        <v>6778</v>
      </c>
      <c r="R500" s="25" t="s">
        <v>6779</v>
      </c>
      <c r="S500" s="25" t="s">
        <v>6780</v>
      </c>
      <c r="T500" s="25">
        <v>140986522</v>
      </c>
      <c r="U500" s="25">
        <v>24</v>
      </c>
      <c r="V500" s="25">
        <v>1</v>
      </c>
      <c r="W500" s="25">
        <v>290</v>
      </c>
      <c r="X500" s="24" t="s">
        <v>6781</v>
      </c>
      <c r="Y500" s="24" t="s">
        <v>6782</v>
      </c>
      <c r="Z500" s="25">
        <v>1</v>
      </c>
      <c r="AA500" s="25" t="s">
        <v>96</v>
      </c>
      <c r="AB500" s="25" t="s">
        <v>23</v>
      </c>
      <c r="AC500" s="25" t="s">
        <v>97</v>
      </c>
      <c r="AD500" s="30" t="s">
        <v>6783</v>
      </c>
      <c r="AE500" s="24" t="s">
        <v>6784</v>
      </c>
      <c r="AF500" s="31">
        <v>26997</v>
      </c>
      <c r="AG500" s="25" t="str">
        <f t="shared" ca="1" si="106"/>
        <v>51 anos</v>
      </c>
      <c r="AH500" s="31">
        <v>34425</v>
      </c>
      <c r="AI500" s="31">
        <v>34425</v>
      </c>
      <c r="AJ500" s="31">
        <f t="shared" si="107"/>
        <v>43556</v>
      </c>
      <c r="AK500" s="31">
        <f t="shared" si="108"/>
        <v>45383</v>
      </c>
      <c r="AL500" s="25">
        <v>59</v>
      </c>
      <c r="AM500" s="25" t="str">
        <f t="shared" ca="1" si="109"/>
        <v>31 ano(s)</v>
      </c>
      <c r="AN500" s="25" t="str">
        <f t="shared" ca="1" si="110"/>
        <v>4  mês(es)</v>
      </c>
      <c r="AO500" s="25" t="str">
        <f t="shared" ca="1" si="111"/>
        <v>15 dias</v>
      </c>
      <c r="AP500" s="25">
        <f t="shared" ca="1" si="112"/>
        <v>11460</v>
      </c>
      <c r="AQ500" s="32" t="s">
        <v>99</v>
      </c>
      <c r="AR500" s="25"/>
      <c r="AS500" s="25"/>
      <c r="AT500" s="25"/>
      <c r="AU500" s="25"/>
      <c r="AV500" s="25"/>
      <c r="AW500" s="25"/>
      <c r="AX500" s="25"/>
      <c r="AY500" s="25" t="s">
        <v>99</v>
      </c>
      <c r="AZ500" s="25" t="s">
        <v>99</v>
      </c>
      <c r="BA500" s="73" t="s">
        <v>99</v>
      </c>
      <c r="BB500" s="25"/>
      <c r="BC500" s="25"/>
      <c r="BD500" s="25"/>
      <c r="BE500" s="25" t="s">
        <v>365</v>
      </c>
      <c r="BF500" s="25"/>
      <c r="BG500" s="25"/>
      <c r="BH500" s="25"/>
      <c r="BI500" s="25"/>
      <c r="BJ500" s="25"/>
      <c r="BK500" s="25"/>
      <c r="BL500" s="25" t="s">
        <v>6785</v>
      </c>
      <c r="BM500" s="25" t="s">
        <v>105</v>
      </c>
      <c r="BN500" s="25"/>
      <c r="BO500" s="25" t="s">
        <v>106</v>
      </c>
      <c r="BP500" s="25">
        <v>69096690</v>
      </c>
      <c r="BQ500" s="80">
        <v>0</v>
      </c>
      <c r="BR500" s="33" t="s">
        <v>6786</v>
      </c>
      <c r="BS500" s="25" t="s">
        <v>1826</v>
      </c>
      <c r="BT500" s="25"/>
      <c r="BU500" s="25"/>
      <c r="BV500" s="25"/>
      <c r="BW500" s="25"/>
      <c r="BX500" s="25"/>
      <c r="BY500" s="25"/>
      <c r="BZ500" s="25" t="s">
        <v>6787</v>
      </c>
      <c r="CA500" s="25"/>
      <c r="CB500" s="25" t="s">
        <v>1828</v>
      </c>
      <c r="CC500" s="25" t="s">
        <v>110</v>
      </c>
      <c r="CD500" s="31">
        <v>44672</v>
      </c>
      <c r="CE500" s="25" t="s">
        <v>617</v>
      </c>
      <c r="CF500" s="31">
        <v>45017</v>
      </c>
      <c r="CG500" s="25" t="s">
        <v>4301</v>
      </c>
      <c r="CH500" s="25" t="s">
        <v>110</v>
      </c>
      <c r="CI500" s="25" t="s">
        <v>110</v>
      </c>
      <c r="CJ500" s="25" t="s">
        <v>110</v>
      </c>
      <c r="CK500" s="25" t="s">
        <v>110</v>
      </c>
      <c r="CL500" s="25" t="s">
        <v>110</v>
      </c>
      <c r="CM500" s="25" t="s">
        <v>110</v>
      </c>
      <c r="CN500" s="25"/>
      <c r="CO500" s="34"/>
    </row>
    <row r="501" spans="1:93" ht="12.75" customHeight="1">
      <c r="A501" s="13" t="s">
        <v>6788</v>
      </c>
      <c r="B501" s="14">
        <v>455</v>
      </c>
      <c r="C501" s="40" t="s">
        <v>1347</v>
      </c>
      <c r="D501" s="599" t="s">
        <v>6500</v>
      </c>
      <c r="E501" s="599">
        <v>22</v>
      </c>
      <c r="F501" s="599"/>
      <c r="G501" s="599"/>
      <c r="H501" s="36" t="s">
        <v>84</v>
      </c>
      <c r="I501" s="14"/>
      <c r="J501" s="36" t="s">
        <v>85</v>
      </c>
      <c r="K501" s="14" t="s">
        <v>86</v>
      </c>
      <c r="L501" s="14" t="s">
        <v>69</v>
      </c>
      <c r="M501" s="14" t="s">
        <v>196</v>
      </c>
      <c r="N501" s="17" t="s">
        <v>88</v>
      </c>
      <c r="O501" s="18" t="s">
        <v>6789</v>
      </c>
      <c r="P501" s="14" t="s">
        <v>6790</v>
      </c>
      <c r="Q501" s="14">
        <v>1060</v>
      </c>
      <c r="R501" s="14" t="s">
        <v>6791</v>
      </c>
      <c r="S501" s="14" t="s">
        <v>6792</v>
      </c>
      <c r="T501" s="14">
        <v>195193422</v>
      </c>
      <c r="U501" s="14">
        <v>67</v>
      </c>
      <c r="V501" s="14">
        <v>6</v>
      </c>
      <c r="W501" s="14">
        <v>6</v>
      </c>
      <c r="X501" s="13" t="s">
        <v>6793</v>
      </c>
      <c r="Y501" s="13" t="s">
        <v>6794</v>
      </c>
      <c r="Z501" s="14">
        <v>2</v>
      </c>
      <c r="AA501" s="14" t="s">
        <v>96</v>
      </c>
      <c r="AB501" s="14" t="s">
        <v>23</v>
      </c>
      <c r="AC501" s="14" t="s">
        <v>97</v>
      </c>
      <c r="AD501" s="19"/>
      <c r="AE501" s="13" t="s">
        <v>1716</v>
      </c>
      <c r="AF501" s="20">
        <v>29985</v>
      </c>
      <c r="AG501" s="14" t="str">
        <f t="shared" ca="1" si="106"/>
        <v>43 anos</v>
      </c>
      <c r="AH501" s="20">
        <v>41561</v>
      </c>
      <c r="AI501" s="20">
        <v>41561</v>
      </c>
      <c r="AJ501" s="20">
        <f t="shared" si="107"/>
        <v>50692</v>
      </c>
      <c r="AK501" s="20">
        <f t="shared" si="108"/>
        <v>52518</v>
      </c>
      <c r="AL501" s="14">
        <v>59</v>
      </c>
      <c r="AM501" s="14" t="str">
        <f t="shared" ca="1" si="109"/>
        <v>11 ano(s)</v>
      </c>
      <c r="AN501" s="14" t="str">
        <f t="shared" ca="1" si="110"/>
        <v>10  mês(es)</v>
      </c>
      <c r="AO501" s="14" t="str">
        <f t="shared" ca="1" si="111"/>
        <v>2 dias</v>
      </c>
      <c r="AP501" s="14">
        <f t="shared" ca="1" si="112"/>
        <v>4324</v>
      </c>
      <c r="AQ501" s="21" t="s">
        <v>99</v>
      </c>
      <c r="AR501" s="14"/>
      <c r="AS501" s="14"/>
      <c r="AT501" s="14"/>
      <c r="AU501" s="14"/>
      <c r="AV501" s="14"/>
      <c r="AW501" s="14" t="s">
        <v>100</v>
      </c>
      <c r="AX501" s="14" t="s">
        <v>6795</v>
      </c>
      <c r="AY501" s="14"/>
      <c r="AZ501" s="14" t="s">
        <v>99</v>
      </c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 t="s">
        <v>6796</v>
      </c>
      <c r="BM501" s="14">
        <v>0</v>
      </c>
      <c r="BN501" s="14" t="s">
        <v>6797</v>
      </c>
      <c r="BO501" s="14" t="s">
        <v>106</v>
      </c>
      <c r="BP501" s="14">
        <v>69400000</v>
      </c>
      <c r="BQ501" s="14">
        <v>9291640001</v>
      </c>
      <c r="BR501" s="22" t="s">
        <v>6798</v>
      </c>
      <c r="BS501" s="14" t="s">
        <v>290</v>
      </c>
      <c r="BT501" s="14" t="s">
        <v>110</v>
      </c>
      <c r="BU501" s="14" t="s">
        <v>291</v>
      </c>
      <c r="BV501" s="14" t="s">
        <v>110</v>
      </c>
      <c r="BW501" s="20" t="s">
        <v>292</v>
      </c>
      <c r="BX501" s="76" t="s">
        <v>6799</v>
      </c>
      <c r="BY501" s="14" t="s">
        <v>110</v>
      </c>
      <c r="BZ501" s="14" t="s">
        <v>110</v>
      </c>
      <c r="CA501" s="14" t="s">
        <v>110</v>
      </c>
      <c r="CB501" s="14" t="s">
        <v>110</v>
      </c>
      <c r="CC501" s="14" t="s">
        <v>110</v>
      </c>
      <c r="CD501" s="14" t="s">
        <v>110</v>
      </c>
      <c r="CE501" s="14" t="s">
        <v>110</v>
      </c>
      <c r="CF501" s="14" t="s">
        <v>110</v>
      </c>
      <c r="CG501" s="14" t="s">
        <v>110</v>
      </c>
      <c r="CH501" s="14" t="s">
        <v>110</v>
      </c>
      <c r="CI501" s="14" t="s">
        <v>110</v>
      </c>
      <c r="CJ501" s="14" t="s">
        <v>110</v>
      </c>
      <c r="CK501" s="14" t="s">
        <v>110</v>
      </c>
      <c r="CL501" s="14" t="s">
        <v>110</v>
      </c>
      <c r="CM501" s="14" t="s">
        <v>110</v>
      </c>
      <c r="CN501" s="14"/>
      <c r="CO501" s="40"/>
    </row>
    <row r="502" spans="1:93" ht="12.75" customHeight="1">
      <c r="A502" s="24" t="s">
        <v>6800</v>
      </c>
      <c r="B502" s="25"/>
      <c r="C502" s="34" t="s">
        <v>1347</v>
      </c>
      <c r="D502" s="600" t="s">
        <v>6500</v>
      </c>
      <c r="E502" s="599">
        <v>22</v>
      </c>
      <c r="F502" s="600"/>
      <c r="G502" s="600"/>
      <c r="H502" s="27" t="s">
        <v>84</v>
      </c>
      <c r="I502" s="25" t="s">
        <v>1449</v>
      </c>
      <c r="J502" s="27" t="s">
        <v>135</v>
      </c>
      <c r="K502" s="25" t="s">
        <v>86</v>
      </c>
      <c r="L502" s="32" t="s">
        <v>69</v>
      </c>
      <c r="M502" s="28" t="s">
        <v>1392</v>
      </c>
      <c r="N502" s="28" t="s">
        <v>1450</v>
      </c>
      <c r="O502" s="29" t="s">
        <v>6801</v>
      </c>
      <c r="P502" s="25" t="s">
        <v>6802</v>
      </c>
      <c r="Q502" s="41" t="s">
        <v>6803</v>
      </c>
      <c r="R502" s="25" t="s">
        <v>6804</v>
      </c>
      <c r="S502" s="25" t="s">
        <v>6805</v>
      </c>
      <c r="T502" s="25">
        <v>302681122</v>
      </c>
      <c r="U502" s="25">
        <v>75</v>
      </c>
      <c r="V502" s="25">
        <v>70</v>
      </c>
      <c r="W502" s="25">
        <v>593</v>
      </c>
      <c r="X502" s="24" t="s">
        <v>6806</v>
      </c>
      <c r="Y502" s="24" t="s">
        <v>6807</v>
      </c>
      <c r="Z502" s="25">
        <v>2</v>
      </c>
      <c r="AA502" s="25" t="s">
        <v>96</v>
      </c>
      <c r="AB502" s="25" t="s">
        <v>23</v>
      </c>
      <c r="AC502" s="25" t="s">
        <v>97</v>
      </c>
      <c r="AD502" s="30"/>
      <c r="AE502" s="24" t="s">
        <v>409</v>
      </c>
      <c r="AF502" s="31">
        <v>31003</v>
      </c>
      <c r="AG502" s="25" t="str">
        <f t="shared" ca="1" si="106"/>
        <v>40 anos</v>
      </c>
      <c r="AH502" s="31">
        <v>43937</v>
      </c>
      <c r="AI502" s="31">
        <v>43937</v>
      </c>
      <c r="AJ502" s="31">
        <f t="shared" si="107"/>
        <v>53068</v>
      </c>
      <c r="AK502" s="31">
        <f t="shared" si="108"/>
        <v>54894</v>
      </c>
      <c r="AL502" s="25">
        <v>59</v>
      </c>
      <c r="AM502" s="25" t="str">
        <f t="shared" ca="1" si="109"/>
        <v>5 ano(s)</v>
      </c>
      <c r="AN502" s="25" t="str">
        <f t="shared" ca="1" si="110"/>
        <v>4  mês(es)</v>
      </c>
      <c r="AO502" s="25" t="str">
        <f t="shared" ca="1" si="111"/>
        <v>0 dias</v>
      </c>
      <c r="AP502" s="25">
        <f t="shared" ca="1" si="112"/>
        <v>1948</v>
      </c>
      <c r="AQ502" s="32" t="s">
        <v>99</v>
      </c>
      <c r="AR502" s="25"/>
      <c r="AS502" s="25"/>
      <c r="AT502" s="25"/>
      <c r="AU502" s="25"/>
      <c r="AV502" s="25"/>
      <c r="AW502" s="25" t="s">
        <v>100</v>
      </c>
      <c r="AX502" s="25" t="s">
        <v>110</v>
      </c>
      <c r="AY502" s="25" t="s">
        <v>99</v>
      </c>
      <c r="AZ502" s="25" t="s">
        <v>99</v>
      </c>
      <c r="BA502" s="25" t="s">
        <v>99</v>
      </c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 t="s">
        <v>6808</v>
      </c>
      <c r="BM502" s="25">
        <v>323</v>
      </c>
      <c r="BN502" s="25" t="s">
        <v>6809</v>
      </c>
      <c r="BO502" s="25" t="s">
        <v>106</v>
      </c>
      <c r="BP502" s="25" t="s">
        <v>6810</v>
      </c>
      <c r="BQ502" s="25" t="s">
        <v>6811</v>
      </c>
      <c r="BR502" s="207" t="s">
        <v>6812</v>
      </c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34"/>
    </row>
    <row r="503" spans="1:93" ht="15" customHeight="1">
      <c r="A503" s="13" t="s">
        <v>6813</v>
      </c>
      <c r="B503" s="14"/>
      <c r="C503" s="40" t="s">
        <v>1347</v>
      </c>
      <c r="D503" s="599" t="s">
        <v>6500</v>
      </c>
      <c r="E503" s="599">
        <v>22</v>
      </c>
      <c r="F503" s="599"/>
      <c r="G503" s="599"/>
      <c r="H503" s="591" t="s">
        <v>84</v>
      </c>
      <c r="I503" s="14" t="s">
        <v>6699</v>
      </c>
      <c r="J503" s="36" t="s">
        <v>135</v>
      </c>
      <c r="K503" s="14"/>
      <c r="L503" s="14" t="s">
        <v>257</v>
      </c>
      <c r="M503" s="17" t="s">
        <v>196</v>
      </c>
      <c r="N503" s="17" t="s">
        <v>88</v>
      </c>
      <c r="O503" s="18" t="s">
        <v>6814</v>
      </c>
      <c r="P503" s="59" t="s">
        <v>6815</v>
      </c>
      <c r="Q503" s="60">
        <v>2088</v>
      </c>
      <c r="R503" s="59" t="s">
        <v>6816</v>
      </c>
      <c r="S503" s="59" t="s">
        <v>6817</v>
      </c>
      <c r="T503" s="75" t="s">
        <v>6818</v>
      </c>
      <c r="U503" s="14">
        <v>91</v>
      </c>
      <c r="V503" s="75" t="s">
        <v>788</v>
      </c>
      <c r="W503" s="75" t="s">
        <v>6819</v>
      </c>
      <c r="X503" s="39" t="s">
        <v>6820</v>
      </c>
      <c r="Y503" s="39" t="s">
        <v>6821</v>
      </c>
      <c r="Z503" s="14">
        <v>1</v>
      </c>
      <c r="AA503" s="14" t="s">
        <v>96</v>
      </c>
      <c r="AB503" s="14" t="s">
        <v>23</v>
      </c>
      <c r="AC503" s="14" t="s">
        <v>97</v>
      </c>
      <c r="AD503" s="19"/>
      <c r="AE503" s="13"/>
      <c r="AF503" s="62">
        <v>34315</v>
      </c>
      <c r="AG503" s="14" t="str">
        <f t="shared" ca="1" si="106"/>
        <v>31 anos</v>
      </c>
      <c r="AH503" s="62">
        <v>45267</v>
      </c>
      <c r="AI503" s="20"/>
      <c r="AJ503" s="20"/>
      <c r="AK503" s="20"/>
      <c r="AL503" s="14"/>
      <c r="AM503" s="14"/>
      <c r="AN503" s="14"/>
      <c r="AO503" s="14"/>
      <c r="AP503" s="14"/>
      <c r="AQ503" s="21"/>
      <c r="AR503" s="14"/>
      <c r="AS503" s="14"/>
      <c r="AT503" s="14"/>
      <c r="AU503" s="14"/>
      <c r="AV503" s="14"/>
      <c r="AW503" s="14" t="s">
        <v>100</v>
      </c>
      <c r="AX503" s="63" t="s">
        <v>6822</v>
      </c>
      <c r="AY503" s="52" t="s">
        <v>306</v>
      </c>
      <c r="AZ503" s="63" t="s">
        <v>99</v>
      </c>
      <c r="BA503" s="52" t="s">
        <v>99</v>
      </c>
      <c r="BB503" s="14" t="s">
        <v>271</v>
      </c>
      <c r="BC503" s="14"/>
      <c r="BD503" s="14"/>
      <c r="BE503" s="14"/>
      <c r="BF503" s="14"/>
      <c r="BG503" s="14"/>
      <c r="BH503" s="14"/>
      <c r="BI503" s="14"/>
      <c r="BJ503" s="14"/>
      <c r="BK503" s="14"/>
      <c r="BL503" s="78" t="s">
        <v>6823</v>
      </c>
      <c r="BM503" s="76">
        <v>1140</v>
      </c>
      <c r="BN503" s="14"/>
      <c r="BO503" s="14" t="s">
        <v>106</v>
      </c>
      <c r="BP503" s="76">
        <v>69400226</v>
      </c>
      <c r="BQ503" s="64">
        <v>92992206671</v>
      </c>
      <c r="BR503" s="51" t="s">
        <v>6824</v>
      </c>
      <c r="BS503" s="14"/>
      <c r="BT503" s="14"/>
      <c r="BU503" s="14"/>
      <c r="BV503" s="14" t="s">
        <v>276</v>
      </c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40"/>
    </row>
    <row r="504" spans="1:93" ht="15" customHeight="1">
      <c r="A504" s="24" t="s">
        <v>6825</v>
      </c>
      <c r="B504" s="25"/>
      <c r="C504" s="34" t="s">
        <v>1347</v>
      </c>
      <c r="D504" s="600" t="s">
        <v>6500</v>
      </c>
      <c r="E504" s="599">
        <v>22</v>
      </c>
      <c r="F504" s="600"/>
      <c r="G504" s="600"/>
      <c r="H504" s="27" t="s">
        <v>84</v>
      </c>
      <c r="I504" s="25" t="s">
        <v>1449</v>
      </c>
      <c r="J504" s="27" t="s">
        <v>135</v>
      </c>
      <c r="K504" s="25" t="s">
        <v>86</v>
      </c>
      <c r="L504" s="32" t="s">
        <v>69</v>
      </c>
      <c r="M504" s="25" t="s">
        <v>1392</v>
      </c>
      <c r="N504" s="25" t="s">
        <v>1450</v>
      </c>
      <c r="O504" s="29" t="s">
        <v>6826</v>
      </c>
      <c r="P504" s="25" t="s">
        <v>6827</v>
      </c>
      <c r="Q504" s="41" t="s">
        <v>6828</v>
      </c>
      <c r="R504" s="25" t="s">
        <v>6829</v>
      </c>
      <c r="S504" s="25" t="s">
        <v>6830</v>
      </c>
      <c r="T504" s="25">
        <v>32313525</v>
      </c>
      <c r="U504" s="25">
        <v>69</v>
      </c>
      <c r="V504" s="25">
        <v>18</v>
      </c>
      <c r="W504" s="25">
        <v>60</v>
      </c>
      <c r="X504" s="24" t="s">
        <v>6831</v>
      </c>
      <c r="Y504" s="24" t="s">
        <v>6832</v>
      </c>
      <c r="Z504" s="25">
        <v>1</v>
      </c>
      <c r="AA504" s="25" t="s">
        <v>96</v>
      </c>
      <c r="AB504" s="25" t="s">
        <v>23</v>
      </c>
      <c r="AC504" s="25" t="s">
        <v>97</v>
      </c>
      <c r="AD504" s="30"/>
      <c r="AE504" s="24"/>
      <c r="AF504" s="31">
        <v>28490</v>
      </c>
      <c r="AG504" s="25" t="str">
        <f t="shared" ca="1" si="106"/>
        <v>47 anos</v>
      </c>
      <c r="AH504" s="31">
        <v>43937</v>
      </c>
      <c r="AI504" s="31">
        <v>43937</v>
      </c>
      <c r="AJ504" s="31">
        <f t="shared" ref="AJ504:AJ510" si="113">EDATE(AI504,300)</f>
        <v>53068</v>
      </c>
      <c r="AK504" s="31">
        <f t="shared" ref="AK504:AK510" si="114">EDATE(AI504,360)</f>
        <v>54894</v>
      </c>
      <c r="AL504" s="25">
        <v>59</v>
      </c>
      <c r="AM504" s="25" t="str">
        <f t="shared" ref="AM504:AM510" ca="1" si="115">DATEDIF(AI504,TODAY(),"Y")&amp;" ano(s)"</f>
        <v>5 ano(s)</v>
      </c>
      <c r="AN504" s="25" t="str">
        <f t="shared" ref="AN504:AN510" ca="1" si="116">DATEDIF(AI504,TODAY(),"YM")&amp;"  mês(es)"</f>
        <v>4  mês(es)</v>
      </c>
      <c r="AO504" s="25" t="str">
        <f t="shared" ref="AO504:AO510" ca="1" si="117">DATEDIF(AI504,TODAY(),"MD")&amp;" dias"</f>
        <v>0 dias</v>
      </c>
      <c r="AP504" s="25">
        <f t="shared" ref="AP504:AP510" ca="1" si="118">TODAY()-AI504</f>
        <v>1948</v>
      </c>
      <c r="AQ504" s="32" t="s">
        <v>99</v>
      </c>
      <c r="AR504" s="25"/>
      <c r="AS504" s="25"/>
      <c r="AT504" s="25"/>
      <c r="AU504" s="25"/>
      <c r="AV504" s="25"/>
      <c r="AW504" s="25" t="s">
        <v>336</v>
      </c>
      <c r="AX504" s="25" t="s">
        <v>110</v>
      </c>
      <c r="AY504" s="25" t="s">
        <v>99</v>
      </c>
      <c r="AZ504" s="25" t="s">
        <v>99</v>
      </c>
      <c r="BA504" s="25" t="s">
        <v>99</v>
      </c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 t="s">
        <v>6833</v>
      </c>
      <c r="BM504" s="25">
        <v>154</v>
      </c>
      <c r="BN504" s="25"/>
      <c r="BO504" s="25" t="s">
        <v>106</v>
      </c>
      <c r="BP504" s="25" t="s">
        <v>6834</v>
      </c>
      <c r="BQ504" s="25" t="s">
        <v>6835</v>
      </c>
      <c r="BR504" s="33" t="s">
        <v>6836</v>
      </c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34"/>
    </row>
    <row r="505" spans="1:93" ht="12.75" customHeight="1">
      <c r="A505" s="13" t="s">
        <v>6306</v>
      </c>
      <c r="B505" s="14">
        <v>638</v>
      </c>
      <c r="C505" s="40" t="s">
        <v>1347</v>
      </c>
      <c r="D505" s="599" t="s">
        <v>6307</v>
      </c>
      <c r="E505" s="599">
        <v>23</v>
      </c>
      <c r="F505" s="599"/>
      <c r="G505" s="599"/>
      <c r="H505" s="36" t="s">
        <v>84</v>
      </c>
      <c r="I505" s="14"/>
      <c r="J505" s="36" t="s">
        <v>85</v>
      </c>
      <c r="K505" s="14" t="s">
        <v>86</v>
      </c>
      <c r="L505" s="14" t="s">
        <v>69</v>
      </c>
      <c r="M505" s="14" t="s">
        <v>196</v>
      </c>
      <c r="N505" s="17" t="s">
        <v>88</v>
      </c>
      <c r="O505" s="18" t="s">
        <v>6308</v>
      </c>
      <c r="P505" s="14" t="s">
        <v>6309</v>
      </c>
      <c r="Q505" s="17" t="s">
        <v>6310</v>
      </c>
      <c r="R505" s="14" t="s">
        <v>6311</v>
      </c>
      <c r="S505" s="14" t="s">
        <v>6312</v>
      </c>
      <c r="T505" s="14">
        <v>311699222</v>
      </c>
      <c r="U505" s="14">
        <v>91</v>
      </c>
      <c r="V505" s="14">
        <v>6</v>
      </c>
      <c r="W505" s="14">
        <v>164</v>
      </c>
      <c r="X505" s="13" t="s">
        <v>6313</v>
      </c>
      <c r="Y505" s="13" t="s">
        <v>6314</v>
      </c>
      <c r="Z505" s="14">
        <v>1</v>
      </c>
      <c r="AA505" s="14" t="s">
        <v>96</v>
      </c>
      <c r="AB505" s="14" t="s">
        <v>23</v>
      </c>
      <c r="AC505" s="14" t="s">
        <v>97</v>
      </c>
      <c r="AD505" s="19"/>
      <c r="AE505" s="13" t="s">
        <v>6315</v>
      </c>
      <c r="AF505" s="20">
        <v>31903</v>
      </c>
      <c r="AG505" s="14" t="str">
        <f t="shared" ca="1" si="106"/>
        <v>38 anos</v>
      </c>
      <c r="AH505" s="20">
        <v>41561</v>
      </c>
      <c r="AI505" s="20">
        <v>41561</v>
      </c>
      <c r="AJ505" s="20">
        <f t="shared" si="113"/>
        <v>50692</v>
      </c>
      <c r="AK505" s="20">
        <f t="shared" si="114"/>
        <v>52518</v>
      </c>
      <c r="AL505" s="14">
        <v>59</v>
      </c>
      <c r="AM505" s="14" t="str">
        <f t="shared" ca="1" si="115"/>
        <v>11 ano(s)</v>
      </c>
      <c r="AN505" s="14" t="str">
        <f t="shared" ca="1" si="116"/>
        <v>10  mês(es)</v>
      </c>
      <c r="AO505" s="14" t="str">
        <f t="shared" ca="1" si="117"/>
        <v>2 dias</v>
      </c>
      <c r="AP505" s="14">
        <f t="shared" ca="1" si="118"/>
        <v>4324</v>
      </c>
      <c r="AQ505" s="21" t="s">
        <v>99</v>
      </c>
      <c r="AR505" s="14"/>
      <c r="AS505" s="14"/>
      <c r="AT505" s="14"/>
      <c r="AU505" s="14"/>
      <c r="AV505" s="14"/>
      <c r="AW505" s="14" t="s">
        <v>336</v>
      </c>
      <c r="AX505" s="14" t="s">
        <v>99</v>
      </c>
      <c r="AY505" s="14" t="s">
        <v>99</v>
      </c>
      <c r="AZ505" s="14" t="s">
        <v>99</v>
      </c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 t="s">
        <v>6316</v>
      </c>
      <c r="BM505" s="14">
        <v>0</v>
      </c>
      <c r="BN505" s="14" t="s">
        <v>6317</v>
      </c>
      <c r="BO505" s="14" t="s">
        <v>106</v>
      </c>
      <c r="BP505" s="14">
        <v>69400328</v>
      </c>
      <c r="BQ505" s="14" t="s">
        <v>6318</v>
      </c>
      <c r="BR505" s="22" t="s">
        <v>6319</v>
      </c>
      <c r="BS505" s="14" t="s">
        <v>290</v>
      </c>
      <c r="BT505" s="14" t="s">
        <v>110</v>
      </c>
      <c r="BU505" s="14" t="s">
        <v>291</v>
      </c>
      <c r="BV505" s="14" t="s">
        <v>110</v>
      </c>
      <c r="BW505" s="20" t="s">
        <v>292</v>
      </c>
      <c r="BX505" s="14" t="s">
        <v>601</v>
      </c>
      <c r="BY505" s="14" t="s">
        <v>110</v>
      </c>
      <c r="BZ505" s="14" t="s">
        <v>110</v>
      </c>
      <c r="CA505" s="14" t="s">
        <v>110</v>
      </c>
      <c r="CB505" s="14" t="s">
        <v>110</v>
      </c>
      <c r="CC505" s="14" t="s">
        <v>110</v>
      </c>
      <c r="CD505" s="14" t="s">
        <v>110</v>
      </c>
      <c r="CE505" s="14" t="s">
        <v>110</v>
      </c>
      <c r="CF505" s="14" t="s">
        <v>110</v>
      </c>
      <c r="CG505" s="14" t="s">
        <v>110</v>
      </c>
      <c r="CH505" s="14" t="s">
        <v>110</v>
      </c>
      <c r="CI505" s="14" t="s">
        <v>110</v>
      </c>
      <c r="CJ505" s="14" t="s">
        <v>110</v>
      </c>
      <c r="CK505" s="14" t="s">
        <v>110</v>
      </c>
      <c r="CL505" s="14" t="s">
        <v>110</v>
      </c>
      <c r="CM505" s="14" t="s">
        <v>110</v>
      </c>
      <c r="CN505" s="14"/>
      <c r="CO505" s="40"/>
    </row>
    <row r="506" spans="1:93" ht="15" customHeight="1">
      <c r="A506" s="24" t="s">
        <v>6320</v>
      </c>
      <c r="B506" s="25">
        <v>263</v>
      </c>
      <c r="C506" s="34" t="s">
        <v>1347</v>
      </c>
      <c r="D506" s="600" t="s">
        <v>6307</v>
      </c>
      <c r="E506" s="599">
        <v>23</v>
      </c>
      <c r="F506" s="600"/>
      <c r="G506" s="600"/>
      <c r="H506" s="27" t="s">
        <v>84</v>
      </c>
      <c r="I506" s="25" t="s">
        <v>6321</v>
      </c>
      <c r="J506" s="27" t="s">
        <v>85</v>
      </c>
      <c r="K506" s="25" t="s">
        <v>86</v>
      </c>
      <c r="L506" s="25" t="s">
        <v>195</v>
      </c>
      <c r="M506" s="25" t="s">
        <v>196</v>
      </c>
      <c r="N506" s="28" t="s">
        <v>88</v>
      </c>
      <c r="O506" s="29" t="s">
        <v>6322</v>
      </c>
      <c r="P506" s="25" t="s">
        <v>6323</v>
      </c>
      <c r="Q506" s="28" t="s">
        <v>6324</v>
      </c>
      <c r="R506" s="25" t="s">
        <v>6325</v>
      </c>
      <c r="S506" s="25" t="s">
        <v>6326</v>
      </c>
      <c r="T506" s="25">
        <v>202625422</v>
      </c>
      <c r="U506" s="25">
        <v>8</v>
      </c>
      <c r="V506" s="25">
        <v>59</v>
      </c>
      <c r="W506" s="25">
        <v>174</v>
      </c>
      <c r="X506" s="24" t="s">
        <v>6327</v>
      </c>
      <c r="Y506" s="24" t="s">
        <v>6328</v>
      </c>
      <c r="Z506" s="25">
        <v>1</v>
      </c>
      <c r="AA506" s="25" t="s">
        <v>99</v>
      </c>
      <c r="AB506" s="25" t="s">
        <v>1601</v>
      </c>
      <c r="AC506" s="25" t="s">
        <v>97</v>
      </c>
      <c r="AD506" s="30" t="s">
        <v>6329</v>
      </c>
      <c r="AE506" s="24" t="s">
        <v>6330</v>
      </c>
      <c r="AF506" s="31">
        <v>29901</v>
      </c>
      <c r="AG506" s="25" t="str">
        <f t="shared" ca="1" si="106"/>
        <v>43 anos</v>
      </c>
      <c r="AH506" s="31">
        <v>38058</v>
      </c>
      <c r="AI506" s="31">
        <v>38058</v>
      </c>
      <c r="AJ506" s="31">
        <f t="shared" si="113"/>
        <v>47189</v>
      </c>
      <c r="AK506" s="31">
        <f t="shared" si="114"/>
        <v>49015</v>
      </c>
      <c r="AL506" s="25">
        <v>59</v>
      </c>
      <c r="AM506" s="25" t="str">
        <f t="shared" ca="1" si="115"/>
        <v>21 ano(s)</v>
      </c>
      <c r="AN506" s="25" t="str">
        <f t="shared" ca="1" si="116"/>
        <v>5  mês(es)</v>
      </c>
      <c r="AO506" s="25" t="str">
        <f t="shared" ca="1" si="117"/>
        <v>4 dias</v>
      </c>
      <c r="AP506" s="25">
        <f t="shared" ca="1" si="118"/>
        <v>7827</v>
      </c>
      <c r="AQ506" s="32" t="s">
        <v>99</v>
      </c>
      <c r="AR506" s="25"/>
      <c r="AS506" s="25"/>
      <c r="AT506" s="25"/>
      <c r="AU506" s="25"/>
      <c r="AV506" s="25"/>
      <c r="AW506" s="25"/>
      <c r="AX506" s="25"/>
      <c r="AY506" s="25"/>
      <c r="AZ506" s="25" t="s">
        <v>99</v>
      </c>
      <c r="BA506" s="25" t="s">
        <v>99</v>
      </c>
      <c r="BB506" s="31" t="s">
        <v>101</v>
      </c>
      <c r="BC506" s="25"/>
      <c r="BD506" s="25" t="s">
        <v>1430</v>
      </c>
      <c r="BE506" s="25" t="s">
        <v>223</v>
      </c>
      <c r="BF506" s="25"/>
      <c r="BG506" s="25"/>
      <c r="BH506" s="25"/>
      <c r="BI506" s="25"/>
      <c r="BJ506" s="25"/>
      <c r="BK506" s="25"/>
      <c r="BL506" s="25" t="s">
        <v>6331</v>
      </c>
      <c r="BM506" s="25">
        <v>16</v>
      </c>
      <c r="BN506" s="25" t="s">
        <v>6332</v>
      </c>
      <c r="BO506" s="25" t="s">
        <v>106</v>
      </c>
      <c r="BP506" s="25">
        <v>69000000</v>
      </c>
      <c r="BQ506" s="25">
        <v>996214272</v>
      </c>
      <c r="BR506" s="33" t="s">
        <v>6333</v>
      </c>
      <c r="BS506" s="25" t="s">
        <v>108</v>
      </c>
      <c r="BT506" s="25" t="s">
        <v>109</v>
      </c>
      <c r="BU506" s="25" t="s">
        <v>1432</v>
      </c>
      <c r="BV506" s="25" t="s">
        <v>1433</v>
      </c>
      <c r="BW506" s="25" t="s">
        <v>1434</v>
      </c>
      <c r="BX506" s="25" t="s">
        <v>1435</v>
      </c>
      <c r="BY506" s="25" t="s">
        <v>208</v>
      </c>
      <c r="BZ506" s="25" t="s">
        <v>413</v>
      </c>
      <c r="CA506" s="25" t="s">
        <v>110</v>
      </c>
      <c r="CB506" s="25" t="s">
        <v>110</v>
      </c>
      <c r="CC506" s="25" t="s">
        <v>110</v>
      </c>
      <c r="CD506" s="25" t="s">
        <v>110</v>
      </c>
      <c r="CE506" s="25" t="s">
        <v>110</v>
      </c>
      <c r="CF506" s="25" t="s">
        <v>110</v>
      </c>
      <c r="CG506" s="25" t="s">
        <v>110</v>
      </c>
      <c r="CH506" s="25" t="s">
        <v>110</v>
      </c>
      <c r="CI506" s="25" t="s">
        <v>110</v>
      </c>
      <c r="CJ506" s="25" t="s">
        <v>110</v>
      </c>
      <c r="CK506" s="25" t="s">
        <v>110</v>
      </c>
      <c r="CL506" s="25" t="s">
        <v>110</v>
      </c>
      <c r="CM506" s="25" t="s">
        <v>110</v>
      </c>
      <c r="CN506" s="25"/>
      <c r="CO506" s="34"/>
    </row>
    <row r="507" spans="1:93" ht="12.75" customHeight="1">
      <c r="A507" s="13" t="s">
        <v>6334</v>
      </c>
      <c r="B507" s="14">
        <v>619</v>
      </c>
      <c r="C507" s="40" t="s">
        <v>1347</v>
      </c>
      <c r="D507" s="599" t="s">
        <v>6307</v>
      </c>
      <c r="E507" s="599">
        <v>23</v>
      </c>
      <c r="F507" s="599"/>
      <c r="G507" s="599"/>
      <c r="H507" s="36" t="s">
        <v>84</v>
      </c>
      <c r="I507" s="14"/>
      <c r="J507" s="36" t="s">
        <v>85</v>
      </c>
      <c r="K507" s="14" t="s">
        <v>544</v>
      </c>
      <c r="L507" s="14" t="s">
        <v>69</v>
      </c>
      <c r="M507" s="14" t="s">
        <v>196</v>
      </c>
      <c r="N507" s="17" t="s">
        <v>88</v>
      </c>
      <c r="O507" s="18" t="s">
        <v>6335</v>
      </c>
      <c r="P507" s="14" t="s">
        <v>6336</v>
      </c>
      <c r="Q507" s="17" t="s">
        <v>6337</v>
      </c>
      <c r="R507" s="14" t="s">
        <v>6338</v>
      </c>
      <c r="S507" s="14" t="s">
        <v>6339</v>
      </c>
      <c r="T507" s="14">
        <v>170429222</v>
      </c>
      <c r="U507" s="14">
        <v>59</v>
      </c>
      <c r="V507" s="14">
        <v>65</v>
      </c>
      <c r="W507" s="14">
        <v>70</v>
      </c>
      <c r="X507" s="13" t="s">
        <v>6340</v>
      </c>
      <c r="Y507" s="13" t="s">
        <v>6341</v>
      </c>
      <c r="Z507" s="14">
        <v>2</v>
      </c>
      <c r="AA507" s="14" t="s">
        <v>99</v>
      </c>
      <c r="AB507" s="14" t="s">
        <v>1601</v>
      </c>
      <c r="AC507" s="14" t="s">
        <v>97</v>
      </c>
      <c r="AD507" s="19" t="s">
        <v>6329</v>
      </c>
      <c r="AE507" s="13" t="s">
        <v>6330</v>
      </c>
      <c r="AF507" s="20">
        <v>28590</v>
      </c>
      <c r="AG507" s="14" t="str">
        <f t="shared" ca="1" si="106"/>
        <v>47 anos</v>
      </c>
      <c r="AH507" s="20">
        <v>41561</v>
      </c>
      <c r="AI507" s="20">
        <v>41561</v>
      </c>
      <c r="AJ507" s="20">
        <f t="shared" si="113"/>
        <v>50692</v>
      </c>
      <c r="AK507" s="20">
        <f t="shared" si="114"/>
        <v>52518</v>
      </c>
      <c r="AL507" s="14">
        <v>59</v>
      </c>
      <c r="AM507" s="14" t="str">
        <f t="shared" ca="1" si="115"/>
        <v>11 ano(s)</v>
      </c>
      <c r="AN507" s="14" t="str">
        <f t="shared" ca="1" si="116"/>
        <v>10  mês(es)</v>
      </c>
      <c r="AO507" s="14" t="str">
        <f t="shared" ca="1" si="117"/>
        <v>2 dias</v>
      </c>
      <c r="AP507" s="14">
        <f t="shared" ca="1" si="118"/>
        <v>4324</v>
      </c>
      <c r="AQ507" s="21" t="s">
        <v>99</v>
      </c>
      <c r="AR507" s="14"/>
      <c r="AS507" s="14"/>
      <c r="AT507" s="14"/>
      <c r="AU507" s="14"/>
      <c r="AV507" s="14"/>
      <c r="AW507" s="14" t="s">
        <v>336</v>
      </c>
      <c r="AX507" s="14" t="s">
        <v>99</v>
      </c>
      <c r="AY507" s="14" t="s">
        <v>99</v>
      </c>
      <c r="AZ507" s="14" t="s">
        <v>99</v>
      </c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 t="s">
        <v>6342</v>
      </c>
      <c r="BM507" s="14">
        <v>0</v>
      </c>
      <c r="BN507" s="14" t="s">
        <v>6343</v>
      </c>
      <c r="BO507" s="14" t="s">
        <v>106</v>
      </c>
      <c r="BP507" s="14">
        <v>69030000</v>
      </c>
      <c r="BQ507" s="14" t="s">
        <v>6344</v>
      </c>
      <c r="BR507" s="22" t="s">
        <v>6345</v>
      </c>
      <c r="BS507" s="14" t="s">
        <v>290</v>
      </c>
      <c r="BT507" s="14" t="s">
        <v>110</v>
      </c>
      <c r="BU507" s="14" t="s">
        <v>291</v>
      </c>
      <c r="BV507" s="14" t="s">
        <v>110</v>
      </c>
      <c r="BW507" s="20" t="s">
        <v>292</v>
      </c>
      <c r="BX507" s="76" t="s">
        <v>6346</v>
      </c>
      <c r="BY507" s="14" t="s">
        <v>110</v>
      </c>
      <c r="BZ507" s="14" t="s">
        <v>110</v>
      </c>
      <c r="CA507" s="14" t="s">
        <v>110</v>
      </c>
      <c r="CB507" s="14" t="s">
        <v>110</v>
      </c>
      <c r="CC507" s="14" t="s">
        <v>110</v>
      </c>
      <c r="CD507" s="14" t="s">
        <v>110</v>
      </c>
      <c r="CE507" s="14" t="s">
        <v>110</v>
      </c>
      <c r="CF507" s="14" t="s">
        <v>110</v>
      </c>
      <c r="CG507" s="14" t="s">
        <v>110</v>
      </c>
      <c r="CH507" s="14" t="s">
        <v>110</v>
      </c>
      <c r="CI507" s="14" t="s">
        <v>110</v>
      </c>
      <c r="CJ507" s="14" t="s">
        <v>110</v>
      </c>
      <c r="CK507" s="14" t="s">
        <v>110</v>
      </c>
      <c r="CL507" s="14" t="s">
        <v>110</v>
      </c>
      <c r="CM507" s="14" t="s">
        <v>110</v>
      </c>
      <c r="CN507" s="14"/>
      <c r="CO507" s="40"/>
    </row>
    <row r="508" spans="1:93" ht="12.75" customHeight="1">
      <c r="A508" s="24" t="s">
        <v>6347</v>
      </c>
      <c r="B508" s="25">
        <v>617</v>
      </c>
      <c r="C508" s="34" t="s">
        <v>1347</v>
      </c>
      <c r="D508" s="600" t="s">
        <v>6307</v>
      </c>
      <c r="E508" s="599">
        <v>23</v>
      </c>
      <c r="F508" s="600"/>
      <c r="G508" s="600"/>
      <c r="H508" s="27" t="s">
        <v>84</v>
      </c>
      <c r="I508" s="25"/>
      <c r="J508" s="27" t="s">
        <v>85</v>
      </c>
      <c r="K508" s="25" t="s">
        <v>86</v>
      </c>
      <c r="L508" s="25" t="s">
        <v>69</v>
      </c>
      <c r="M508" s="25" t="s">
        <v>196</v>
      </c>
      <c r="N508" s="28" t="s">
        <v>88</v>
      </c>
      <c r="O508" s="29" t="s">
        <v>6348</v>
      </c>
      <c r="P508" s="25" t="s">
        <v>6349</v>
      </c>
      <c r="Q508" s="28" t="s">
        <v>6350</v>
      </c>
      <c r="R508" s="25" t="s">
        <v>6351</v>
      </c>
      <c r="S508" s="25" t="s">
        <v>6352</v>
      </c>
      <c r="T508" s="25">
        <v>216098122</v>
      </c>
      <c r="U508" s="25">
        <v>8</v>
      </c>
      <c r="V508" s="25">
        <v>23</v>
      </c>
      <c r="W508" s="25">
        <v>122</v>
      </c>
      <c r="X508" s="24" t="s">
        <v>6353</v>
      </c>
      <c r="Y508" s="24" t="s">
        <v>6354</v>
      </c>
      <c r="Z508" s="25">
        <v>2</v>
      </c>
      <c r="AA508" s="25" t="s">
        <v>99</v>
      </c>
      <c r="AB508" s="25" t="s">
        <v>1601</v>
      </c>
      <c r="AC508" s="25" t="s">
        <v>97</v>
      </c>
      <c r="AD508" s="30" t="s">
        <v>6355</v>
      </c>
      <c r="AE508" s="24" t="s">
        <v>6356</v>
      </c>
      <c r="AF508" s="31">
        <v>30818</v>
      </c>
      <c r="AG508" s="25" t="str">
        <f t="shared" ca="1" si="106"/>
        <v>41 anos</v>
      </c>
      <c r="AH508" s="31">
        <v>41561</v>
      </c>
      <c r="AI508" s="31">
        <v>41561</v>
      </c>
      <c r="AJ508" s="31">
        <f t="shared" si="113"/>
        <v>50692</v>
      </c>
      <c r="AK508" s="31">
        <f t="shared" si="114"/>
        <v>52518</v>
      </c>
      <c r="AL508" s="25">
        <v>59</v>
      </c>
      <c r="AM508" s="25" t="str">
        <f t="shared" ca="1" si="115"/>
        <v>11 ano(s)</v>
      </c>
      <c r="AN508" s="25" t="str">
        <f t="shared" ca="1" si="116"/>
        <v>10  mês(es)</v>
      </c>
      <c r="AO508" s="25" t="str">
        <f t="shared" ca="1" si="117"/>
        <v>2 dias</v>
      </c>
      <c r="AP508" s="25">
        <f t="shared" ca="1" si="118"/>
        <v>4324</v>
      </c>
      <c r="AQ508" s="32" t="s">
        <v>99</v>
      </c>
      <c r="AR508" s="25"/>
      <c r="AS508" s="25"/>
      <c r="AT508" s="25"/>
      <c r="AU508" s="25"/>
      <c r="AV508" s="25"/>
      <c r="AW508" s="25" t="s">
        <v>336</v>
      </c>
      <c r="AX508" s="25" t="s">
        <v>99</v>
      </c>
      <c r="AY508" s="25" t="s">
        <v>99</v>
      </c>
      <c r="AZ508" s="25" t="s">
        <v>99</v>
      </c>
      <c r="BA508" s="73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 t="s">
        <v>3471</v>
      </c>
      <c r="BM508" s="25">
        <v>0</v>
      </c>
      <c r="BN508" s="25" t="s">
        <v>6357</v>
      </c>
      <c r="BO508" s="25" t="s">
        <v>106</v>
      </c>
      <c r="BP508" s="25">
        <v>69093263</v>
      </c>
      <c r="BQ508" s="122">
        <v>9293677665</v>
      </c>
      <c r="BR508" s="33" t="s">
        <v>6358</v>
      </c>
      <c r="BS508" s="25" t="s">
        <v>290</v>
      </c>
      <c r="BT508" s="25" t="s">
        <v>110</v>
      </c>
      <c r="BU508" s="25" t="s">
        <v>291</v>
      </c>
      <c r="BV508" s="25" t="s">
        <v>110</v>
      </c>
      <c r="BW508" s="31" t="s">
        <v>292</v>
      </c>
      <c r="BX508" s="25" t="s">
        <v>6359</v>
      </c>
      <c r="BY508" s="25" t="s">
        <v>110</v>
      </c>
      <c r="BZ508" s="25" t="s">
        <v>110</v>
      </c>
      <c r="CA508" s="25" t="s">
        <v>110</v>
      </c>
      <c r="CB508" s="25" t="s">
        <v>110</v>
      </c>
      <c r="CC508" s="25" t="s">
        <v>110</v>
      </c>
      <c r="CD508" s="25" t="s">
        <v>110</v>
      </c>
      <c r="CE508" s="25" t="s">
        <v>110</v>
      </c>
      <c r="CF508" s="25" t="s">
        <v>110</v>
      </c>
      <c r="CG508" s="25" t="s">
        <v>110</v>
      </c>
      <c r="CH508" s="25" t="s">
        <v>110</v>
      </c>
      <c r="CI508" s="25" t="s">
        <v>110</v>
      </c>
      <c r="CJ508" s="25" t="s">
        <v>110</v>
      </c>
      <c r="CK508" s="25" t="s">
        <v>110</v>
      </c>
      <c r="CL508" s="25" t="s">
        <v>110</v>
      </c>
      <c r="CM508" s="25" t="s">
        <v>110</v>
      </c>
      <c r="CN508" s="25"/>
      <c r="CO508" s="34"/>
    </row>
    <row r="509" spans="1:93" ht="12.75" customHeight="1">
      <c r="A509" s="155" t="s">
        <v>6360</v>
      </c>
      <c r="B509" s="21">
        <v>4</v>
      </c>
      <c r="C509" s="40" t="s">
        <v>1347</v>
      </c>
      <c r="D509" s="599" t="s">
        <v>6307</v>
      </c>
      <c r="E509" s="599">
        <v>23</v>
      </c>
      <c r="F509" s="599"/>
      <c r="G509" s="599"/>
      <c r="H509" s="36" t="s">
        <v>6361</v>
      </c>
      <c r="I509" s="14" t="s">
        <v>1361</v>
      </c>
      <c r="J509" s="156" t="s">
        <v>135</v>
      </c>
      <c r="K509" s="14" t="s">
        <v>86</v>
      </c>
      <c r="L509" s="14" t="s">
        <v>73</v>
      </c>
      <c r="M509" s="21" t="s">
        <v>136</v>
      </c>
      <c r="N509" s="21" t="s">
        <v>696</v>
      </c>
      <c r="O509" s="18" t="s">
        <v>6362</v>
      </c>
      <c r="P509" s="21" t="s">
        <v>6363</v>
      </c>
      <c r="Q509" s="14">
        <v>1824</v>
      </c>
      <c r="R509" s="21">
        <v>12912199028</v>
      </c>
      <c r="S509" s="21">
        <v>87054787234</v>
      </c>
      <c r="T509" s="21">
        <v>22903272259</v>
      </c>
      <c r="U509" s="21"/>
      <c r="V509" s="21"/>
      <c r="W509" s="21"/>
      <c r="X509" s="155" t="s">
        <v>6364</v>
      </c>
      <c r="Y509" s="155" t="s">
        <v>6365</v>
      </c>
      <c r="Z509" s="14">
        <v>1</v>
      </c>
      <c r="AA509" s="14" t="s">
        <v>96</v>
      </c>
      <c r="AB509" s="14" t="s">
        <v>23</v>
      </c>
      <c r="AC509" s="21" t="s">
        <v>97</v>
      </c>
      <c r="AD509" s="157"/>
      <c r="AE509" s="155" t="s">
        <v>1822</v>
      </c>
      <c r="AF509" s="133">
        <v>31438</v>
      </c>
      <c r="AG509" s="14" t="str">
        <f t="shared" ca="1" si="106"/>
        <v>39 anos</v>
      </c>
      <c r="AH509" s="14"/>
      <c r="AI509" s="133">
        <v>44697</v>
      </c>
      <c r="AJ509" s="20">
        <f t="shared" si="113"/>
        <v>53828</v>
      </c>
      <c r="AK509" s="20">
        <f t="shared" si="114"/>
        <v>55655</v>
      </c>
      <c r="AL509" s="21">
        <v>59</v>
      </c>
      <c r="AM509" s="14" t="str">
        <f t="shared" ca="1" si="115"/>
        <v>3 ano(s)</v>
      </c>
      <c r="AN509" s="14" t="str">
        <f t="shared" ca="1" si="116"/>
        <v>3  mês(es)</v>
      </c>
      <c r="AO509" s="14" t="str">
        <f t="shared" ca="1" si="117"/>
        <v>0 dias</v>
      </c>
      <c r="AP509" s="14">
        <f t="shared" ca="1" si="118"/>
        <v>1188</v>
      </c>
      <c r="AQ509" s="21" t="s">
        <v>99</v>
      </c>
      <c r="AR509" s="21"/>
      <c r="AS509" s="21"/>
      <c r="AT509" s="21"/>
      <c r="AU509" s="21"/>
      <c r="AV509" s="21"/>
      <c r="AW509" s="14" t="s">
        <v>100</v>
      </c>
      <c r="AX509" s="21"/>
      <c r="AY509" s="21"/>
      <c r="AZ509" s="21"/>
      <c r="BA509" s="116" t="s">
        <v>99</v>
      </c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14" t="s">
        <v>106</v>
      </c>
      <c r="BP509" s="21"/>
      <c r="BQ509" s="257"/>
      <c r="BR509" s="158"/>
      <c r="BS509" s="155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155"/>
      <c r="CN509" s="21"/>
      <c r="CO509" s="159"/>
    </row>
    <row r="510" spans="1:93" ht="12.75" customHeight="1">
      <c r="A510" s="24" t="s">
        <v>6366</v>
      </c>
      <c r="B510" s="25">
        <v>27</v>
      </c>
      <c r="C510" s="34" t="s">
        <v>1347</v>
      </c>
      <c r="D510" s="600" t="s">
        <v>6307</v>
      </c>
      <c r="E510" s="599">
        <v>23</v>
      </c>
      <c r="F510" s="600"/>
      <c r="G510" s="600"/>
      <c r="H510" s="27" t="s">
        <v>116</v>
      </c>
      <c r="I510" s="25" t="s">
        <v>6367</v>
      </c>
      <c r="J510" s="27" t="s">
        <v>85</v>
      </c>
      <c r="K510" s="25" t="s">
        <v>544</v>
      </c>
      <c r="L510" s="25" t="s">
        <v>75</v>
      </c>
      <c r="M510" s="28" t="s">
        <v>87</v>
      </c>
      <c r="N510" s="28" t="s">
        <v>88</v>
      </c>
      <c r="O510" s="29" t="s">
        <v>6368</v>
      </c>
      <c r="P510" s="25" t="s">
        <v>6369</v>
      </c>
      <c r="Q510" s="28" t="s">
        <v>6370</v>
      </c>
      <c r="R510" s="25" t="s">
        <v>6371</v>
      </c>
      <c r="S510" s="25" t="s">
        <v>6372</v>
      </c>
      <c r="T510" s="25">
        <v>219246322</v>
      </c>
      <c r="U510" s="25">
        <v>59</v>
      </c>
      <c r="V510" s="25">
        <v>37</v>
      </c>
      <c r="W510" s="25">
        <v>52</v>
      </c>
      <c r="X510" s="24" t="s">
        <v>6373</v>
      </c>
      <c r="Y510" s="24" t="s">
        <v>6374</v>
      </c>
      <c r="Z510" s="25">
        <v>1</v>
      </c>
      <c r="AA510" s="25" t="s">
        <v>96</v>
      </c>
      <c r="AB510" s="25" t="s">
        <v>23</v>
      </c>
      <c r="AC510" s="25" t="s">
        <v>97</v>
      </c>
      <c r="AD510" s="30"/>
      <c r="AE510" s="24" t="s">
        <v>6375</v>
      </c>
      <c r="AF510" s="31">
        <v>29726</v>
      </c>
      <c r="AG510" s="25" t="str">
        <f t="shared" ca="1" si="106"/>
        <v>44 anos</v>
      </c>
      <c r="AH510" s="31">
        <v>38058</v>
      </c>
      <c r="AI510" s="31">
        <v>38058</v>
      </c>
      <c r="AJ510" s="31">
        <f t="shared" si="113"/>
        <v>47189</v>
      </c>
      <c r="AK510" s="31">
        <f t="shared" si="114"/>
        <v>49015</v>
      </c>
      <c r="AL510" s="25">
        <v>59</v>
      </c>
      <c r="AM510" s="25" t="str">
        <f t="shared" ca="1" si="115"/>
        <v>21 ano(s)</v>
      </c>
      <c r="AN510" s="25" t="str">
        <f t="shared" ca="1" si="116"/>
        <v>5  mês(es)</v>
      </c>
      <c r="AO510" s="25" t="str">
        <f t="shared" ca="1" si="117"/>
        <v>4 dias</v>
      </c>
      <c r="AP510" s="25">
        <f t="shared" ca="1" si="118"/>
        <v>7827</v>
      </c>
      <c r="AQ510" s="32" t="s">
        <v>99</v>
      </c>
      <c r="AR510" s="25"/>
      <c r="AS510" s="25"/>
      <c r="AT510" s="25"/>
      <c r="AU510" s="25"/>
      <c r="AV510" s="25"/>
      <c r="AW510" s="25" t="s">
        <v>100</v>
      </c>
      <c r="AX510" s="25" t="s">
        <v>6376</v>
      </c>
      <c r="AY510" s="25" t="s">
        <v>127</v>
      </c>
      <c r="AZ510" s="25" t="s">
        <v>99</v>
      </c>
      <c r="BA510" s="73" t="s">
        <v>99</v>
      </c>
      <c r="BB510" s="31" t="s">
        <v>101</v>
      </c>
      <c r="BC510" s="25"/>
      <c r="BD510" s="25" t="s">
        <v>3029</v>
      </c>
      <c r="BE510" s="25" t="s">
        <v>3030</v>
      </c>
      <c r="BF510" s="25"/>
      <c r="BG510" s="25"/>
      <c r="BH510" s="25"/>
      <c r="BI510" s="25"/>
      <c r="BJ510" s="25"/>
      <c r="BK510" s="25"/>
      <c r="BL510" s="25" t="s">
        <v>6377</v>
      </c>
      <c r="BM510" s="25">
        <v>0</v>
      </c>
      <c r="BN510" s="25" t="s">
        <v>6378</v>
      </c>
      <c r="BO510" s="25" t="s">
        <v>106</v>
      </c>
      <c r="BP510" s="25">
        <v>69000000</v>
      </c>
      <c r="BQ510" s="122">
        <v>991682527</v>
      </c>
      <c r="BR510" s="33" t="s">
        <v>6379</v>
      </c>
      <c r="BS510" s="25" t="s">
        <v>108</v>
      </c>
      <c r="BT510" s="25" t="s">
        <v>109</v>
      </c>
      <c r="BU510" s="25" t="s">
        <v>1432</v>
      </c>
      <c r="BV510" s="25" t="s">
        <v>110</v>
      </c>
      <c r="BW510" s="25" t="s">
        <v>3033</v>
      </c>
      <c r="BX510" s="25" t="s">
        <v>1435</v>
      </c>
      <c r="BY510" s="25" t="s">
        <v>3034</v>
      </c>
      <c r="BZ510" s="31" t="s">
        <v>113</v>
      </c>
      <c r="CA510" s="25" t="s">
        <v>110</v>
      </c>
      <c r="CB510" s="25" t="s">
        <v>110</v>
      </c>
      <c r="CC510" s="25" t="s">
        <v>110</v>
      </c>
      <c r="CD510" s="31">
        <v>45037</v>
      </c>
      <c r="CE510" s="25" t="s">
        <v>6380</v>
      </c>
      <c r="CF510" s="25"/>
      <c r="CG510" s="25" t="s">
        <v>110</v>
      </c>
      <c r="CH510" s="25" t="s">
        <v>110</v>
      </c>
      <c r="CI510" s="25" t="s">
        <v>110</v>
      </c>
      <c r="CJ510" s="25" t="s">
        <v>110</v>
      </c>
      <c r="CK510" s="25" t="s">
        <v>110</v>
      </c>
      <c r="CL510" s="25" t="s">
        <v>110</v>
      </c>
      <c r="CM510" s="25" t="s">
        <v>110</v>
      </c>
      <c r="CN510" s="25"/>
      <c r="CO510" s="34"/>
    </row>
    <row r="511" spans="1:93" ht="15" customHeight="1">
      <c r="A511" s="39" t="s">
        <v>6381</v>
      </c>
      <c r="B511" s="14">
        <v>177</v>
      </c>
      <c r="C511" s="40" t="s">
        <v>1347</v>
      </c>
      <c r="D511" s="599" t="s">
        <v>6307</v>
      </c>
      <c r="E511" s="599">
        <v>23</v>
      </c>
      <c r="F511" s="599"/>
      <c r="G511" s="599"/>
      <c r="H511" s="591" t="s">
        <v>84</v>
      </c>
      <c r="I511" s="14" t="s">
        <v>782</v>
      </c>
      <c r="J511" s="36" t="s">
        <v>85</v>
      </c>
      <c r="K511" s="14"/>
      <c r="L511" s="14" t="s">
        <v>257</v>
      </c>
      <c r="M511" s="17" t="s">
        <v>196</v>
      </c>
      <c r="N511" s="17" t="s">
        <v>88</v>
      </c>
      <c r="O511" s="18" t="s">
        <v>6382</v>
      </c>
      <c r="P511" s="59" t="s">
        <v>6383</v>
      </c>
      <c r="Q511" s="60">
        <v>2077</v>
      </c>
      <c r="R511" s="59" t="s">
        <v>6384</v>
      </c>
      <c r="S511" s="59" t="s">
        <v>6385</v>
      </c>
      <c r="T511" s="85" t="s">
        <v>6386</v>
      </c>
      <c r="U511" s="76">
        <v>8</v>
      </c>
      <c r="V511" s="75" t="s">
        <v>419</v>
      </c>
      <c r="W511" s="75" t="s">
        <v>6387</v>
      </c>
      <c r="X511" s="39" t="s">
        <v>6388</v>
      </c>
      <c r="Y511" s="13" t="s">
        <v>6389</v>
      </c>
      <c r="Z511" s="14">
        <v>1</v>
      </c>
      <c r="AA511" s="14" t="s">
        <v>96</v>
      </c>
      <c r="AB511" s="14" t="s">
        <v>23</v>
      </c>
      <c r="AC511" s="14" t="s">
        <v>97</v>
      </c>
      <c r="AD511" s="19"/>
      <c r="AE511" s="13"/>
      <c r="AF511" s="62">
        <v>36102</v>
      </c>
      <c r="AG511" s="14" t="str">
        <f t="shared" ca="1" si="106"/>
        <v>26 anos</v>
      </c>
      <c r="AH511" s="62">
        <v>45261</v>
      </c>
      <c r="AI511" s="20"/>
      <c r="AJ511" s="20"/>
      <c r="AK511" s="20"/>
      <c r="AL511" s="14"/>
      <c r="AM511" s="14"/>
      <c r="AN511" s="14"/>
      <c r="AO511" s="14"/>
      <c r="AP511" s="14"/>
      <c r="AQ511" s="21"/>
      <c r="AR511" s="14"/>
      <c r="AS511" s="14"/>
      <c r="AT511" s="14"/>
      <c r="AU511" s="14"/>
      <c r="AV511" s="14"/>
      <c r="AW511" s="63" t="s">
        <v>336</v>
      </c>
      <c r="AX511" s="52" t="s">
        <v>99</v>
      </c>
      <c r="AY511" s="52" t="s">
        <v>99</v>
      </c>
      <c r="AZ511" s="52" t="s">
        <v>99</v>
      </c>
      <c r="BA511" s="52" t="s">
        <v>99</v>
      </c>
      <c r="BB511" s="14" t="s">
        <v>271</v>
      </c>
      <c r="BC511" s="14"/>
      <c r="BD511" s="14"/>
      <c r="BE511" s="14"/>
      <c r="BF511" s="14"/>
      <c r="BG511" s="14"/>
      <c r="BH511" s="14"/>
      <c r="BI511" s="14"/>
      <c r="BJ511" s="14"/>
      <c r="BK511" s="14"/>
      <c r="BL511" s="13"/>
      <c r="BM511" s="14"/>
      <c r="BN511" s="14"/>
      <c r="BO511" s="14" t="s">
        <v>106</v>
      </c>
      <c r="BP511" s="14"/>
      <c r="BQ511" s="64">
        <v>92985568360</v>
      </c>
      <c r="BR511" s="51" t="s">
        <v>6390</v>
      </c>
      <c r="BS511" s="14"/>
      <c r="BT511" s="14"/>
      <c r="BU511" s="14"/>
      <c r="BV511" s="14" t="s">
        <v>276</v>
      </c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 t="s">
        <v>6391</v>
      </c>
      <c r="CO511" s="40" t="s">
        <v>6392</v>
      </c>
    </row>
    <row r="512" spans="1:93" ht="12.75" customHeight="1">
      <c r="A512" s="24" t="s">
        <v>6393</v>
      </c>
      <c r="B512" s="25">
        <v>562</v>
      </c>
      <c r="C512" s="34" t="s">
        <v>1347</v>
      </c>
      <c r="D512" s="600" t="s">
        <v>6307</v>
      </c>
      <c r="E512" s="599">
        <v>23</v>
      </c>
      <c r="F512" s="600"/>
      <c r="G512" s="600"/>
      <c r="H512" s="27" t="s">
        <v>84</v>
      </c>
      <c r="I512" s="25"/>
      <c r="J512" s="27" t="s">
        <v>85</v>
      </c>
      <c r="K512" s="25" t="s">
        <v>86</v>
      </c>
      <c r="L512" s="25" t="s">
        <v>69</v>
      </c>
      <c r="M512" s="25" t="s">
        <v>196</v>
      </c>
      <c r="N512" s="28" t="s">
        <v>88</v>
      </c>
      <c r="O512" s="29" t="s">
        <v>6394</v>
      </c>
      <c r="P512" s="25" t="s">
        <v>6395</v>
      </c>
      <c r="Q512" s="28" t="s">
        <v>6396</v>
      </c>
      <c r="R512" s="25" t="s">
        <v>6397</v>
      </c>
      <c r="S512" s="25" t="s">
        <v>6398</v>
      </c>
      <c r="T512" s="25">
        <v>170441822</v>
      </c>
      <c r="U512" s="25">
        <v>91</v>
      </c>
      <c r="V512" s="25">
        <v>32</v>
      </c>
      <c r="W512" s="25">
        <v>31</v>
      </c>
      <c r="X512" s="24" t="s">
        <v>6399</v>
      </c>
      <c r="Y512" s="24" t="s">
        <v>6400</v>
      </c>
      <c r="Z512" s="25">
        <v>2</v>
      </c>
      <c r="AA512" s="25" t="s">
        <v>99</v>
      </c>
      <c r="AB512" s="25" t="s">
        <v>817</v>
      </c>
      <c r="AC512" s="25" t="s">
        <v>97</v>
      </c>
      <c r="AD512" s="30" t="s">
        <v>5446</v>
      </c>
      <c r="AE512" s="24" t="s">
        <v>1689</v>
      </c>
      <c r="AF512" s="31">
        <v>28281</v>
      </c>
      <c r="AG512" s="25" t="str">
        <f t="shared" ca="1" si="106"/>
        <v>48 anos</v>
      </c>
      <c r="AH512" s="31">
        <v>41561</v>
      </c>
      <c r="AI512" s="31">
        <v>41561</v>
      </c>
      <c r="AJ512" s="31">
        <f>EDATE(AI512,300)</f>
        <v>50692</v>
      </c>
      <c r="AK512" s="31">
        <f>EDATE(AI512,360)</f>
        <v>52518</v>
      </c>
      <c r="AL512" s="25">
        <v>59</v>
      </c>
      <c r="AM512" s="25" t="str">
        <f ca="1">DATEDIF(AI512,TODAY(),"Y")&amp;" ano(s)"</f>
        <v>11 ano(s)</v>
      </c>
      <c r="AN512" s="25" t="str">
        <f ca="1">DATEDIF(AI512,TODAY(),"YM")&amp;"  mês(es)"</f>
        <v>10  mês(es)</v>
      </c>
      <c r="AO512" s="25" t="str">
        <f ca="1">DATEDIF(AI512,TODAY(),"MD")&amp;" dias"</f>
        <v>2 dias</v>
      </c>
      <c r="AP512" s="25">
        <f ca="1">TODAY()-AI512</f>
        <v>4324</v>
      </c>
      <c r="AQ512" s="32" t="s">
        <v>99</v>
      </c>
      <c r="AR512" s="25"/>
      <c r="AS512" s="25"/>
      <c r="AT512" s="25"/>
      <c r="AU512" s="25"/>
      <c r="AV512" s="25"/>
      <c r="AW512" s="56" t="s">
        <v>336</v>
      </c>
      <c r="AX512" s="163" t="s">
        <v>99</v>
      </c>
      <c r="AY512" s="163" t="s">
        <v>99</v>
      </c>
      <c r="AZ512" s="163" t="s">
        <v>99</v>
      </c>
      <c r="BA512" s="164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 t="s">
        <v>6401</v>
      </c>
      <c r="BM512" s="25">
        <v>0</v>
      </c>
      <c r="BN512" s="25" t="s">
        <v>6402</v>
      </c>
      <c r="BO512" s="25" t="s">
        <v>106</v>
      </c>
      <c r="BP512" s="25">
        <v>69063000</v>
      </c>
      <c r="BQ512" s="80">
        <v>9291379035</v>
      </c>
      <c r="BR512" s="33" t="s">
        <v>6403</v>
      </c>
      <c r="BS512" s="25" t="s">
        <v>290</v>
      </c>
      <c r="BT512" s="25" t="s">
        <v>110</v>
      </c>
      <c r="BU512" s="25" t="s">
        <v>291</v>
      </c>
      <c r="BV512" s="25" t="s">
        <v>110</v>
      </c>
      <c r="BW512" s="31" t="s">
        <v>292</v>
      </c>
      <c r="BX512" s="25" t="s">
        <v>6404</v>
      </c>
      <c r="BY512" s="25" t="s">
        <v>110</v>
      </c>
      <c r="BZ512" s="25" t="s">
        <v>110</v>
      </c>
      <c r="CA512" s="25" t="s">
        <v>110</v>
      </c>
      <c r="CB512" s="25" t="s">
        <v>110</v>
      </c>
      <c r="CC512" s="25" t="s">
        <v>110</v>
      </c>
      <c r="CD512" s="25" t="s">
        <v>110</v>
      </c>
      <c r="CE512" s="25" t="s">
        <v>110</v>
      </c>
      <c r="CF512" s="25" t="s">
        <v>110</v>
      </c>
      <c r="CG512" s="25" t="s">
        <v>110</v>
      </c>
      <c r="CH512" s="25" t="s">
        <v>110</v>
      </c>
      <c r="CI512" s="25" t="s">
        <v>110</v>
      </c>
      <c r="CJ512" s="25" t="s">
        <v>110</v>
      </c>
      <c r="CK512" s="25" t="s">
        <v>110</v>
      </c>
      <c r="CL512" s="25" t="s">
        <v>110</v>
      </c>
      <c r="CM512" s="25" t="s">
        <v>110</v>
      </c>
      <c r="CN512" s="25"/>
      <c r="CO512" s="34"/>
    </row>
    <row r="513" spans="1:93" ht="12.75" customHeight="1">
      <c r="A513" s="13" t="s">
        <v>6405</v>
      </c>
      <c r="B513" s="14">
        <v>466</v>
      </c>
      <c r="C513" s="40" t="s">
        <v>1347</v>
      </c>
      <c r="D513" s="599" t="s">
        <v>6307</v>
      </c>
      <c r="E513" s="599">
        <v>23</v>
      </c>
      <c r="F513" s="599"/>
      <c r="G513" s="599"/>
      <c r="H513" s="36" t="s">
        <v>84</v>
      </c>
      <c r="I513" s="14"/>
      <c r="J513" s="36" t="s">
        <v>85</v>
      </c>
      <c r="K513" s="14" t="s">
        <v>86</v>
      </c>
      <c r="L513" s="14" t="s">
        <v>68</v>
      </c>
      <c r="M513" s="14" t="s">
        <v>196</v>
      </c>
      <c r="N513" s="17" t="s">
        <v>88</v>
      </c>
      <c r="O513" s="18" t="s">
        <v>6406</v>
      </c>
      <c r="P513" s="14" t="s">
        <v>6407</v>
      </c>
      <c r="Q513" s="14">
        <v>1074</v>
      </c>
      <c r="R513" s="14" t="s">
        <v>6408</v>
      </c>
      <c r="S513" s="14" t="s">
        <v>6409</v>
      </c>
      <c r="T513" s="14">
        <v>229028922</v>
      </c>
      <c r="U513" s="14">
        <v>91</v>
      </c>
      <c r="V513" s="14">
        <v>40</v>
      </c>
      <c r="W513" s="14">
        <v>45</v>
      </c>
      <c r="X513" s="13" t="s">
        <v>6410</v>
      </c>
      <c r="Y513" s="13" t="s">
        <v>6411</v>
      </c>
      <c r="Z513" s="14">
        <v>2</v>
      </c>
      <c r="AA513" s="14" t="s">
        <v>96</v>
      </c>
      <c r="AB513" s="14" t="s">
        <v>23</v>
      </c>
      <c r="AC513" s="14" t="s">
        <v>97</v>
      </c>
      <c r="AD513" s="19"/>
      <c r="AE513" s="13" t="s">
        <v>6412</v>
      </c>
      <c r="AF513" s="20">
        <v>31028</v>
      </c>
      <c r="AG513" s="14" t="str">
        <f t="shared" ca="1" si="106"/>
        <v>40 anos</v>
      </c>
      <c r="AH513" s="20">
        <v>41561</v>
      </c>
      <c r="AI513" s="20">
        <v>41561</v>
      </c>
      <c r="AJ513" s="20">
        <f>EDATE(AI513,300)</f>
        <v>50692</v>
      </c>
      <c r="AK513" s="20">
        <f>EDATE(AI513,360)</f>
        <v>52518</v>
      </c>
      <c r="AL513" s="14">
        <v>59</v>
      </c>
      <c r="AM513" s="14" t="str">
        <f ca="1">DATEDIF(AI513,TODAY(),"Y")&amp;" ano(s)"</f>
        <v>11 ano(s)</v>
      </c>
      <c r="AN513" s="14" t="str">
        <f ca="1">DATEDIF(AI513,TODAY(),"YM")&amp;"  mês(es)"</f>
        <v>10  mês(es)</v>
      </c>
      <c r="AO513" s="14" t="str">
        <f ca="1">DATEDIF(AI513,TODAY(),"MD")&amp;" dias"</f>
        <v>2 dias</v>
      </c>
      <c r="AP513" s="14">
        <f ca="1">TODAY()-AI513</f>
        <v>4324</v>
      </c>
      <c r="AQ513" s="21" t="s">
        <v>99</v>
      </c>
      <c r="AR513" s="14"/>
      <c r="AS513" s="14"/>
      <c r="AT513" s="14"/>
      <c r="AU513" s="14"/>
      <c r="AV513" s="14"/>
      <c r="AW513" s="139" t="s">
        <v>336</v>
      </c>
      <c r="AX513" s="14" t="s">
        <v>99</v>
      </c>
      <c r="AY513" s="14" t="s">
        <v>99</v>
      </c>
      <c r="AZ513" s="14" t="s">
        <v>99</v>
      </c>
      <c r="BA513" s="191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 t="s">
        <v>6413</v>
      </c>
      <c r="BM513" s="14">
        <v>0</v>
      </c>
      <c r="BN513" s="14" t="s">
        <v>6414</v>
      </c>
      <c r="BO513" s="14" t="s">
        <v>106</v>
      </c>
      <c r="BP513" s="14">
        <v>69047161</v>
      </c>
      <c r="BQ513" s="117">
        <v>9291081693</v>
      </c>
      <c r="BR513" s="22" t="s">
        <v>6415</v>
      </c>
      <c r="BS513" s="14" t="s">
        <v>290</v>
      </c>
      <c r="BT513" s="14" t="s">
        <v>110</v>
      </c>
      <c r="BU513" s="14" t="s">
        <v>291</v>
      </c>
      <c r="BV513" s="14" t="s">
        <v>110</v>
      </c>
      <c r="BW513" s="20" t="s">
        <v>292</v>
      </c>
      <c r="BX513" s="14" t="s">
        <v>110</v>
      </c>
      <c r="BY513" s="14" t="s">
        <v>110</v>
      </c>
      <c r="BZ513" s="14" t="s">
        <v>110</v>
      </c>
      <c r="CA513" s="14" t="s">
        <v>110</v>
      </c>
      <c r="CB513" s="14" t="s">
        <v>110</v>
      </c>
      <c r="CC513" s="14" t="s">
        <v>110</v>
      </c>
      <c r="CD513" s="14" t="s">
        <v>110</v>
      </c>
      <c r="CE513" s="14" t="s">
        <v>110</v>
      </c>
      <c r="CF513" s="14" t="s">
        <v>110</v>
      </c>
      <c r="CG513" s="14" t="s">
        <v>110</v>
      </c>
      <c r="CH513" s="14" t="s">
        <v>110</v>
      </c>
      <c r="CI513" s="14" t="s">
        <v>110</v>
      </c>
      <c r="CJ513" s="14" t="s">
        <v>110</v>
      </c>
      <c r="CK513" s="14" t="s">
        <v>110</v>
      </c>
      <c r="CL513" s="14" t="s">
        <v>110</v>
      </c>
      <c r="CM513" s="14" t="s">
        <v>110</v>
      </c>
      <c r="CN513" s="14"/>
      <c r="CO513" s="40"/>
    </row>
    <row r="514" spans="1:93" ht="15" customHeight="1">
      <c r="A514" s="65" t="s">
        <v>6416</v>
      </c>
      <c r="B514" s="25">
        <v>178</v>
      </c>
      <c r="C514" s="34" t="s">
        <v>1347</v>
      </c>
      <c r="D514" s="600" t="s">
        <v>6307</v>
      </c>
      <c r="E514" s="599">
        <v>23</v>
      </c>
      <c r="F514" s="600"/>
      <c r="G514" s="600"/>
      <c r="H514" s="590" t="s">
        <v>84</v>
      </c>
      <c r="I514" s="25" t="s">
        <v>6417</v>
      </c>
      <c r="J514" s="27" t="s">
        <v>85</v>
      </c>
      <c r="K514" s="25"/>
      <c r="L514" s="25" t="s">
        <v>257</v>
      </c>
      <c r="M514" s="25" t="s">
        <v>196</v>
      </c>
      <c r="N514" s="28" t="s">
        <v>88</v>
      </c>
      <c r="O514" s="29" t="s">
        <v>6418</v>
      </c>
      <c r="P514" s="44" t="s">
        <v>6419</v>
      </c>
      <c r="Q514" s="28" t="s">
        <v>6420</v>
      </c>
      <c r="R514" s="44" t="s">
        <v>6421</v>
      </c>
      <c r="S514" s="44" t="s">
        <v>6422</v>
      </c>
      <c r="T514" s="65">
        <v>43698972224</v>
      </c>
      <c r="U514" s="25">
        <v>24</v>
      </c>
      <c r="V514" s="68" t="s">
        <v>3388</v>
      </c>
      <c r="W514" s="68" t="s">
        <v>6423</v>
      </c>
      <c r="X514" s="65" t="s">
        <v>6424</v>
      </c>
      <c r="Y514" s="65" t="s">
        <v>6425</v>
      </c>
      <c r="Z514" s="25">
        <v>1</v>
      </c>
      <c r="AA514" s="25" t="s">
        <v>96</v>
      </c>
      <c r="AB514" s="25" t="s">
        <v>23</v>
      </c>
      <c r="AC514" s="25" t="s">
        <v>97</v>
      </c>
      <c r="AD514" s="30"/>
      <c r="AE514" s="24"/>
      <c r="AF514" s="45">
        <v>37483</v>
      </c>
      <c r="AG514" s="25" t="str">
        <f t="shared" ca="1" si="106"/>
        <v>23 anos</v>
      </c>
      <c r="AH514" s="45">
        <v>45275</v>
      </c>
      <c r="AI514" s="31"/>
      <c r="AJ514" s="31"/>
      <c r="AK514" s="31"/>
      <c r="AL514" s="25"/>
      <c r="AM514" s="25"/>
      <c r="AN514" s="25"/>
      <c r="AO514" s="25"/>
      <c r="AP514" s="25"/>
      <c r="AQ514" s="32"/>
      <c r="AR514" s="25"/>
      <c r="AS514" s="25"/>
      <c r="AT514" s="25"/>
      <c r="AU514" s="25"/>
      <c r="AV514" s="25"/>
      <c r="AW514" s="25" t="s">
        <v>100</v>
      </c>
      <c r="AX514" s="89" t="s">
        <v>6426</v>
      </c>
      <c r="AY514" s="52" t="s">
        <v>99</v>
      </c>
      <c r="AZ514" s="63" t="s">
        <v>99</v>
      </c>
      <c r="BA514" s="52" t="s">
        <v>99</v>
      </c>
      <c r="BB514" s="25" t="s">
        <v>271</v>
      </c>
      <c r="BC514" s="25"/>
      <c r="BD514" s="25"/>
      <c r="BE514" s="25"/>
      <c r="BF514" s="25"/>
      <c r="BG514" s="25"/>
      <c r="BH514" s="25"/>
      <c r="BI514" s="25"/>
      <c r="BJ514" s="25"/>
      <c r="BK514" s="25"/>
      <c r="BL514" s="24"/>
      <c r="BM514" s="25"/>
      <c r="BN514" s="25"/>
      <c r="BO514" s="25" t="s">
        <v>106</v>
      </c>
      <c r="BP514" s="25"/>
      <c r="BQ514" s="64" t="s">
        <v>6427</v>
      </c>
      <c r="BR514" s="51" t="s">
        <v>6428</v>
      </c>
      <c r="BS514" s="25"/>
      <c r="BT514" s="25"/>
      <c r="BU514" s="25"/>
      <c r="BV514" s="25" t="s">
        <v>276</v>
      </c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34"/>
    </row>
    <row r="515" spans="1:93" ht="12.75" customHeight="1">
      <c r="A515" s="13" t="s">
        <v>6429</v>
      </c>
      <c r="B515" s="14">
        <v>298</v>
      </c>
      <c r="C515" s="40" t="s">
        <v>1347</v>
      </c>
      <c r="D515" s="599" t="s">
        <v>6307</v>
      </c>
      <c r="E515" s="599">
        <v>23</v>
      </c>
      <c r="F515" s="599"/>
      <c r="G515" s="599"/>
      <c r="H515" s="36" t="s">
        <v>84</v>
      </c>
      <c r="I515" s="14" t="s">
        <v>6430</v>
      </c>
      <c r="J515" s="36" t="s">
        <v>85</v>
      </c>
      <c r="K515" s="14" t="s">
        <v>86</v>
      </c>
      <c r="L515" s="14" t="s">
        <v>195</v>
      </c>
      <c r="M515" s="17" t="s">
        <v>196</v>
      </c>
      <c r="N515" s="17" t="s">
        <v>88</v>
      </c>
      <c r="O515" s="18" t="s">
        <v>6431</v>
      </c>
      <c r="P515" s="14" t="s">
        <v>6432</v>
      </c>
      <c r="Q515" s="17" t="s">
        <v>4454</v>
      </c>
      <c r="R515" s="14" t="s">
        <v>6433</v>
      </c>
      <c r="S515" s="14" t="s">
        <v>6434</v>
      </c>
      <c r="T515" s="14">
        <v>151447122</v>
      </c>
      <c r="U515" s="14">
        <v>24</v>
      </c>
      <c r="V515" s="14">
        <v>6</v>
      </c>
      <c r="W515" s="14">
        <v>148</v>
      </c>
      <c r="X515" s="13" t="s">
        <v>6435</v>
      </c>
      <c r="Y515" s="13" t="s">
        <v>6436</v>
      </c>
      <c r="Z515" s="14">
        <v>1</v>
      </c>
      <c r="AA515" s="14" t="s">
        <v>96</v>
      </c>
      <c r="AB515" s="14" t="s">
        <v>23</v>
      </c>
      <c r="AC515" s="14" t="s">
        <v>97</v>
      </c>
      <c r="AD515" s="19"/>
      <c r="AE515" s="13" t="s">
        <v>409</v>
      </c>
      <c r="AF515" s="20">
        <v>27741</v>
      </c>
      <c r="AG515" s="14" t="str">
        <f t="shared" ca="1" si="106"/>
        <v>49 anos</v>
      </c>
      <c r="AH515" s="20">
        <v>38384</v>
      </c>
      <c r="AI515" s="20">
        <v>38384</v>
      </c>
      <c r="AJ515" s="20">
        <f>EDATE(AI515,300)</f>
        <v>47515</v>
      </c>
      <c r="AK515" s="20">
        <f>EDATE(AI515,360)</f>
        <v>49341</v>
      </c>
      <c r="AL515" s="14">
        <v>59</v>
      </c>
      <c r="AM515" s="14" t="str">
        <f ca="1">DATEDIF(AI515,TODAY(),"Y")&amp;" ano(s)"</f>
        <v>20 ano(s)</v>
      </c>
      <c r="AN515" s="14" t="str">
        <f ca="1">DATEDIF(AI515,TODAY(),"YM")&amp;"  mês(es)"</f>
        <v>6  mês(es)</v>
      </c>
      <c r="AO515" s="14" t="str">
        <f ca="1">DATEDIF(AI515,TODAY(),"MD")&amp;" dias"</f>
        <v>15 dias</v>
      </c>
      <c r="AP515" s="14">
        <f ca="1">TODAY()-AI515</f>
        <v>7501</v>
      </c>
      <c r="AQ515" s="21" t="s">
        <v>99</v>
      </c>
      <c r="AR515" s="14"/>
      <c r="AS515" s="14"/>
      <c r="AT515" s="14"/>
      <c r="AU515" s="14"/>
      <c r="AV515" s="14"/>
      <c r="AW515" s="14" t="s">
        <v>100</v>
      </c>
      <c r="AX515" s="14" t="s">
        <v>6437</v>
      </c>
      <c r="AY515" s="14" t="s">
        <v>99</v>
      </c>
      <c r="AZ515" s="14" t="s">
        <v>99</v>
      </c>
      <c r="BA515" s="14" t="s">
        <v>99</v>
      </c>
      <c r="BB515" s="14"/>
      <c r="BC515" s="14"/>
      <c r="BD515" s="14" t="s">
        <v>3259</v>
      </c>
      <c r="BE515" s="14" t="s">
        <v>223</v>
      </c>
      <c r="BF515" s="14"/>
      <c r="BG515" s="14"/>
      <c r="BH515" s="14"/>
      <c r="BI515" s="14"/>
      <c r="BJ515" s="14"/>
      <c r="BK515" s="14"/>
      <c r="BL515" s="14" t="s">
        <v>6438</v>
      </c>
      <c r="BM515" s="14">
        <v>0</v>
      </c>
      <c r="BN515" s="14"/>
      <c r="BO515" s="14" t="s">
        <v>106</v>
      </c>
      <c r="BP515" s="14">
        <v>69400000</v>
      </c>
      <c r="BQ515" s="14" t="s">
        <v>6439</v>
      </c>
      <c r="BR515" s="22" t="s">
        <v>6440</v>
      </c>
      <c r="BS515" s="14" t="s">
        <v>205</v>
      </c>
      <c r="BT515" s="14" t="s">
        <v>206</v>
      </c>
      <c r="BU515" s="14" t="s">
        <v>207</v>
      </c>
      <c r="BV515" s="14"/>
      <c r="BW515" s="14"/>
      <c r="BX515" s="14" t="s">
        <v>1435</v>
      </c>
      <c r="BY515" s="14" t="s">
        <v>3262</v>
      </c>
      <c r="BZ515" s="14" t="s">
        <v>110</v>
      </c>
      <c r="CA515" s="20" t="s">
        <v>209</v>
      </c>
      <c r="CB515" s="14" t="s">
        <v>110</v>
      </c>
      <c r="CC515" s="14" t="s">
        <v>110</v>
      </c>
      <c r="CD515" s="14" t="s">
        <v>110</v>
      </c>
      <c r="CE515" s="14" t="s">
        <v>110</v>
      </c>
      <c r="CF515" s="14" t="s">
        <v>110</v>
      </c>
      <c r="CG515" s="14" t="s">
        <v>110</v>
      </c>
      <c r="CH515" s="14" t="s">
        <v>110</v>
      </c>
      <c r="CI515" s="14" t="s">
        <v>110</v>
      </c>
      <c r="CJ515" s="14" t="s">
        <v>110</v>
      </c>
      <c r="CK515" s="14" t="s">
        <v>110</v>
      </c>
      <c r="CL515" s="14" t="s">
        <v>110</v>
      </c>
      <c r="CM515" s="14" t="s">
        <v>110</v>
      </c>
      <c r="CN515" s="14"/>
      <c r="CO515" s="40"/>
    </row>
    <row r="516" spans="1:93" ht="14.25" customHeight="1">
      <c r="A516" s="65" t="s">
        <v>6441</v>
      </c>
      <c r="B516" s="32">
        <v>172</v>
      </c>
      <c r="C516" s="34" t="s">
        <v>1347</v>
      </c>
      <c r="D516" s="600" t="s">
        <v>6307</v>
      </c>
      <c r="E516" s="599">
        <v>23</v>
      </c>
      <c r="F516" s="600"/>
      <c r="G516" s="600"/>
      <c r="H516" s="590" t="s">
        <v>84</v>
      </c>
      <c r="I516" s="25" t="s">
        <v>6015</v>
      </c>
      <c r="J516" s="104" t="s">
        <v>85</v>
      </c>
      <c r="K516" s="25"/>
      <c r="L516" s="25" t="s">
        <v>257</v>
      </c>
      <c r="M516" s="25" t="s">
        <v>196</v>
      </c>
      <c r="N516" s="28" t="s">
        <v>88</v>
      </c>
      <c r="O516" s="29" t="s">
        <v>6442</v>
      </c>
      <c r="P516" s="44" t="s">
        <v>6443</v>
      </c>
      <c r="Q516" s="25">
        <v>2072</v>
      </c>
      <c r="R516" s="44" t="s">
        <v>6444</v>
      </c>
      <c r="S516" s="44" t="s">
        <v>6445</v>
      </c>
      <c r="T516" s="67" t="s">
        <v>6446</v>
      </c>
      <c r="U516" s="32">
        <v>16</v>
      </c>
      <c r="V516" s="82" t="s">
        <v>143</v>
      </c>
      <c r="W516" s="82" t="s">
        <v>6447</v>
      </c>
      <c r="X516" s="84" t="s">
        <v>6448</v>
      </c>
      <c r="Y516" s="84" t="s">
        <v>6449</v>
      </c>
      <c r="Z516" s="25">
        <v>2</v>
      </c>
      <c r="AA516" s="25" t="s">
        <v>96</v>
      </c>
      <c r="AB516" s="25" t="s">
        <v>23</v>
      </c>
      <c r="AC516" s="25" t="s">
        <v>97</v>
      </c>
      <c r="AD516" s="105"/>
      <c r="AE516" s="103"/>
      <c r="AF516" s="45">
        <v>33348</v>
      </c>
      <c r="AG516" s="25" t="str">
        <f t="shared" ca="1" si="106"/>
        <v>34 anos</v>
      </c>
      <c r="AH516" s="45">
        <v>45267</v>
      </c>
      <c r="AI516" s="106"/>
      <c r="AJ516" s="31"/>
      <c r="AK516" s="31"/>
      <c r="AL516" s="32"/>
      <c r="AM516" s="25"/>
      <c r="AN516" s="25"/>
      <c r="AO516" s="25"/>
      <c r="AP516" s="25"/>
      <c r="AQ516" s="32"/>
      <c r="AR516" s="32"/>
      <c r="AS516" s="32"/>
      <c r="AT516" s="32"/>
      <c r="AU516" s="32"/>
      <c r="AV516" s="32"/>
      <c r="AW516" s="25" t="s">
        <v>100</v>
      </c>
      <c r="AX516" s="52" t="s">
        <v>6450</v>
      </c>
      <c r="AY516" s="52"/>
      <c r="AZ516" s="63" t="s">
        <v>99</v>
      </c>
      <c r="BA516" s="52" t="s">
        <v>99</v>
      </c>
      <c r="BB516" s="25" t="s">
        <v>271</v>
      </c>
      <c r="BC516" s="32"/>
      <c r="BD516" s="32"/>
      <c r="BE516" s="32"/>
      <c r="BF516" s="32"/>
      <c r="BG516" s="32"/>
      <c r="BH516" s="32"/>
      <c r="BI516" s="32"/>
      <c r="BJ516" s="32"/>
      <c r="BK516" s="32"/>
      <c r="BL516" s="70" t="s">
        <v>6451</v>
      </c>
      <c r="BM516" s="32">
        <v>661</v>
      </c>
      <c r="BN516" s="32"/>
      <c r="BO516" s="25" t="s">
        <v>106</v>
      </c>
      <c r="BP516" s="71">
        <v>69073167</v>
      </c>
      <c r="BQ516" s="53">
        <v>92993754154</v>
      </c>
      <c r="BR516" s="54" t="s">
        <v>6452</v>
      </c>
      <c r="BS516" s="103"/>
      <c r="BT516" s="32"/>
      <c r="BU516" s="32"/>
      <c r="BV516" s="25" t="s">
        <v>276</v>
      </c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103"/>
      <c r="CN516" s="32"/>
      <c r="CO516" s="108"/>
    </row>
    <row r="517" spans="1:93" ht="15" customHeight="1">
      <c r="A517" s="39" t="s">
        <v>6453</v>
      </c>
      <c r="B517" s="14">
        <v>176</v>
      </c>
      <c r="C517" s="40" t="s">
        <v>1347</v>
      </c>
      <c r="D517" s="599" t="s">
        <v>6307</v>
      </c>
      <c r="E517" s="599">
        <v>23</v>
      </c>
      <c r="F517" s="599"/>
      <c r="G517" s="599"/>
      <c r="H517" s="591" t="s">
        <v>84</v>
      </c>
      <c r="I517" s="14" t="s">
        <v>782</v>
      </c>
      <c r="J517" s="36" t="s">
        <v>85</v>
      </c>
      <c r="K517" s="14"/>
      <c r="L517" s="14" t="s">
        <v>257</v>
      </c>
      <c r="M517" s="17" t="s">
        <v>196</v>
      </c>
      <c r="N517" s="17" t="s">
        <v>88</v>
      </c>
      <c r="O517" s="18" t="s">
        <v>6454</v>
      </c>
      <c r="P517" s="59" t="s">
        <v>6455</v>
      </c>
      <c r="Q517" s="14">
        <v>2076</v>
      </c>
      <c r="R517" s="59" t="s">
        <v>6456</v>
      </c>
      <c r="S517" s="59" t="s">
        <v>6457</v>
      </c>
      <c r="T517" s="85" t="s">
        <v>6458</v>
      </c>
      <c r="U517" s="76">
        <v>83</v>
      </c>
      <c r="V517" s="76">
        <v>63</v>
      </c>
      <c r="W517" s="76">
        <v>657</v>
      </c>
      <c r="X517" s="39" t="s">
        <v>6459</v>
      </c>
      <c r="Y517" s="39" t="s">
        <v>6460</v>
      </c>
      <c r="Z517" s="14">
        <v>1</v>
      </c>
      <c r="AA517" s="14" t="s">
        <v>96</v>
      </c>
      <c r="AB517" s="14" t="s">
        <v>23</v>
      </c>
      <c r="AC517" s="14" t="s">
        <v>97</v>
      </c>
      <c r="AD517" s="19"/>
      <c r="AE517" s="13"/>
      <c r="AF517" s="62">
        <v>34947</v>
      </c>
      <c r="AG517" s="14" t="str">
        <f t="shared" ca="1" si="106"/>
        <v>29 anos</v>
      </c>
      <c r="AH517" s="62">
        <v>45267</v>
      </c>
      <c r="AI517" s="20"/>
      <c r="AJ517" s="20"/>
      <c r="AK517" s="20"/>
      <c r="AL517" s="14"/>
      <c r="AM517" s="14"/>
      <c r="AN517" s="14"/>
      <c r="AO517" s="14"/>
      <c r="AP517" s="14"/>
      <c r="AQ517" s="21"/>
      <c r="AR517" s="14"/>
      <c r="AS517" s="14"/>
      <c r="AT517" s="14"/>
      <c r="AU517" s="14"/>
      <c r="AV517" s="14"/>
      <c r="AW517" s="14" t="s">
        <v>100</v>
      </c>
      <c r="AX517" s="63" t="s">
        <v>6461</v>
      </c>
      <c r="AY517" s="52" t="s">
        <v>306</v>
      </c>
      <c r="AZ517" s="63" t="s">
        <v>99</v>
      </c>
      <c r="BA517" s="52" t="s">
        <v>99</v>
      </c>
      <c r="BB517" s="14" t="s">
        <v>271</v>
      </c>
      <c r="BC517" s="14"/>
      <c r="BD517" s="14"/>
      <c r="BE517" s="14"/>
      <c r="BF517" s="14"/>
      <c r="BG517" s="14"/>
      <c r="BH517" s="14"/>
      <c r="BI517" s="14"/>
      <c r="BJ517" s="14"/>
      <c r="BK517" s="14"/>
      <c r="BL517" s="13"/>
      <c r="BM517" s="14"/>
      <c r="BN517" s="14"/>
      <c r="BO517" s="14" t="s">
        <v>106</v>
      </c>
      <c r="BP517" s="14"/>
      <c r="BQ517" s="64" t="s">
        <v>6462</v>
      </c>
      <c r="BR517" s="51" t="s">
        <v>6463</v>
      </c>
      <c r="BS517" s="14"/>
      <c r="BT517" s="14"/>
      <c r="BU517" s="14"/>
      <c r="BV517" s="14" t="s">
        <v>276</v>
      </c>
      <c r="BW517" s="14"/>
      <c r="BX517" s="14"/>
      <c r="BY517" s="14"/>
      <c r="BZ517" s="14"/>
      <c r="CA517" s="14"/>
      <c r="CB517" s="20"/>
      <c r="CC517" s="14"/>
      <c r="CD517" s="20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40"/>
    </row>
    <row r="518" spans="1:93" ht="15" customHeight="1">
      <c r="A518" s="24" t="s">
        <v>6464</v>
      </c>
      <c r="B518" s="25"/>
      <c r="C518" s="34" t="s">
        <v>1347</v>
      </c>
      <c r="D518" s="600" t="s">
        <v>6307</v>
      </c>
      <c r="E518" s="599">
        <v>23</v>
      </c>
      <c r="F518" s="600"/>
      <c r="G518" s="600"/>
      <c r="H518" s="27" t="s">
        <v>84</v>
      </c>
      <c r="I518" s="25" t="s">
        <v>782</v>
      </c>
      <c r="J518" s="27" t="s">
        <v>85</v>
      </c>
      <c r="K518" s="25" t="s">
        <v>86</v>
      </c>
      <c r="L518" s="32" t="s">
        <v>69</v>
      </c>
      <c r="M518" s="28" t="s">
        <v>1392</v>
      </c>
      <c r="N518" s="28" t="s">
        <v>1450</v>
      </c>
      <c r="O518" s="29" t="s">
        <v>6465</v>
      </c>
      <c r="P518" s="25" t="s">
        <v>6466</v>
      </c>
      <c r="Q518" s="41" t="s">
        <v>6467</v>
      </c>
      <c r="R518" s="25" t="s">
        <v>6468</v>
      </c>
      <c r="S518" s="25" t="s">
        <v>6469</v>
      </c>
      <c r="T518" s="25">
        <v>1968201101</v>
      </c>
      <c r="U518" s="25">
        <v>16</v>
      </c>
      <c r="V518" s="25">
        <v>58</v>
      </c>
      <c r="W518" s="25">
        <v>949</v>
      </c>
      <c r="X518" s="24" t="s">
        <v>6470</v>
      </c>
      <c r="Y518" s="24" t="s">
        <v>6471</v>
      </c>
      <c r="Z518" s="25">
        <v>3</v>
      </c>
      <c r="AA518" s="25" t="s">
        <v>96</v>
      </c>
      <c r="AB518" s="25" t="s">
        <v>23</v>
      </c>
      <c r="AC518" s="25" t="s">
        <v>97</v>
      </c>
      <c r="AD518" s="30"/>
      <c r="AE518" s="24"/>
      <c r="AF518" s="31">
        <v>29398</v>
      </c>
      <c r="AG518" s="25" t="str">
        <f t="shared" ca="1" si="106"/>
        <v>45 anos</v>
      </c>
      <c r="AH518" s="31">
        <v>43937</v>
      </c>
      <c r="AI518" s="31">
        <v>43937</v>
      </c>
      <c r="AJ518" s="31">
        <f>EDATE(AI518,300)</f>
        <v>53068</v>
      </c>
      <c r="AK518" s="31">
        <f>EDATE(AI518,360)</f>
        <v>54894</v>
      </c>
      <c r="AL518" s="25">
        <v>59</v>
      </c>
      <c r="AM518" s="25" t="str">
        <f ca="1">DATEDIF(AI518,TODAY(),"Y")&amp;" ano(s)"</f>
        <v>5 ano(s)</v>
      </c>
      <c r="AN518" s="25" t="str">
        <f ca="1">DATEDIF(AI518,TODAY(),"YM")&amp;"  mês(es)"</f>
        <v>4  mês(es)</v>
      </c>
      <c r="AO518" s="25" t="str">
        <f ca="1">DATEDIF(AI518,TODAY(),"MD")&amp;" dias"</f>
        <v>0 dias</v>
      </c>
      <c r="AP518" s="25">
        <f ca="1">TODAY()-AI518</f>
        <v>1948</v>
      </c>
      <c r="AQ518" s="32" t="s">
        <v>99</v>
      </c>
      <c r="AR518" s="25"/>
      <c r="AS518" s="25"/>
      <c r="AT518" s="25"/>
      <c r="AU518" s="25"/>
      <c r="AV518" s="25"/>
      <c r="AW518" s="25" t="s">
        <v>336</v>
      </c>
      <c r="AX518" s="25" t="s">
        <v>110</v>
      </c>
      <c r="AY518" s="25" t="s">
        <v>99</v>
      </c>
      <c r="AZ518" s="25" t="s">
        <v>99</v>
      </c>
      <c r="BA518" s="25" t="s">
        <v>99</v>
      </c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 t="s">
        <v>106</v>
      </c>
      <c r="BP518" s="25"/>
      <c r="BQ518" s="25"/>
      <c r="BR518" s="33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34"/>
    </row>
    <row r="519" spans="1:93" ht="12.75" customHeight="1">
      <c r="A519" s="13" t="s">
        <v>6472</v>
      </c>
      <c r="B519" s="14">
        <v>560</v>
      </c>
      <c r="C519" s="40" t="s">
        <v>1347</v>
      </c>
      <c r="D519" s="599" t="s">
        <v>6307</v>
      </c>
      <c r="E519" s="599">
        <v>23</v>
      </c>
      <c r="F519" s="599"/>
      <c r="G519" s="599"/>
      <c r="H519" s="36" t="s">
        <v>84</v>
      </c>
      <c r="I519" s="14" t="s">
        <v>6473</v>
      </c>
      <c r="J519" s="36" t="s">
        <v>85</v>
      </c>
      <c r="K519" s="14" t="s">
        <v>544</v>
      </c>
      <c r="L519" s="14" t="s">
        <v>69</v>
      </c>
      <c r="M519" s="14" t="s">
        <v>196</v>
      </c>
      <c r="N519" s="17" t="s">
        <v>88</v>
      </c>
      <c r="O519" s="18" t="s">
        <v>6474</v>
      </c>
      <c r="P519" s="14" t="s">
        <v>6475</v>
      </c>
      <c r="Q519" s="17" t="s">
        <v>6476</v>
      </c>
      <c r="R519" s="14" t="s">
        <v>6477</v>
      </c>
      <c r="S519" s="14" t="s">
        <v>6478</v>
      </c>
      <c r="T519" s="14">
        <v>212884222</v>
      </c>
      <c r="U519" s="14">
        <v>91</v>
      </c>
      <c r="V519" s="14">
        <v>6</v>
      </c>
      <c r="W519" s="14">
        <v>149</v>
      </c>
      <c r="X519" s="13" t="s">
        <v>6479</v>
      </c>
      <c r="Y519" s="13" t="s">
        <v>6480</v>
      </c>
      <c r="Z519" s="14">
        <v>1</v>
      </c>
      <c r="AA519" s="14" t="s">
        <v>96</v>
      </c>
      <c r="AB519" s="14" t="s">
        <v>23</v>
      </c>
      <c r="AC519" s="14" t="s">
        <v>97</v>
      </c>
      <c r="AD519" s="19"/>
      <c r="AE519" s="13" t="s">
        <v>6481</v>
      </c>
      <c r="AF519" s="20">
        <v>30303</v>
      </c>
      <c r="AG519" s="14" t="str">
        <f t="shared" ca="1" si="106"/>
        <v>42 anos</v>
      </c>
      <c r="AH519" s="20">
        <v>41561</v>
      </c>
      <c r="AI519" s="20">
        <v>41561</v>
      </c>
      <c r="AJ519" s="20">
        <f>EDATE(AI519,300)</f>
        <v>50692</v>
      </c>
      <c r="AK519" s="20">
        <f>EDATE(AI519,360)</f>
        <v>52518</v>
      </c>
      <c r="AL519" s="14">
        <v>59</v>
      </c>
      <c r="AM519" s="14" t="str">
        <f ca="1">DATEDIF(AI519,TODAY(),"Y")&amp;" ano(s)"</f>
        <v>11 ano(s)</v>
      </c>
      <c r="AN519" s="14" t="str">
        <f ca="1">DATEDIF(AI519,TODAY(),"YM")&amp;"  mês(es)"</f>
        <v>10  mês(es)</v>
      </c>
      <c r="AO519" s="14" t="str">
        <f ca="1">DATEDIF(AI519,TODAY(),"MD")&amp;" dias"</f>
        <v>2 dias</v>
      </c>
      <c r="AP519" s="14">
        <f ca="1">TODAY()-AI519</f>
        <v>4324</v>
      </c>
      <c r="AQ519" s="21" t="s">
        <v>99</v>
      </c>
      <c r="AR519" s="14"/>
      <c r="AS519" s="14"/>
      <c r="AT519" s="14"/>
      <c r="AU519" s="14"/>
      <c r="AV519" s="14"/>
      <c r="AW519" s="14" t="s">
        <v>100</v>
      </c>
      <c r="AX519" s="14" t="s">
        <v>6482</v>
      </c>
      <c r="AY519" s="14"/>
      <c r="AZ519" s="14" t="s">
        <v>99</v>
      </c>
      <c r="BA519" s="116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 t="s">
        <v>6483</v>
      </c>
      <c r="BM519" s="14">
        <v>0</v>
      </c>
      <c r="BN519" s="14" t="s">
        <v>6484</v>
      </c>
      <c r="BO519" s="14" t="s">
        <v>106</v>
      </c>
      <c r="BP519" s="14">
        <v>69400764</v>
      </c>
      <c r="BQ519" s="121" t="s">
        <v>6485</v>
      </c>
      <c r="BR519" s="22" t="s">
        <v>6486</v>
      </c>
      <c r="BS519" s="14" t="s">
        <v>290</v>
      </c>
      <c r="BT519" s="14" t="s">
        <v>110</v>
      </c>
      <c r="BU519" s="14" t="s">
        <v>291</v>
      </c>
      <c r="BV519" s="14" t="s">
        <v>110</v>
      </c>
      <c r="BW519" s="20" t="s">
        <v>292</v>
      </c>
      <c r="BX519" s="14" t="s">
        <v>970</v>
      </c>
      <c r="BY519" s="14" t="s">
        <v>110</v>
      </c>
      <c r="BZ519" s="14" t="s">
        <v>110</v>
      </c>
      <c r="CA519" s="14" t="s">
        <v>110</v>
      </c>
      <c r="CB519" s="14" t="s">
        <v>110</v>
      </c>
      <c r="CC519" s="14" t="s">
        <v>110</v>
      </c>
      <c r="CD519" s="14" t="s">
        <v>110</v>
      </c>
      <c r="CE519" s="14" t="s">
        <v>110</v>
      </c>
      <c r="CF519" s="14" t="s">
        <v>110</v>
      </c>
      <c r="CG519" s="14" t="s">
        <v>110</v>
      </c>
      <c r="CH519" s="14" t="s">
        <v>110</v>
      </c>
      <c r="CI519" s="14" t="s">
        <v>110</v>
      </c>
      <c r="CJ519" s="14" t="s">
        <v>110</v>
      </c>
      <c r="CK519" s="14" t="s">
        <v>110</v>
      </c>
      <c r="CL519" s="14" t="s">
        <v>110</v>
      </c>
      <c r="CM519" s="14" t="s">
        <v>110</v>
      </c>
      <c r="CN519" s="14"/>
      <c r="CO519" s="40"/>
    </row>
    <row r="520" spans="1:93" ht="15" customHeight="1">
      <c r="A520" s="622" t="s">
        <v>6487</v>
      </c>
      <c r="B520" s="32"/>
      <c r="C520" s="34" t="s">
        <v>1347</v>
      </c>
      <c r="D520" s="600" t="s">
        <v>6307</v>
      </c>
      <c r="E520" s="599">
        <v>23</v>
      </c>
      <c r="F520" s="600"/>
      <c r="G520" s="600"/>
      <c r="H520" s="27" t="s">
        <v>84</v>
      </c>
      <c r="I520" s="25"/>
      <c r="J520" s="104" t="s">
        <v>85</v>
      </c>
      <c r="K520" s="25" t="s">
        <v>86</v>
      </c>
      <c r="L520" s="32" t="s">
        <v>69</v>
      </c>
      <c r="M520" s="32" t="s">
        <v>1392</v>
      </c>
      <c r="N520" s="32" t="s">
        <v>1450</v>
      </c>
      <c r="O520" s="29" t="s">
        <v>6488</v>
      </c>
      <c r="P520" s="32" t="s">
        <v>6489</v>
      </c>
      <c r="Q520" s="25">
        <v>1807</v>
      </c>
      <c r="R520" s="32" t="s">
        <v>6490</v>
      </c>
      <c r="S520" s="32" t="s">
        <v>6491</v>
      </c>
      <c r="T520" s="634">
        <v>184493322</v>
      </c>
      <c r="U520" s="32">
        <v>67</v>
      </c>
      <c r="V520" s="634">
        <v>58</v>
      </c>
      <c r="W520" s="634">
        <v>970</v>
      </c>
      <c r="X520" s="622" t="s">
        <v>6492</v>
      </c>
      <c r="Y520" s="622" t="s">
        <v>6493</v>
      </c>
      <c r="Z520" s="25">
        <v>1</v>
      </c>
      <c r="AA520" s="25" t="s">
        <v>96</v>
      </c>
      <c r="AB520" s="25" t="s">
        <v>23</v>
      </c>
      <c r="AC520" s="32" t="s">
        <v>97</v>
      </c>
      <c r="AD520" s="105"/>
      <c r="AE520" s="103" t="s">
        <v>6494</v>
      </c>
      <c r="AF520" s="106">
        <v>28762</v>
      </c>
      <c r="AG520" s="25" t="str">
        <f t="shared" ca="1" si="106"/>
        <v>46 anos</v>
      </c>
      <c r="AH520" s="154">
        <v>44543</v>
      </c>
      <c r="AI520" s="106">
        <v>44547</v>
      </c>
      <c r="AJ520" s="31">
        <f>EDATE(AI520,300)</f>
        <v>53678</v>
      </c>
      <c r="AK520" s="31">
        <f>EDATE(AI520,360)</f>
        <v>55504</v>
      </c>
      <c r="AL520" s="25">
        <v>59</v>
      </c>
      <c r="AM520" s="25" t="str">
        <f ca="1">DATEDIF(AI520,TODAY(),"Y")&amp;" ano(s)"</f>
        <v>3 ano(s)</v>
      </c>
      <c r="AN520" s="25" t="str">
        <f ca="1">DATEDIF(AI520,TODAY(),"YM")&amp;"  mês(es)"</f>
        <v>7  mês(es)</v>
      </c>
      <c r="AO520" s="25" t="str">
        <f ca="1">DATEDIF(AI520,TODAY(),"MD")&amp;" dias"</f>
        <v>30 dias</v>
      </c>
      <c r="AP520" s="25">
        <f ca="1">TODAY()-AI520</f>
        <v>1338</v>
      </c>
      <c r="AQ520" s="32" t="s">
        <v>99</v>
      </c>
      <c r="AR520" s="32"/>
      <c r="AS520" s="32"/>
      <c r="AT520" s="32"/>
      <c r="AU520" s="32"/>
      <c r="AV520" s="32"/>
      <c r="AW520" s="32" t="s">
        <v>336</v>
      </c>
      <c r="AX520" s="32" t="s">
        <v>110</v>
      </c>
      <c r="AY520" s="32" t="s">
        <v>99</v>
      </c>
      <c r="AZ520" s="25" t="s">
        <v>99</v>
      </c>
      <c r="BA520" s="25" t="s">
        <v>99</v>
      </c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634" t="s">
        <v>6495</v>
      </c>
      <c r="BM520" s="32">
        <v>21</v>
      </c>
      <c r="BN520" s="32" t="s">
        <v>1605</v>
      </c>
      <c r="BO520" s="32" t="s">
        <v>106</v>
      </c>
      <c r="BP520" s="634" t="s">
        <v>6496</v>
      </c>
      <c r="BQ520" s="654" t="s">
        <v>6497</v>
      </c>
      <c r="BR520" s="107" t="s">
        <v>6498</v>
      </c>
      <c r="BS520" s="103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103"/>
      <c r="CN520" s="32"/>
      <c r="CO520" s="108"/>
    </row>
    <row r="521" spans="1:93" ht="15" customHeight="1">
      <c r="A521" s="13" t="s">
        <v>6837</v>
      </c>
      <c r="B521" s="14">
        <v>146</v>
      </c>
      <c r="C521" s="40" t="s">
        <v>1347</v>
      </c>
      <c r="D521" s="599" t="s">
        <v>6838</v>
      </c>
      <c r="E521" s="599">
        <v>24</v>
      </c>
      <c r="F521" s="599"/>
      <c r="G521" s="599"/>
      <c r="H521" s="591" t="s">
        <v>84</v>
      </c>
      <c r="I521" s="14" t="s">
        <v>782</v>
      </c>
      <c r="J521" s="36" t="s">
        <v>85</v>
      </c>
      <c r="K521" s="14"/>
      <c r="L521" s="14" t="s">
        <v>257</v>
      </c>
      <c r="M521" s="17" t="s">
        <v>196</v>
      </c>
      <c r="N521" s="17" t="s">
        <v>88</v>
      </c>
      <c r="O521" s="18" t="s">
        <v>6839</v>
      </c>
      <c r="P521" s="59" t="s">
        <v>6840</v>
      </c>
      <c r="Q521" s="17" t="s">
        <v>6841</v>
      </c>
      <c r="R521" s="59" t="s">
        <v>6842</v>
      </c>
      <c r="S521" s="59" t="s">
        <v>6843</v>
      </c>
      <c r="T521" s="85" t="s">
        <v>6844</v>
      </c>
      <c r="U521" s="14">
        <v>40</v>
      </c>
      <c r="V521" s="75" t="s">
        <v>301</v>
      </c>
      <c r="W521" s="14">
        <v>535</v>
      </c>
      <c r="X521" s="39" t="s">
        <v>6845</v>
      </c>
      <c r="Y521" s="146" t="s">
        <v>6846</v>
      </c>
      <c r="Z521" s="14"/>
      <c r="AA521" s="14" t="s">
        <v>96</v>
      </c>
      <c r="AB521" s="14" t="s">
        <v>23</v>
      </c>
      <c r="AC521" s="14" t="s">
        <v>97</v>
      </c>
      <c r="AD521" s="19"/>
      <c r="AE521" s="13"/>
      <c r="AF521" s="62">
        <v>33611</v>
      </c>
      <c r="AG521" s="14" t="str">
        <f t="shared" ca="1" si="106"/>
        <v>33 anos</v>
      </c>
      <c r="AH521" s="62">
        <v>45261</v>
      </c>
      <c r="AI521" s="20"/>
      <c r="AJ521" s="20"/>
      <c r="AK521" s="20"/>
      <c r="AL521" s="14"/>
      <c r="AM521" s="14"/>
      <c r="AN521" s="14"/>
      <c r="AO521" s="14"/>
      <c r="AP521" s="14"/>
      <c r="AQ521" s="21"/>
      <c r="AR521" s="14"/>
      <c r="AS521" s="14"/>
      <c r="AT521" s="14"/>
      <c r="AU521" s="14"/>
      <c r="AV521" s="14"/>
      <c r="AW521" s="52" t="s">
        <v>336</v>
      </c>
      <c r="AX521" s="52" t="s">
        <v>99</v>
      </c>
      <c r="AY521" s="52" t="s">
        <v>99</v>
      </c>
      <c r="AZ521" s="52" t="s">
        <v>99</v>
      </c>
      <c r="BA521" s="52" t="s">
        <v>99</v>
      </c>
      <c r="BB521" s="14" t="s">
        <v>271</v>
      </c>
      <c r="BC521" s="14"/>
      <c r="BD521" s="14"/>
      <c r="BE521" s="14"/>
      <c r="BF521" s="14"/>
      <c r="BG521" s="14"/>
      <c r="BH521" s="14"/>
      <c r="BI521" s="14"/>
      <c r="BJ521" s="14"/>
      <c r="BK521" s="14"/>
      <c r="BL521" s="78" t="s">
        <v>6847</v>
      </c>
      <c r="BM521" s="14">
        <v>212</v>
      </c>
      <c r="BN521" s="14"/>
      <c r="BO521" s="14" t="s">
        <v>106</v>
      </c>
      <c r="BP521" s="76">
        <v>69415000</v>
      </c>
      <c r="BQ521" s="53" t="s">
        <v>6848</v>
      </c>
      <c r="BR521" s="54" t="s">
        <v>6849</v>
      </c>
      <c r="BS521" s="14"/>
      <c r="BT521" s="14"/>
      <c r="BU521" s="14"/>
      <c r="BV521" s="14" t="s">
        <v>276</v>
      </c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40"/>
    </row>
    <row r="522" spans="1:93" ht="15" customHeight="1">
      <c r="A522" s="24" t="s">
        <v>6850</v>
      </c>
      <c r="B522" s="25"/>
      <c r="C522" s="34" t="s">
        <v>1347</v>
      </c>
      <c r="D522" s="600" t="s">
        <v>6838</v>
      </c>
      <c r="E522" s="599">
        <v>24</v>
      </c>
      <c r="F522" s="600"/>
      <c r="G522" s="600"/>
      <c r="H522" s="27" t="s">
        <v>6361</v>
      </c>
      <c r="I522" s="25" t="s">
        <v>1449</v>
      </c>
      <c r="J522" s="27" t="s">
        <v>85</v>
      </c>
      <c r="K522" s="25" t="s">
        <v>86</v>
      </c>
      <c r="L522" s="32" t="s">
        <v>69</v>
      </c>
      <c r="M522" s="28" t="s">
        <v>1392</v>
      </c>
      <c r="N522" s="28" t="s">
        <v>1450</v>
      </c>
      <c r="O522" s="29" t="s">
        <v>6851</v>
      </c>
      <c r="P522" s="25" t="s">
        <v>6852</v>
      </c>
      <c r="Q522" s="41" t="s">
        <v>6853</v>
      </c>
      <c r="R522" s="25" t="s">
        <v>6854</v>
      </c>
      <c r="S522" s="25" t="s">
        <v>6855</v>
      </c>
      <c r="T522" s="25">
        <v>300244422</v>
      </c>
      <c r="U522" s="25">
        <v>75</v>
      </c>
      <c r="V522" s="25">
        <v>42</v>
      </c>
      <c r="W522" s="25">
        <v>1</v>
      </c>
      <c r="X522" s="24" t="s">
        <v>6856</v>
      </c>
      <c r="Y522" s="24" t="s">
        <v>6857</v>
      </c>
      <c r="Z522" s="25">
        <v>1</v>
      </c>
      <c r="AA522" s="25" t="s">
        <v>96</v>
      </c>
      <c r="AB522" s="25" t="s">
        <v>23</v>
      </c>
      <c r="AC522" s="25" t="s">
        <v>97</v>
      </c>
      <c r="AD522" s="30"/>
      <c r="AE522" s="24" t="s">
        <v>495</v>
      </c>
      <c r="AF522" s="31">
        <v>31264</v>
      </c>
      <c r="AG522" s="25" t="str">
        <f t="shared" ca="1" si="106"/>
        <v>40 anos</v>
      </c>
      <c r="AH522" s="31">
        <v>43937</v>
      </c>
      <c r="AI522" s="31">
        <v>43965</v>
      </c>
      <c r="AJ522" s="31">
        <f>EDATE(AI522,300)</f>
        <v>53096</v>
      </c>
      <c r="AK522" s="31">
        <f>EDATE(AI522,360)</f>
        <v>54922</v>
      </c>
      <c r="AL522" s="25">
        <v>59</v>
      </c>
      <c r="AM522" s="25" t="str">
        <f ca="1">DATEDIF(AI522,TODAY(),"Y")&amp;" ano(s)"</f>
        <v>5 ano(s)</v>
      </c>
      <c r="AN522" s="25" t="str">
        <f ca="1">DATEDIF(AI522,TODAY(),"YM")&amp;"  mês(es)"</f>
        <v>3  mês(es)</v>
      </c>
      <c r="AO522" s="25" t="str">
        <f ca="1">DATEDIF(AI522,TODAY(),"MD")&amp;" dias"</f>
        <v>2 dias</v>
      </c>
      <c r="AP522" s="25">
        <f ca="1">TODAY()-AI522</f>
        <v>1920</v>
      </c>
      <c r="AQ522" s="32" t="s">
        <v>99</v>
      </c>
      <c r="AR522" s="25"/>
      <c r="AS522" s="25"/>
      <c r="AT522" s="25"/>
      <c r="AU522" s="25"/>
      <c r="AV522" s="25"/>
      <c r="AW522" s="25" t="s">
        <v>336</v>
      </c>
      <c r="AX522" s="25" t="s">
        <v>110</v>
      </c>
      <c r="AY522" s="25" t="s">
        <v>99</v>
      </c>
      <c r="AZ522" s="25" t="s">
        <v>99</v>
      </c>
      <c r="BA522" s="25" t="s">
        <v>99</v>
      </c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 t="s">
        <v>6858</v>
      </c>
      <c r="BM522" s="25">
        <v>5</v>
      </c>
      <c r="BN522" s="25" t="s">
        <v>6859</v>
      </c>
      <c r="BO522" s="25" t="s">
        <v>106</v>
      </c>
      <c r="BP522" s="25">
        <v>69095167</v>
      </c>
      <c r="BQ522" s="25">
        <v>97984411759</v>
      </c>
      <c r="BR522" s="25" t="s">
        <v>6860</v>
      </c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34"/>
    </row>
    <row r="523" spans="1:93" ht="12.75" customHeight="1">
      <c r="A523" s="155" t="s">
        <v>6861</v>
      </c>
      <c r="B523" s="21"/>
      <c r="C523" s="40" t="s">
        <v>1347</v>
      </c>
      <c r="D523" s="599" t="s">
        <v>6838</v>
      </c>
      <c r="E523" s="599">
        <v>24</v>
      </c>
      <c r="F523" s="599"/>
      <c r="G523" s="599"/>
      <c r="H523" s="36" t="s">
        <v>6361</v>
      </c>
      <c r="I523" s="14" t="s">
        <v>5401</v>
      </c>
      <c r="J523" s="156" t="s">
        <v>135</v>
      </c>
      <c r="K523" s="14" t="s">
        <v>86</v>
      </c>
      <c r="L523" s="21" t="s">
        <v>69</v>
      </c>
      <c r="M523" s="21" t="s">
        <v>1392</v>
      </c>
      <c r="N523" s="21" t="s">
        <v>1450</v>
      </c>
      <c r="O523" s="18" t="s">
        <v>6862</v>
      </c>
      <c r="P523" s="21" t="s">
        <v>6863</v>
      </c>
      <c r="Q523" s="14">
        <v>1860</v>
      </c>
      <c r="R523" s="21">
        <v>17059935698</v>
      </c>
      <c r="S523" s="21" t="s">
        <v>6864</v>
      </c>
      <c r="T523" s="21">
        <v>132962822</v>
      </c>
      <c r="U523" s="21">
        <v>91</v>
      </c>
      <c r="V523" s="21">
        <v>36</v>
      </c>
      <c r="W523" s="21">
        <v>10</v>
      </c>
      <c r="X523" s="155" t="s">
        <v>6865</v>
      </c>
      <c r="Y523" s="155" t="s">
        <v>6866</v>
      </c>
      <c r="Z523" s="14">
        <v>1</v>
      </c>
      <c r="AA523" s="14" t="s">
        <v>96</v>
      </c>
      <c r="AB523" s="14" t="s">
        <v>23</v>
      </c>
      <c r="AC523" s="21" t="s">
        <v>97</v>
      </c>
      <c r="AD523" s="157"/>
      <c r="AE523" s="155"/>
      <c r="AF523" s="133">
        <v>26639</v>
      </c>
      <c r="AG523" s="21" t="s">
        <v>6867</v>
      </c>
      <c r="AH523" s="133">
        <v>44715</v>
      </c>
      <c r="AI523" s="133">
        <v>44793</v>
      </c>
      <c r="AJ523" s="20">
        <f>EDATE(AI523,300)</f>
        <v>53924</v>
      </c>
      <c r="AK523" s="20">
        <f>EDATE(AI523,360)</f>
        <v>55751</v>
      </c>
      <c r="AL523" s="21">
        <v>59</v>
      </c>
      <c r="AM523" s="14" t="str">
        <f ca="1">DATEDIF(AI523,TODAY(),"Y")&amp;" ano(s)"</f>
        <v>2 ano(s)</v>
      </c>
      <c r="AN523" s="14" t="str">
        <f ca="1">DATEDIF(AI523,TODAY(),"YM")&amp;"  mês(es)"</f>
        <v>11  mês(es)</v>
      </c>
      <c r="AO523" s="14" t="str">
        <f ca="1">DATEDIF(AI523,TODAY(),"MD")&amp;" dias"</f>
        <v>27 dias</v>
      </c>
      <c r="AP523" s="14">
        <f ca="1">TODAY()-AI523</f>
        <v>1092</v>
      </c>
      <c r="AQ523" s="21" t="s">
        <v>99</v>
      </c>
      <c r="AR523" s="21"/>
      <c r="AS523" s="21"/>
      <c r="AT523" s="21"/>
      <c r="AU523" s="21"/>
      <c r="AV523" s="21"/>
      <c r="AW523" s="21" t="s">
        <v>336</v>
      </c>
      <c r="AX523" s="21" t="s">
        <v>6868</v>
      </c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 t="s">
        <v>6869</v>
      </c>
      <c r="BM523" s="21">
        <v>303</v>
      </c>
      <c r="BN523" s="21" t="s">
        <v>6870</v>
      </c>
      <c r="BO523" s="21" t="s">
        <v>106</v>
      </c>
      <c r="BP523" s="21">
        <v>69023000</v>
      </c>
      <c r="BQ523" s="21" t="s">
        <v>6871</v>
      </c>
      <c r="BR523" s="189" t="s">
        <v>6872</v>
      </c>
      <c r="BS523" s="155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155"/>
      <c r="CN523" s="21"/>
      <c r="CO523" s="159"/>
    </row>
    <row r="524" spans="1:93" ht="15" customHeight="1">
      <c r="A524" s="24" t="s">
        <v>6873</v>
      </c>
      <c r="B524" s="25">
        <v>42</v>
      </c>
      <c r="C524" s="34" t="s">
        <v>1347</v>
      </c>
      <c r="D524" s="600" t="s">
        <v>6838</v>
      </c>
      <c r="E524" s="599">
        <v>24</v>
      </c>
      <c r="F524" s="600"/>
      <c r="G524" s="600"/>
      <c r="H524" s="27" t="s">
        <v>116</v>
      </c>
      <c r="I524" s="25"/>
      <c r="J524" s="27" t="s">
        <v>85</v>
      </c>
      <c r="K524" s="25" t="s">
        <v>544</v>
      </c>
      <c r="L524" s="25" t="s">
        <v>73</v>
      </c>
      <c r="M524" s="28" t="s">
        <v>87</v>
      </c>
      <c r="N524" s="28" t="s">
        <v>88</v>
      </c>
      <c r="O524" s="29" t="s">
        <v>6874</v>
      </c>
      <c r="P524" s="25" t="s">
        <v>6875</v>
      </c>
      <c r="Q524" s="28" t="s">
        <v>6876</v>
      </c>
      <c r="R524" s="25" t="s">
        <v>6877</v>
      </c>
      <c r="S524" s="25" t="s">
        <v>6878</v>
      </c>
      <c r="T524" s="25">
        <v>161130522</v>
      </c>
      <c r="U524" s="25">
        <v>59</v>
      </c>
      <c r="V524" s="25">
        <v>36</v>
      </c>
      <c r="W524" s="25">
        <v>39</v>
      </c>
      <c r="X524" s="24" t="s">
        <v>6879</v>
      </c>
      <c r="Y524" s="24" t="s">
        <v>6880</v>
      </c>
      <c r="Z524" s="25">
        <v>2</v>
      </c>
      <c r="AA524" s="25" t="s">
        <v>96</v>
      </c>
      <c r="AB524" s="25" t="s">
        <v>23</v>
      </c>
      <c r="AC524" s="25" t="s">
        <v>97</v>
      </c>
      <c r="AD524" s="30"/>
      <c r="AE524" s="24" t="s">
        <v>1702</v>
      </c>
      <c r="AF524" s="31">
        <v>29219</v>
      </c>
      <c r="AG524" s="25" t="str">
        <f t="shared" ref="AG524:AG543" ca="1" si="119">DATEDIF(AF524,TODAY(),"Y")&amp;" anos"</f>
        <v>45 anos</v>
      </c>
      <c r="AH524" s="31">
        <v>38058</v>
      </c>
      <c r="AI524" s="31">
        <v>38058</v>
      </c>
      <c r="AJ524" s="31">
        <f>EDATE(AI524,300)</f>
        <v>47189</v>
      </c>
      <c r="AK524" s="31">
        <f>EDATE(AI524,360)</f>
        <v>49015</v>
      </c>
      <c r="AL524" s="25">
        <v>59</v>
      </c>
      <c r="AM524" s="25" t="str">
        <f ca="1">DATEDIF(AI524,TODAY(),"Y")&amp;" ano(s)"</f>
        <v>21 ano(s)</v>
      </c>
      <c r="AN524" s="25" t="str">
        <f ca="1">DATEDIF(AI524,TODAY(),"YM")&amp;"  mês(es)"</f>
        <v>5  mês(es)</v>
      </c>
      <c r="AO524" s="25" t="str">
        <f ca="1">DATEDIF(AI524,TODAY(),"MD")&amp;" dias"</f>
        <v>4 dias</v>
      </c>
      <c r="AP524" s="25">
        <f ca="1">TODAY()-AI524</f>
        <v>7827</v>
      </c>
      <c r="AQ524" s="32" t="s">
        <v>99</v>
      </c>
      <c r="AR524" s="25"/>
      <c r="AS524" s="25"/>
      <c r="AT524" s="25"/>
      <c r="AU524" s="25"/>
      <c r="AV524" s="25"/>
      <c r="AW524" s="25" t="s">
        <v>100</v>
      </c>
      <c r="AX524" s="25"/>
      <c r="AY524" s="25" t="s">
        <v>6881</v>
      </c>
      <c r="AZ524" s="25" t="s">
        <v>99</v>
      </c>
      <c r="BA524" s="25" t="s">
        <v>99</v>
      </c>
      <c r="BB524" s="31" t="s">
        <v>101</v>
      </c>
      <c r="BC524" s="25" t="s">
        <v>3028</v>
      </c>
      <c r="BD524" s="25" t="s">
        <v>3029</v>
      </c>
      <c r="BE524" s="25"/>
      <c r="BF524" s="25"/>
      <c r="BG524" s="25"/>
      <c r="BH524" s="25"/>
      <c r="BI524" s="25"/>
      <c r="BJ524" s="25"/>
      <c r="BK524" s="25"/>
      <c r="BL524" s="25" t="s">
        <v>6882</v>
      </c>
      <c r="BM524" s="25">
        <v>0</v>
      </c>
      <c r="BN524" s="25"/>
      <c r="BO524" s="25" t="s">
        <v>106</v>
      </c>
      <c r="BP524" s="25">
        <v>69000000</v>
      </c>
      <c r="BQ524" s="25" t="s">
        <v>6883</v>
      </c>
      <c r="BR524" s="33" t="s">
        <v>6884</v>
      </c>
      <c r="BS524" s="25" t="s">
        <v>108</v>
      </c>
      <c r="BT524" s="25" t="s">
        <v>109</v>
      </c>
      <c r="BU524" s="25" t="s">
        <v>1432</v>
      </c>
      <c r="BV524" s="25" t="s">
        <v>110</v>
      </c>
      <c r="BW524" s="25" t="s">
        <v>3033</v>
      </c>
      <c r="BX524" s="25" t="s">
        <v>1435</v>
      </c>
      <c r="BY524" s="25" t="s">
        <v>3034</v>
      </c>
      <c r="BZ524" s="31" t="s">
        <v>113</v>
      </c>
      <c r="CA524" s="25" t="s">
        <v>110</v>
      </c>
      <c r="CB524" s="25" t="s">
        <v>110</v>
      </c>
      <c r="CC524" s="25" t="s">
        <v>110</v>
      </c>
      <c r="CD524" s="25" t="s">
        <v>110</v>
      </c>
      <c r="CE524" s="25" t="s">
        <v>110</v>
      </c>
      <c r="CF524" s="25" t="s">
        <v>110</v>
      </c>
      <c r="CG524" s="25" t="s">
        <v>110</v>
      </c>
      <c r="CH524" s="25" t="s">
        <v>110</v>
      </c>
      <c r="CI524" s="25" t="s">
        <v>110</v>
      </c>
      <c r="CJ524" s="25" t="s">
        <v>110</v>
      </c>
      <c r="CK524" s="25" t="s">
        <v>110</v>
      </c>
      <c r="CL524" s="25" t="s">
        <v>110</v>
      </c>
      <c r="CM524" s="25" t="s">
        <v>110</v>
      </c>
      <c r="CN524" s="25"/>
      <c r="CO524" s="34"/>
    </row>
    <row r="525" spans="1:93" ht="12.75" customHeight="1">
      <c r="A525" s="13" t="s">
        <v>6885</v>
      </c>
      <c r="B525" s="14">
        <v>32</v>
      </c>
      <c r="C525" s="40" t="s">
        <v>1347</v>
      </c>
      <c r="D525" s="599" t="s">
        <v>6838</v>
      </c>
      <c r="E525" s="599">
        <v>24</v>
      </c>
      <c r="F525" s="599"/>
      <c r="G525" s="599"/>
      <c r="H525" s="591" t="s">
        <v>84</v>
      </c>
      <c r="I525" s="14" t="s">
        <v>782</v>
      </c>
      <c r="J525" s="36" t="s">
        <v>85</v>
      </c>
      <c r="K525" s="14"/>
      <c r="L525" s="14" t="s">
        <v>257</v>
      </c>
      <c r="M525" s="17" t="s">
        <v>196</v>
      </c>
      <c r="N525" s="21" t="s">
        <v>88</v>
      </c>
      <c r="O525" s="18" t="s">
        <v>6886</v>
      </c>
      <c r="P525" s="59" t="s">
        <v>6887</v>
      </c>
      <c r="Q525" s="14">
        <v>1931</v>
      </c>
      <c r="R525" s="59" t="s">
        <v>6888</v>
      </c>
      <c r="S525" s="59" t="s">
        <v>6889</v>
      </c>
      <c r="T525" s="14" t="s">
        <v>6890</v>
      </c>
      <c r="U525" s="14" t="s">
        <v>831</v>
      </c>
      <c r="V525" s="14" t="s">
        <v>2576</v>
      </c>
      <c r="W525" s="14" t="s">
        <v>6891</v>
      </c>
      <c r="X525" s="13" t="s">
        <v>6892</v>
      </c>
      <c r="Y525" s="13" t="s">
        <v>6893</v>
      </c>
      <c r="Z525" s="14">
        <v>1</v>
      </c>
      <c r="AA525" s="14" t="s">
        <v>96</v>
      </c>
      <c r="AB525" s="14" t="s">
        <v>23</v>
      </c>
      <c r="AC525" s="14" t="s">
        <v>97</v>
      </c>
      <c r="AD525" s="19"/>
      <c r="AE525" s="13"/>
      <c r="AF525" s="62">
        <v>35163</v>
      </c>
      <c r="AG525" s="14" t="str">
        <f t="shared" ca="1" si="119"/>
        <v>29 anos</v>
      </c>
      <c r="AH525" s="62">
        <v>45261</v>
      </c>
      <c r="AI525" s="20"/>
      <c r="AJ525" s="20"/>
      <c r="AK525" s="20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 t="s">
        <v>100</v>
      </c>
      <c r="AX525" s="63" t="s">
        <v>6894</v>
      </c>
      <c r="AY525" s="63" t="s">
        <v>306</v>
      </c>
      <c r="AZ525" s="52" t="s">
        <v>99</v>
      </c>
      <c r="BA525" s="52" t="s">
        <v>99</v>
      </c>
      <c r="BB525" s="14" t="s">
        <v>271</v>
      </c>
      <c r="BC525" s="14"/>
      <c r="BD525" s="14"/>
      <c r="BE525" s="14"/>
      <c r="BF525" s="14"/>
      <c r="BG525" s="14"/>
      <c r="BH525" s="14"/>
      <c r="BI525" s="14"/>
      <c r="BJ525" s="14"/>
      <c r="BK525" s="14"/>
      <c r="BL525" s="13" t="s">
        <v>6895</v>
      </c>
      <c r="BM525" s="14">
        <v>11672</v>
      </c>
      <c r="BN525" s="14"/>
      <c r="BO525" s="14" t="s">
        <v>106</v>
      </c>
      <c r="BP525" s="14" t="s">
        <v>6896</v>
      </c>
      <c r="BQ525" s="64" t="s">
        <v>6897</v>
      </c>
      <c r="BR525" s="51" t="s">
        <v>6898</v>
      </c>
      <c r="BS525" s="14"/>
      <c r="BT525" s="14"/>
      <c r="BU525" s="14"/>
      <c r="BV525" s="14" t="s">
        <v>276</v>
      </c>
      <c r="BW525" s="14"/>
      <c r="BX525" s="14"/>
      <c r="BY525" s="14"/>
      <c r="BZ525" s="14"/>
      <c r="CA525" s="14"/>
      <c r="CB525" s="20"/>
      <c r="CC525" s="14"/>
      <c r="CD525" s="20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40"/>
    </row>
    <row r="526" spans="1:93" ht="12.75" customHeight="1">
      <c r="A526" s="24" t="s">
        <v>6899</v>
      </c>
      <c r="B526" s="25">
        <v>396</v>
      </c>
      <c r="C526" s="34" t="s">
        <v>1347</v>
      </c>
      <c r="D526" s="600" t="s">
        <v>6838</v>
      </c>
      <c r="E526" s="599">
        <v>24</v>
      </c>
      <c r="F526" s="600"/>
      <c r="G526" s="600"/>
      <c r="H526" s="27" t="s">
        <v>84</v>
      </c>
      <c r="I526" s="25"/>
      <c r="J526" s="27" t="s">
        <v>85</v>
      </c>
      <c r="K526" s="25" t="s">
        <v>86</v>
      </c>
      <c r="L526" s="25" t="s">
        <v>71</v>
      </c>
      <c r="M526" s="28" t="s">
        <v>196</v>
      </c>
      <c r="N526" s="28" t="s">
        <v>88</v>
      </c>
      <c r="O526" s="29" t="s">
        <v>6900</v>
      </c>
      <c r="P526" s="25" t="s">
        <v>6901</v>
      </c>
      <c r="Q526" s="28" t="s">
        <v>6902</v>
      </c>
      <c r="R526" s="25" t="s">
        <v>6903</v>
      </c>
      <c r="S526" s="25" t="s">
        <v>6904</v>
      </c>
      <c r="T526" s="25">
        <v>178633522</v>
      </c>
      <c r="U526" s="25">
        <v>8</v>
      </c>
      <c r="V526" s="25">
        <v>36</v>
      </c>
      <c r="W526" s="25">
        <v>49</v>
      </c>
      <c r="X526" s="24" t="s">
        <v>6905</v>
      </c>
      <c r="Y526" s="24" t="s">
        <v>6906</v>
      </c>
      <c r="Z526" s="25">
        <v>1</v>
      </c>
      <c r="AA526" s="25" t="s">
        <v>96</v>
      </c>
      <c r="AB526" s="25" t="s">
        <v>23</v>
      </c>
      <c r="AC526" s="25" t="s">
        <v>97</v>
      </c>
      <c r="AD526" s="30"/>
      <c r="AE526" s="24" t="s">
        <v>6907</v>
      </c>
      <c r="AF526" s="31">
        <v>28948</v>
      </c>
      <c r="AG526" s="25" t="str">
        <f t="shared" ca="1" si="119"/>
        <v>46 anos</v>
      </c>
      <c r="AH526" s="31">
        <v>38384</v>
      </c>
      <c r="AI526" s="31">
        <v>38384</v>
      </c>
      <c r="AJ526" s="31">
        <f>EDATE(AI526,300)</f>
        <v>47515</v>
      </c>
      <c r="AK526" s="31">
        <f>EDATE(AI526,360)</f>
        <v>49341</v>
      </c>
      <c r="AL526" s="25">
        <v>59</v>
      </c>
      <c r="AM526" s="25" t="str">
        <f ca="1">DATEDIF(AI526,TODAY(),"Y")&amp;" ano(s)"</f>
        <v>20 ano(s)</v>
      </c>
      <c r="AN526" s="25" t="str">
        <f ca="1">DATEDIF(AI526,TODAY(),"YM")&amp;"  mês(es)"</f>
        <v>6  mês(es)</v>
      </c>
      <c r="AO526" s="25" t="str">
        <f ca="1">DATEDIF(AI526,TODAY(),"MD")&amp;" dias"</f>
        <v>15 dias</v>
      </c>
      <c r="AP526" s="25">
        <f ca="1">TODAY()-AI526</f>
        <v>7501</v>
      </c>
      <c r="AQ526" s="32" t="s">
        <v>99</v>
      </c>
      <c r="AR526" s="25"/>
      <c r="AS526" s="25"/>
      <c r="AT526" s="25"/>
      <c r="AU526" s="25"/>
      <c r="AV526" s="25"/>
      <c r="AW526" s="25"/>
      <c r="AX526" s="25"/>
      <c r="AY526" s="25" t="s">
        <v>99</v>
      </c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>
        <v>0</v>
      </c>
      <c r="BN526" s="25"/>
      <c r="BO526" s="25" t="s">
        <v>106</v>
      </c>
      <c r="BP526" s="25">
        <v>69640000</v>
      </c>
      <c r="BQ526" s="25">
        <v>0</v>
      </c>
      <c r="BR526" s="33" t="s">
        <v>6908</v>
      </c>
      <c r="BS526" s="25" t="s">
        <v>205</v>
      </c>
      <c r="BT526" s="25" t="s">
        <v>206</v>
      </c>
      <c r="BU526" s="25" t="s">
        <v>207</v>
      </c>
      <c r="BV526" s="25" t="s">
        <v>110</v>
      </c>
      <c r="BW526" s="25" t="s">
        <v>1827</v>
      </c>
      <c r="BX526" s="25" t="s">
        <v>113</v>
      </c>
      <c r="BY526" s="25" t="s">
        <v>1828</v>
      </c>
      <c r="BZ526" s="25" t="s">
        <v>110</v>
      </c>
      <c r="CA526" s="25" t="s">
        <v>110</v>
      </c>
      <c r="CB526" s="25" t="s">
        <v>110</v>
      </c>
      <c r="CC526" s="25" t="s">
        <v>110</v>
      </c>
      <c r="CD526" s="25" t="s">
        <v>110</v>
      </c>
      <c r="CE526" s="25" t="s">
        <v>110</v>
      </c>
      <c r="CF526" s="25" t="s">
        <v>110</v>
      </c>
      <c r="CG526" s="25" t="s">
        <v>110</v>
      </c>
      <c r="CH526" s="25" t="s">
        <v>110</v>
      </c>
      <c r="CI526" s="25" t="s">
        <v>110</v>
      </c>
      <c r="CJ526" s="25" t="s">
        <v>110</v>
      </c>
      <c r="CK526" s="25" t="s">
        <v>110</v>
      </c>
      <c r="CL526" s="25" t="s">
        <v>110</v>
      </c>
      <c r="CM526" s="25" t="s">
        <v>110</v>
      </c>
      <c r="CN526" s="25"/>
      <c r="CO526" s="34"/>
    </row>
    <row r="527" spans="1:93" ht="12.75" customHeight="1">
      <c r="A527" s="13" t="s">
        <v>6909</v>
      </c>
      <c r="B527" s="14">
        <v>587</v>
      </c>
      <c r="C527" s="40" t="s">
        <v>1347</v>
      </c>
      <c r="D527" s="599" t="s">
        <v>6838</v>
      </c>
      <c r="E527" s="599">
        <v>24</v>
      </c>
      <c r="F527" s="599"/>
      <c r="G527" s="599"/>
      <c r="H527" s="36" t="s">
        <v>84</v>
      </c>
      <c r="I527" s="14"/>
      <c r="J527" s="36" t="s">
        <v>85</v>
      </c>
      <c r="K527" s="14" t="s">
        <v>86</v>
      </c>
      <c r="L527" s="14" t="s">
        <v>69</v>
      </c>
      <c r="M527" s="14" t="s">
        <v>196</v>
      </c>
      <c r="N527" s="17" t="s">
        <v>88</v>
      </c>
      <c r="O527" s="18" t="s">
        <v>6910</v>
      </c>
      <c r="P527" s="14" t="s">
        <v>6911</v>
      </c>
      <c r="Q527" s="17" t="s">
        <v>6912</v>
      </c>
      <c r="R527" s="14" t="s">
        <v>6913</v>
      </c>
      <c r="S527" s="14" t="s">
        <v>6914</v>
      </c>
      <c r="T527" s="14">
        <v>414921613</v>
      </c>
      <c r="U527" s="14">
        <v>17</v>
      </c>
      <c r="V527" s="14">
        <v>70</v>
      </c>
      <c r="W527" s="14">
        <v>98</v>
      </c>
      <c r="X527" s="13" t="s">
        <v>6915</v>
      </c>
      <c r="Y527" s="13" t="s">
        <v>6916</v>
      </c>
      <c r="Z527" s="14">
        <v>1</v>
      </c>
      <c r="AA527" s="14" t="s">
        <v>96</v>
      </c>
      <c r="AB527" s="14" t="s">
        <v>23</v>
      </c>
      <c r="AC527" s="14" t="s">
        <v>97</v>
      </c>
      <c r="AD527" s="19"/>
      <c r="AE527" s="13"/>
      <c r="AF527" s="20">
        <v>29593</v>
      </c>
      <c r="AG527" s="14" t="str">
        <f t="shared" ca="1" si="119"/>
        <v>44 anos</v>
      </c>
      <c r="AH527" s="20">
        <v>41561</v>
      </c>
      <c r="AI527" s="20">
        <v>41561</v>
      </c>
      <c r="AJ527" s="20">
        <f>EDATE(AI527,300)</f>
        <v>50692</v>
      </c>
      <c r="AK527" s="20">
        <f>EDATE(AI527,360)</f>
        <v>52518</v>
      </c>
      <c r="AL527" s="14">
        <v>59</v>
      </c>
      <c r="AM527" s="14" t="str">
        <f ca="1">DATEDIF(AI527,TODAY(),"Y")&amp;" ano(s)"</f>
        <v>11 ano(s)</v>
      </c>
      <c r="AN527" s="14" t="str">
        <f ca="1">DATEDIF(AI527,TODAY(),"YM")&amp;"  mês(es)"</f>
        <v>10  mês(es)</v>
      </c>
      <c r="AO527" s="14" t="str">
        <f ca="1">DATEDIF(AI527,TODAY(),"MD")&amp;" dias"</f>
        <v>2 dias</v>
      </c>
      <c r="AP527" s="14">
        <f ca="1">TODAY()-AI527</f>
        <v>4324</v>
      </c>
      <c r="AQ527" s="21" t="s">
        <v>99</v>
      </c>
      <c r="AR527" s="14"/>
      <c r="AS527" s="14"/>
      <c r="AT527" s="14"/>
      <c r="AU527" s="14"/>
      <c r="AV527" s="14"/>
      <c r="AW527" s="14" t="s">
        <v>336</v>
      </c>
      <c r="AX527" s="14" t="s">
        <v>99</v>
      </c>
      <c r="AY527" s="14" t="s">
        <v>99</v>
      </c>
      <c r="AZ527" s="14" t="s">
        <v>99</v>
      </c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 t="s">
        <v>6917</v>
      </c>
      <c r="BM527" s="14">
        <v>0</v>
      </c>
      <c r="BN527" s="14" t="s">
        <v>3911</v>
      </c>
      <c r="BO527" s="14" t="s">
        <v>106</v>
      </c>
      <c r="BP527" s="14">
        <v>69093118</v>
      </c>
      <c r="BQ527" s="14">
        <v>9293274275</v>
      </c>
      <c r="BR527" s="22" t="s">
        <v>6918</v>
      </c>
      <c r="BS527" s="14" t="s">
        <v>290</v>
      </c>
      <c r="BT527" s="14" t="s">
        <v>110</v>
      </c>
      <c r="BU527" s="14" t="s">
        <v>291</v>
      </c>
      <c r="BV527" s="14" t="s">
        <v>110</v>
      </c>
      <c r="BW527" s="20" t="s">
        <v>292</v>
      </c>
      <c r="BX527" s="14" t="s">
        <v>6013</v>
      </c>
      <c r="BY527" s="14" t="s">
        <v>110</v>
      </c>
      <c r="BZ527" s="14" t="s">
        <v>110</v>
      </c>
      <c r="CA527" s="14" t="s">
        <v>110</v>
      </c>
      <c r="CB527" s="14" t="s">
        <v>110</v>
      </c>
      <c r="CC527" s="14" t="s">
        <v>110</v>
      </c>
      <c r="CD527" s="14" t="s">
        <v>110</v>
      </c>
      <c r="CE527" s="14" t="s">
        <v>110</v>
      </c>
      <c r="CF527" s="14" t="s">
        <v>110</v>
      </c>
      <c r="CG527" s="14" t="s">
        <v>110</v>
      </c>
      <c r="CH527" s="14" t="s">
        <v>110</v>
      </c>
      <c r="CI527" s="14" t="s">
        <v>110</v>
      </c>
      <c r="CJ527" s="14" t="s">
        <v>110</v>
      </c>
      <c r="CK527" s="14" t="s">
        <v>110</v>
      </c>
      <c r="CL527" s="14" t="s">
        <v>110</v>
      </c>
      <c r="CM527" s="14" t="s">
        <v>110</v>
      </c>
      <c r="CN527" s="14"/>
      <c r="CO527" s="40"/>
    </row>
    <row r="528" spans="1:93" ht="12.75" customHeight="1">
      <c r="A528" s="24" t="s">
        <v>6919</v>
      </c>
      <c r="B528" s="25">
        <v>373</v>
      </c>
      <c r="C528" s="34" t="s">
        <v>1347</v>
      </c>
      <c r="D528" s="600" t="s">
        <v>6838</v>
      </c>
      <c r="E528" s="599">
        <v>24</v>
      </c>
      <c r="F528" s="600"/>
      <c r="G528" s="600"/>
      <c r="H528" s="27" t="s">
        <v>84</v>
      </c>
      <c r="I528" s="25"/>
      <c r="J528" s="27" t="s">
        <v>85</v>
      </c>
      <c r="K528" s="25" t="s">
        <v>544</v>
      </c>
      <c r="L528" s="25" t="s">
        <v>71</v>
      </c>
      <c r="M528" s="28" t="s">
        <v>196</v>
      </c>
      <c r="N528" s="28" t="s">
        <v>88</v>
      </c>
      <c r="O528" s="29" t="s">
        <v>6920</v>
      </c>
      <c r="P528" s="25" t="s">
        <v>6921</v>
      </c>
      <c r="Q528" s="28" t="s">
        <v>6922</v>
      </c>
      <c r="R528" s="25" t="s">
        <v>6923</v>
      </c>
      <c r="S528" s="25" t="s">
        <v>6924</v>
      </c>
      <c r="T528" s="25">
        <v>225795422</v>
      </c>
      <c r="U528" s="25">
        <v>8</v>
      </c>
      <c r="V528" s="25">
        <v>58</v>
      </c>
      <c r="W528" s="25">
        <v>162</v>
      </c>
      <c r="X528" s="24" t="s">
        <v>6925</v>
      </c>
      <c r="Y528" s="24" t="s">
        <v>6926</v>
      </c>
      <c r="Z528" s="25">
        <v>1</v>
      </c>
      <c r="AA528" s="25" t="s">
        <v>96</v>
      </c>
      <c r="AB528" s="25" t="s">
        <v>23</v>
      </c>
      <c r="AC528" s="25" t="s">
        <v>97</v>
      </c>
      <c r="AD528" s="30"/>
      <c r="AE528" s="24" t="s">
        <v>2790</v>
      </c>
      <c r="AF528" s="31">
        <v>30120</v>
      </c>
      <c r="AG528" s="25" t="str">
        <f t="shared" ca="1" si="119"/>
        <v>43 anos</v>
      </c>
      <c r="AH528" s="31">
        <v>38384</v>
      </c>
      <c r="AI528" s="31">
        <v>38384</v>
      </c>
      <c r="AJ528" s="31">
        <f>EDATE(AI528,300)</f>
        <v>47515</v>
      </c>
      <c r="AK528" s="31">
        <f>EDATE(AI528,360)</f>
        <v>49341</v>
      </c>
      <c r="AL528" s="25">
        <v>59</v>
      </c>
      <c r="AM528" s="25" t="str">
        <f ca="1">DATEDIF(AI528,TODAY(),"Y")&amp;" ano(s)"</f>
        <v>20 ano(s)</v>
      </c>
      <c r="AN528" s="25" t="str">
        <f ca="1">DATEDIF(AI528,TODAY(),"YM")&amp;"  mês(es)"</f>
        <v>6  mês(es)</v>
      </c>
      <c r="AO528" s="25" t="str">
        <f ca="1">DATEDIF(AI528,TODAY(),"MD")&amp;" dias"</f>
        <v>15 dias</v>
      </c>
      <c r="AP528" s="25">
        <f ca="1">TODAY()-AI528</f>
        <v>7501</v>
      </c>
      <c r="AQ528" s="32" t="s">
        <v>99</v>
      </c>
      <c r="AR528" s="25"/>
      <c r="AS528" s="25"/>
      <c r="AT528" s="25"/>
      <c r="AU528" s="25"/>
      <c r="AV528" s="25"/>
      <c r="AW528" s="25"/>
      <c r="AX528" s="25"/>
      <c r="AY528" s="25" t="s">
        <v>99</v>
      </c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 t="s">
        <v>6927</v>
      </c>
      <c r="BM528" s="25">
        <v>0</v>
      </c>
      <c r="BN528" s="25"/>
      <c r="BO528" s="25" t="s">
        <v>106</v>
      </c>
      <c r="BP528" s="25">
        <v>69058001</v>
      </c>
      <c r="BQ528" s="25">
        <v>92981788433</v>
      </c>
      <c r="BR528" s="33" t="s">
        <v>6928</v>
      </c>
      <c r="BS528" s="25" t="s">
        <v>205</v>
      </c>
      <c r="BT528" s="25" t="s">
        <v>206</v>
      </c>
      <c r="BU528" s="25" t="s">
        <v>207</v>
      </c>
      <c r="BV528" s="25"/>
      <c r="BW528" s="25"/>
      <c r="BX528" s="25" t="s">
        <v>113</v>
      </c>
      <c r="BY528" s="31" t="s">
        <v>226</v>
      </c>
      <c r="BZ528" s="25" t="s">
        <v>110</v>
      </c>
      <c r="CA528" s="25" t="s">
        <v>110</v>
      </c>
      <c r="CB528" s="25" t="s">
        <v>110</v>
      </c>
      <c r="CC528" s="25" t="s">
        <v>110</v>
      </c>
      <c r="CD528" s="25" t="s">
        <v>110</v>
      </c>
      <c r="CE528" s="25" t="s">
        <v>110</v>
      </c>
      <c r="CF528" s="25" t="s">
        <v>110</v>
      </c>
      <c r="CG528" s="25" t="s">
        <v>110</v>
      </c>
      <c r="CH528" s="25" t="s">
        <v>110</v>
      </c>
      <c r="CI528" s="25" t="s">
        <v>110</v>
      </c>
      <c r="CJ528" s="25" t="s">
        <v>110</v>
      </c>
      <c r="CK528" s="25" t="s">
        <v>110</v>
      </c>
      <c r="CL528" s="25" t="s">
        <v>110</v>
      </c>
      <c r="CM528" s="25" t="s">
        <v>110</v>
      </c>
      <c r="CN528" s="25"/>
      <c r="CO528" s="34"/>
    </row>
    <row r="529" spans="1:93" ht="15" customHeight="1">
      <c r="A529" s="13" t="s">
        <v>6929</v>
      </c>
      <c r="B529" s="14">
        <v>265</v>
      </c>
      <c r="C529" s="40" t="s">
        <v>1347</v>
      </c>
      <c r="D529" s="599" t="s">
        <v>6838</v>
      </c>
      <c r="E529" s="599">
        <v>24</v>
      </c>
      <c r="F529" s="599"/>
      <c r="G529" s="599"/>
      <c r="H529" s="36" t="s">
        <v>84</v>
      </c>
      <c r="I529" s="14"/>
      <c r="J529" s="36" t="s">
        <v>85</v>
      </c>
      <c r="K529" s="14" t="s">
        <v>544</v>
      </c>
      <c r="L529" s="14" t="s">
        <v>195</v>
      </c>
      <c r="M529" s="14" t="s">
        <v>196</v>
      </c>
      <c r="N529" s="17" t="s">
        <v>88</v>
      </c>
      <c r="O529" s="18" t="s">
        <v>6930</v>
      </c>
      <c r="P529" s="14" t="s">
        <v>6931</v>
      </c>
      <c r="Q529" s="17" t="s">
        <v>6932</v>
      </c>
      <c r="R529" s="14" t="s">
        <v>6933</v>
      </c>
      <c r="S529" s="14" t="s">
        <v>6934</v>
      </c>
      <c r="T529" s="14">
        <v>109125822</v>
      </c>
      <c r="U529" s="14">
        <v>40</v>
      </c>
      <c r="V529" s="14">
        <v>36</v>
      </c>
      <c r="W529" s="14">
        <v>41</v>
      </c>
      <c r="X529" s="13" t="s">
        <v>1575</v>
      </c>
      <c r="Y529" s="13" t="s">
        <v>6935</v>
      </c>
      <c r="Z529" s="14">
        <v>1</v>
      </c>
      <c r="AA529" s="14" t="s">
        <v>96</v>
      </c>
      <c r="AB529" s="14" t="s">
        <v>23</v>
      </c>
      <c r="AC529" s="14" t="s">
        <v>97</v>
      </c>
      <c r="AD529" s="19"/>
      <c r="AE529" s="13" t="s">
        <v>857</v>
      </c>
      <c r="AF529" s="20">
        <v>27399</v>
      </c>
      <c r="AG529" s="14" t="str">
        <f t="shared" ca="1" si="119"/>
        <v>50 anos</v>
      </c>
      <c r="AH529" s="20">
        <v>38058</v>
      </c>
      <c r="AI529" s="20">
        <v>38058</v>
      </c>
      <c r="AJ529" s="20">
        <f>EDATE(AI529,300)</f>
        <v>47189</v>
      </c>
      <c r="AK529" s="20">
        <f>EDATE(AI529,360)</f>
        <v>49015</v>
      </c>
      <c r="AL529" s="14">
        <v>59</v>
      </c>
      <c r="AM529" s="14" t="str">
        <f ca="1">DATEDIF(AI529,TODAY(),"Y")&amp;" ano(s)"</f>
        <v>21 ano(s)</v>
      </c>
      <c r="AN529" s="14" t="str">
        <f ca="1">DATEDIF(AI529,TODAY(),"YM")&amp;"  mês(es)"</f>
        <v>5  mês(es)</v>
      </c>
      <c r="AO529" s="14" t="str">
        <f ca="1">DATEDIF(AI529,TODAY(),"MD")&amp;" dias"</f>
        <v>4 dias</v>
      </c>
      <c r="AP529" s="14">
        <f ca="1">TODAY()-AI529</f>
        <v>7827</v>
      </c>
      <c r="AQ529" s="21" t="s">
        <v>99</v>
      </c>
      <c r="AR529" s="14"/>
      <c r="AS529" s="14"/>
      <c r="AT529" s="14"/>
      <c r="AU529" s="14"/>
      <c r="AV529" s="14"/>
      <c r="AW529" s="14" t="s">
        <v>100</v>
      </c>
      <c r="AX529" s="208" t="s">
        <v>6936</v>
      </c>
      <c r="AY529" s="14" t="s">
        <v>99</v>
      </c>
      <c r="AZ529" s="14" t="s">
        <v>99</v>
      </c>
      <c r="BA529" s="116" t="s">
        <v>99</v>
      </c>
      <c r="BB529" s="20" t="s">
        <v>101</v>
      </c>
      <c r="BC529" s="14"/>
      <c r="BD529" s="14" t="s">
        <v>1430</v>
      </c>
      <c r="BE529" s="14" t="s">
        <v>223</v>
      </c>
      <c r="BF529" s="14"/>
      <c r="BG529" s="14"/>
      <c r="BH529" s="14"/>
      <c r="BI529" s="14"/>
      <c r="BJ529" s="14"/>
      <c r="BK529" s="14"/>
      <c r="BL529" s="14"/>
      <c r="BM529" s="14">
        <v>0</v>
      </c>
      <c r="BN529" s="14"/>
      <c r="BO529" s="14" t="s">
        <v>106</v>
      </c>
      <c r="BP529" s="14">
        <v>69152380</v>
      </c>
      <c r="BQ529" s="117">
        <v>81201499</v>
      </c>
      <c r="BR529" s="22" t="s">
        <v>6937</v>
      </c>
      <c r="BS529" s="14" t="s">
        <v>108</v>
      </c>
      <c r="BT529" s="14" t="s">
        <v>109</v>
      </c>
      <c r="BU529" s="14" t="s">
        <v>1432</v>
      </c>
      <c r="BV529" s="14" t="s">
        <v>1433</v>
      </c>
      <c r="BW529" s="14" t="s">
        <v>1434</v>
      </c>
      <c r="BX529" s="14" t="s">
        <v>1435</v>
      </c>
      <c r="BY529" s="14" t="s">
        <v>208</v>
      </c>
      <c r="BZ529" s="14" t="s">
        <v>413</v>
      </c>
      <c r="CA529" s="14" t="s">
        <v>110</v>
      </c>
      <c r="CB529" s="14" t="s">
        <v>110</v>
      </c>
      <c r="CC529" s="14" t="s">
        <v>110</v>
      </c>
      <c r="CD529" s="14" t="s">
        <v>110</v>
      </c>
      <c r="CE529" s="14" t="s">
        <v>110</v>
      </c>
      <c r="CF529" s="14" t="s">
        <v>110</v>
      </c>
      <c r="CG529" s="14" t="s">
        <v>110</v>
      </c>
      <c r="CH529" s="14" t="s">
        <v>110</v>
      </c>
      <c r="CI529" s="14" t="s">
        <v>110</v>
      </c>
      <c r="CJ529" s="14" t="s">
        <v>110</v>
      </c>
      <c r="CK529" s="14" t="s">
        <v>110</v>
      </c>
      <c r="CL529" s="14" t="s">
        <v>110</v>
      </c>
      <c r="CM529" s="14" t="s">
        <v>110</v>
      </c>
      <c r="CN529" s="14"/>
      <c r="CO529" s="40"/>
    </row>
    <row r="530" spans="1:93" ht="16.5" customHeight="1">
      <c r="A530" s="24" t="s">
        <v>6938</v>
      </c>
      <c r="B530" s="25">
        <v>240</v>
      </c>
      <c r="C530" s="34" t="s">
        <v>1347</v>
      </c>
      <c r="D530" s="600" t="s">
        <v>6838</v>
      </c>
      <c r="E530" s="599">
        <v>24</v>
      </c>
      <c r="F530" s="600"/>
      <c r="G530" s="600"/>
      <c r="H530" s="27" t="s">
        <v>84</v>
      </c>
      <c r="I530" s="25"/>
      <c r="J530" s="27" t="s">
        <v>85</v>
      </c>
      <c r="K530" s="25" t="s">
        <v>86</v>
      </c>
      <c r="L530" s="25" t="s">
        <v>73</v>
      </c>
      <c r="M530" s="28" t="s">
        <v>87</v>
      </c>
      <c r="N530" s="28" t="s">
        <v>88</v>
      </c>
      <c r="O530" s="29" t="s">
        <v>6939</v>
      </c>
      <c r="P530" s="25" t="s">
        <v>6940</v>
      </c>
      <c r="Q530" s="28" t="s">
        <v>6941</v>
      </c>
      <c r="R530" s="25" t="s">
        <v>2898</v>
      </c>
      <c r="S530" s="25" t="s">
        <v>2899</v>
      </c>
      <c r="T530" s="25">
        <v>132946022</v>
      </c>
      <c r="U530" s="25">
        <v>16</v>
      </c>
      <c r="V530" s="25">
        <v>36</v>
      </c>
      <c r="W530" s="25">
        <v>53</v>
      </c>
      <c r="X530" s="24" t="s">
        <v>6942</v>
      </c>
      <c r="Y530" s="24" t="s">
        <v>6943</v>
      </c>
      <c r="Z530" s="25">
        <v>5</v>
      </c>
      <c r="AA530" s="25" t="s">
        <v>96</v>
      </c>
      <c r="AB530" s="25" t="s">
        <v>23</v>
      </c>
      <c r="AC530" s="25" t="s">
        <v>97</v>
      </c>
      <c r="AD530" s="30"/>
      <c r="AE530" s="24"/>
      <c r="AF530" s="31">
        <v>27881</v>
      </c>
      <c r="AG530" s="25" t="str">
        <f t="shared" ca="1" si="119"/>
        <v>49 anos</v>
      </c>
      <c r="AH530" s="31">
        <v>38058</v>
      </c>
      <c r="AI530" s="31">
        <v>38058</v>
      </c>
      <c r="AJ530" s="31">
        <f>EDATE(AI530,300)</f>
        <v>47189</v>
      </c>
      <c r="AK530" s="31">
        <f>EDATE(AI530,360)</f>
        <v>49015</v>
      </c>
      <c r="AL530" s="25">
        <v>59</v>
      </c>
      <c r="AM530" s="25" t="str">
        <f ca="1">DATEDIF(AI530,TODAY(),"Y")&amp;" ano(s)"</f>
        <v>21 ano(s)</v>
      </c>
      <c r="AN530" s="25" t="str">
        <f ca="1">DATEDIF(AI530,TODAY(),"YM")&amp;"  mês(es)"</f>
        <v>5  mês(es)</v>
      </c>
      <c r="AO530" s="25" t="str">
        <f ca="1">DATEDIF(AI530,TODAY(),"MD")&amp;" dias"</f>
        <v>4 dias</v>
      </c>
      <c r="AP530" s="25">
        <f ca="1">TODAY()-AI530</f>
        <v>7827</v>
      </c>
      <c r="AQ530" s="32" t="s">
        <v>99</v>
      </c>
      <c r="AR530" s="25"/>
      <c r="AS530" s="25"/>
      <c r="AT530" s="25"/>
      <c r="AU530" s="25"/>
      <c r="AV530" s="25"/>
      <c r="AW530" s="25"/>
      <c r="AX530" s="25"/>
      <c r="AY530" s="25" t="s">
        <v>99</v>
      </c>
      <c r="AZ530" s="25" t="s">
        <v>99</v>
      </c>
      <c r="BA530" s="25" t="s">
        <v>99</v>
      </c>
      <c r="BB530" s="31" t="s">
        <v>101</v>
      </c>
      <c r="BC530" s="25"/>
      <c r="BD530" s="25" t="s">
        <v>1430</v>
      </c>
      <c r="BE530" s="25" t="s">
        <v>223</v>
      </c>
      <c r="BF530" s="25"/>
      <c r="BG530" s="25"/>
      <c r="BH530" s="25"/>
      <c r="BI530" s="25"/>
      <c r="BJ530" s="25"/>
      <c r="BK530" s="25"/>
      <c r="BL530" s="25" t="s">
        <v>6944</v>
      </c>
      <c r="BM530" s="25">
        <v>0</v>
      </c>
      <c r="BN530" s="25"/>
      <c r="BO530" s="25" t="s">
        <v>106</v>
      </c>
      <c r="BP530" s="25">
        <v>69000000</v>
      </c>
      <c r="BQ530" s="25">
        <v>92002500000</v>
      </c>
      <c r="BR530" s="33" t="s">
        <v>6945</v>
      </c>
      <c r="BS530" s="25" t="s">
        <v>108</v>
      </c>
      <c r="BT530" s="25" t="s">
        <v>109</v>
      </c>
      <c r="BU530" s="25" t="s">
        <v>1432</v>
      </c>
      <c r="BV530" s="25" t="s">
        <v>1433</v>
      </c>
      <c r="BW530" s="25" t="s">
        <v>1434</v>
      </c>
      <c r="BX530" s="25" t="s">
        <v>1435</v>
      </c>
      <c r="BY530" s="25" t="s">
        <v>208</v>
      </c>
      <c r="BZ530" s="25" t="s">
        <v>413</v>
      </c>
      <c r="CA530" s="25" t="s">
        <v>110</v>
      </c>
      <c r="CB530" s="31">
        <v>45037</v>
      </c>
      <c r="CC530" s="25" t="s">
        <v>6946</v>
      </c>
      <c r="CD530" s="25" t="s">
        <v>110</v>
      </c>
      <c r="CE530" s="25" t="s">
        <v>110</v>
      </c>
      <c r="CF530" s="25" t="s">
        <v>110</v>
      </c>
      <c r="CG530" s="25" t="s">
        <v>110</v>
      </c>
      <c r="CH530" s="25" t="s">
        <v>110</v>
      </c>
      <c r="CI530" s="25" t="s">
        <v>110</v>
      </c>
      <c r="CJ530" s="25" t="s">
        <v>110</v>
      </c>
      <c r="CK530" s="25" t="s">
        <v>110</v>
      </c>
      <c r="CL530" s="25" t="s">
        <v>110</v>
      </c>
      <c r="CM530" s="25" t="s">
        <v>110</v>
      </c>
      <c r="CN530" s="25"/>
      <c r="CO530" s="34"/>
    </row>
    <row r="531" spans="1:93" ht="12.75" customHeight="1">
      <c r="A531" s="621" t="s">
        <v>6947</v>
      </c>
      <c r="B531" s="14"/>
      <c r="C531" s="40" t="s">
        <v>1347</v>
      </c>
      <c r="D531" s="599" t="s">
        <v>6838</v>
      </c>
      <c r="E531" s="599">
        <v>24</v>
      </c>
      <c r="F531" s="599"/>
      <c r="G531" s="599"/>
      <c r="H531" s="591" t="s">
        <v>84</v>
      </c>
      <c r="I531" s="14" t="s">
        <v>782</v>
      </c>
      <c r="J531" s="36" t="s">
        <v>85</v>
      </c>
      <c r="K531" s="14"/>
      <c r="L531" s="14" t="s">
        <v>257</v>
      </c>
      <c r="M531" s="17" t="s">
        <v>196</v>
      </c>
      <c r="N531" s="17" t="s">
        <v>88</v>
      </c>
      <c r="O531" s="18" t="s">
        <v>6948</v>
      </c>
      <c r="P531" s="59" t="s">
        <v>6949</v>
      </c>
      <c r="Q531" s="60">
        <v>2089</v>
      </c>
      <c r="R531" s="59" t="s">
        <v>6950</v>
      </c>
      <c r="S531" s="59" t="s">
        <v>6951</v>
      </c>
      <c r="T531" s="631" t="s">
        <v>6952</v>
      </c>
      <c r="U531" s="14">
        <v>5</v>
      </c>
      <c r="V531" s="664" t="s">
        <v>5630</v>
      </c>
      <c r="W531" s="664" t="s">
        <v>6953</v>
      </c>
      <c r="X531" s="669" t="s">
        <v>6954</v>
      </c>
      <c r="Y531" s="669" t="s">
        <v>6955</v>
      </c>
      <c r="Z531" s="14">
        <v>2</v>
      </c>
      <c r="AA531" s="14" t="s">
        <v>96</v>
      </c>
      <c r="AB531" s="14" t="s">
        <v>23</v>
      </c>
      <c r="AC531" s="14" t="s">
        <v>97</v>
      </c>
      <c r="AD531" s="19"/>
      <c r="AE531" s="13"/>
      <c r="AF531" s="62">
        <v>34775</v>
      </c>
      <c r="AG531" s="14" t="str">
        <f t="shared" ca="1" si="119"/>
        <v>30 anos</v>
      </c>
      <c r="AH531" s="62">
        <v>45261</v>
      </c>
      <c r="AI531" s="20"/>
      <c r="AJ531" s="20"/>
      <c r="AK531" s="20"/>
      <c r="AL531" s="14"/>
      <c r="AM531" s="14"/>
      <c r="AN531" s="14"/>
      <c r="AO531" s="14"/>
      <c r="AP531" s="14"/>
      <c r="AQ531" s="21"/>
      <c r="AR531" s="14"/>
      <c r="AS531" s="14"/>
      <c r="AT531" s="14"/>
      <c r="AU531" s="14"/>
      <c r="AV531" s="14"/>
      <c r="AW531" s="52" t="s">
        <v>336</v>
      </c>
      <c r="AX531" s="52" t="s">
        <v>99</v>
      </c>
      <c r="AY531" s="52" t="s">
        <v>99</v>
      </c>
      <c r="AZ531" s="52" t="s">
        <v>99</v>
      </c>
      <c r="BA531" s="52" t="s">
        <v>99</v>
      </c>
      <c r="BB531" s="14" t="s">
        <v>271</v>
      </c>
      <c r="BC531" s="14"/>
      <c r="BD531" s="14"/>
      <c r="BE531" s="14"/>
      <c r="BF531" s="14"/>
      <c r="BG531" s="14"/>
      <c r="BH531" s="14"/>
      <c r="BI531" s="14"/>
      <c r="BJ531" s="14"/>
      <c r="BK531" s="14"/>
      <c r="BL531" s="78" t="s">
        <v>6956</v>
      </c>
      <c r="BM531" s="76">
        <v>1423</v>
      </c>
      <c r="BN531" s="14"/>
      <c r="BO531" s="14" t="s">
        <v>106</v>
      </c>
      <c r="BP531" s="76" t="s">
        <v>6957</v>
      </c>
      <c r="BQ531" s="53" t="s">
        <v>6958</v>
      </c>
      <c r="BR531" s="54" t="s">
        <v>6959</v>
      </c>
      <c r="BS531" s="14"/>
      <c r="BT531" s="14"/>
      <c r="BU531" s="14"/>
      <c r="BV531" s="14" t="s">
        <v>276</v>
      </c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 t="s">
        <v>6960</v>
      </c>
      <c r="CO531" s="40" t="s">
        <v>551</v>
      </c>
    </row>
    <row r="532" spans="1:93" ht="12.75" customHeight="1">
      <c r="A532" s="24" t="s">
        <v>6961</v>
      </c>
      <c r="B532" s="25">
        <v>624</v>
      </c>
      <c r="C532" s="34" t="s">
        <v>1347</v>
      </c>
      <c r="D532" s="600" t="s">
        <v>6838</v>
      </c>
      <c r="E532" s="599">
        <v>24</v>
      </c>
      <c r="F532" s="600"/>
      <c r="G532" s="600"/>
      <c r="H532" s="27" t="s">
        <v>84</v>
      </c>
      <c r="I532" s="25"/>
      <c r="J532" s="27" t="s">
        <v>85</v>
      </c>
      <c r="K532" s="25" t="s">
        <v>279</v>
      </c>
      <c r="L532" s="25" t="s">
        <v>69</v>
      </c>
      <c r="M532" s="25" t="s">
        <v>196</v>
      </c>
      <c r="N532" s="28" t="s">
        <v>88</v>
      </c>
      <c r="O532" s="29" t="s">
        <v>6962</v>
      </c>
      <c r="P532" s="25" t="s">
        <v>6963</v>
      </c>
      <c r="Q532" s="28" t="s">
        <v>6964</v>
      </c>
      <c r="R532" s="25" t="s">
        <v>6965</v>
      </c>
      <c r="S532" s="25" t="s">
        <v>6966</v>
      </c>
      <c r="T532" s="25">
        <v>330162722</v>
      </c>
      <c r="U532" s="25">
        <v>59</v>
      </c>
      <c r="V532" s="25">
        <v>68</v>
      </c>
      <c r="W532" s="25">
        <v>332</v>
      </c>
      <c r="X532" s="24" t="s">
        <v>6967</v>
      </c>
      <c r="Y532" s="24" t="s">
        <v>6968</v>
      </c>
      <c r="Z532" s="25">
        <v>2</v>
      </c>
      <c r="AA532" s="25" t="s">
        <v>96</v>
      </c>
      <c r="AB532" s="25" t="s">
        <v>23</v>
      </c>
      <c r="AC532" s="25" t="s">
        <v>97</v>
      </c>
      <c r="AD532" s="30"/>
      <c r="AE532" s="24" t="s">
        <v>805</v>
      </c>
      <c r="AF532" s="31">
        <v>31347</v>
      </c>
      <c r="AG532" s="25" t="str">
        <f t="shared" ca="1" si="119"/>
        <v>39 anos</v>
      </c>
      <c r="AH532" s="31">
        <v>41561</v>
      </c>
      <c r="AI532" s="31">
        <v>41561</v>
      </c>
      <c r="AJ532" s="31">
        <f>EDATE(AI532,300)</f>
        <v>50692</v>
      </c>
      <c r="AK532" s="31">
        <f>EDATE(AI532,360)</f>
        <v>52518</v>
      </c>
      <c r="AL532" s="25">
        <v>59</v>
      </c>
      <c r="AM532" s="25" t="str">
        <f ca="1">DATEDIF(AI532,TODAY(),"Y")&amp;" ano(s)"</f>
        <v>11 ano(s)</v>
      </c>
      <c r="AN532" s="25" t="str">
        <f ca="1">DATEDIF(AI532,TODAY(),"YM")&amp;"  mês(es)"</f>
        <v>10  mês(es)</v>
      </c>
      <c r="AO532" s="25" t="str">
        <f ca="1">DATEDIF(AI532,TODAY(),"MD")&amp;" dias"</f>
        <v>2 dias</v>
      </c>
      <c r="AP532" s="25">
        <f ca="1">TODAY()-AI532</f>
        <v>4324</v>
      </c>
      <c r="AQ532" s="32" t="s">
        <v>99</v>
      </c>
      <c r="AR532" s="25"/>
      <c r="AS532" s="25"/>
      <c r="AT532" s="25"/>
      <c r="AU532" s="25"/>
      <c r="AV532" s="25"/>
      <c r="AW532" s="25" t="s">
        <v>336</v>
      </c>
      <c r="AX532" s="25"/>
      <c r="AY532" s="25" t="s">
        <v>99</v>
      </c>
      <c r="AZ532" s="25" t="s">
        <v>99</v>
      </c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 t="s">
        <v>6969</v>
      </c>
      <c r="BM532" s="25">
        <v>0</v>
      </c>
      <c r="BN532" s="25" t="s">
        <v>6970</v>
      </c>
      <c r="BO532" s="25" t="s">
        <v>106</v>
      </c>
      <c r="BP532" s="25">
        <v>69088786</v>
      </c>
      <c r="BQ532" s="25">
        <v>9291095084</v>
      </c>
      <c r="BR532" s="33" t="s">
        <v>6971</v>
      </c>
      <c r="BS532" s="25" t="s">
        <v>290</v>
      </c>
      <c r="BT532" s="25" t="s">
        <v>110</v>
      </c>
      <c r="BU532" s="25" t="s">
        <v>291</v>
      </c>
      <c r="BV532" s="25" t="s">
        <v>110</v>
      </c>
      <c r="BW532" s="31" t="s">
        <v>292</v>
      </c>
      <c r="BX532" s="25" t="s">
        <v>6972</v>
      </c>
      <c r="BY532" s="25" t="s">
        <v>110</v>
      </c>
      <c r="BZ532" s="25" t="s">
        <v>110</v>
      </c>
      <c r="CA532" s="25" t="s">
        <v>110</v>
      </c>
      <c r="CB532" s="25" t="s">
        <v>110</v>
      </c>
      <c r="CC532" s="25" t="s">
        <v>110</v>
      </c>
      <c r="CD532" s="25" t="s">
        <v>110</v>
      </c>
      <c r="CE532" s="25" t="s">
        <v>110</v>
      </c>
      <c r="CF532" s="25" t="s">
        <v>110</v>
      </c>
      <c r="CG532" s="25" t="s">
        <v>110</v>
      </c>
      <c r="CH532" s="25" t="s">
        <v>110</v>
      </c>
      <c r="CI532" s="25" t="s">
        <v>110</v>
      </c>
      <c r="CJ532" s="25" t="s">
        <v>110</v>
      </c>
      <c r="CK532" s="25" t="s">
        <v>110</v>
      </c>
      <c r="CL532" s="25" t="s">
        <v>110</v>
      </c>
      <c r="CM532" s="25" t="s">
        <v>110</v>
      </c>
      <c r="CN532" s="25"/>
      <c r="CO532" s="34"/>
    </row>
    <row r="533" spans="1:93" ht="15" customHeight="1">
      <c r="A533" s="39" t="s">
        <v>6973</v>
      </c>
      <c r="B533" s="14">
        <v>185</v>
      </c>
      <c r="C533" s="40" t="s">
        <v>1347</v>
      </c>
      <c r="D533" s="599" t="s">
        <v>6838</v>
      </c>
      <c r="E533" s="599">
        <v>24</v>
      </c>
      <c r="F533" s="599"/>
      <c r="G533" s="599"/>
      <c r="H533" s="591" t="s">
        <v>84</v>
      </c>
      <c r="I533" s="14" t="s">
        <v>374</v>
      </c>
      <c r="J533" s="36" t="s">
        <v>85</v>
      </c>
      <c r="K533" s="14"/>
      <c r="L533" s="21" t="s">
        <v>257</v>
      </c>
      <c r="M533" s="17" t="s">
        <v>196</v>
      </c>
      <c r="N533" s="17" t="s">
        <v>88</v>
      </c>
      <c r="O533" s="18" t="s">
        <v>6974</v>
      </c>
      <c r="P533" s="59" t="s">
        <v>6975</v>
      </c>
      <c r="Q533" s="60">
        <v>2085</v>
      </c>
      <c r="R533" s="59" t="s">
        <v>6976</v>
      </c>
      <c r="S533" s="59" t="s">
        <v>6977</v>
      </c>
      <c r="T533" s="85" t="s">
        <v>6978</v>
      </c>
      <c r="U533" s="39">
        <v>13</v>
      </c>
      <c r="V533" s="75" t="s">
        <v>5645</v>
      </c>
      <c r="W533" s="76">
        <v>251</v>
      </c>
      <c r="X533" s="13" t="s">
        <v>6979</v>
      </c>
      <c r="Y533" s="13" t="s">
        <v>6980</v>
      </c>
      <c r="Z533" s="14">
        <v>2</v>
      </c>
      <c r="AA533" s="14" t="s">
        <v>96</v>
      </c>
      <c r="AB533" s="14" t="s">
        <v>23</v>
      </c>
      <c r="AC533" s="14" t="s">
        <v>97</v>
      </c>
      <c r="AD533" s="19"/>
      <c r="AE533" s="13"/>
      <c r="AF533" s="62">
        <v>35788</v>
      </c>
      <c r="AG533" s="14" t="str">
        <f t="shared" ca="1" si="119"/>
        <v>27 anos</v>
      </c>
      <c r="AH533" s="62">
        <v>45275</v>
      </c>
      <c r="AI533" s="20"/>
      <c r="AJ533" s="20"/>
      <c r="AK533" s="20"/>
      <c r="AL533" s="14"/>
      <c r="AM533" s="14"/>
      <c r="AN533" s="14"/>
      <c r="AO533" s="14"/>
      <c r="AP533" s="14"/>
      <c r="AQ533" s="21"/>
      <c r="AR533" s="14"/>
      <c r="AS533" s="14"/>
      <c r="AT533" s="14"/>
      <c r="AU533" s="14"/>
      <c r="AV533" s="14"/>
      <c r="AW533" s="14" t="s">
        <v>100</v>
      </c>
      <c r="AX533" s="52" t="s">
        <v>6981</v>
      </c>
      <c r="AY533" s="52" t="s">
        <v>306</v>
      </c>
      <c r="AZ533" s="63" t="s">
        <v>99</v>
      </c>
      <c r="BA533" s="52" t="s">
        <v>99</v>
      </c>
      <c r="BB533" s="14" t="s">
        <v>271</v>
      </c>
      <c r="BC533" s="14"/>
      <c r="BD533" s="14"/>
      <c r="BE533" s="14"/>
      <c r="BF533" s="14"/>
      <c r="BG533" s="14"/>
      <c r="BH533" s="14"/>
      <c r="BI533" s="14"/>
      <c r="BJ533" s="14"/>
      <c r="BK533" s="14"/>
      <c r="BL533" s="13"/>
      <c r="BM533" s="14"/>
      <c r="BN533" s="14"/>
      <c r="BO533" s="14" t="s">
        <v>106</v>
      </c>
      <c r="BP533" s="14"/>
      <c r="BQ533" s="53">
        <v>69993203833</v>
      </c>
      <c r="BR533" s="54" t="s">
        <v>6982</v>
      </c>
      <c r="BS533" s="14"/>
      <c r="BT533" s="14"/>
      <c r="BU533" s="14"/>
      <c r="BV533" s="14" t="s">
        <v>276</v>
      </c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40"/>
    </row>
    <row r="534" spans="1:93" ht="12.75" customHeight="1">
      <c r="A534" s="24" t="s">
        <v>6983</v>
      </c>
      <c r="B534" s="25">
        <v>482</v>
      </c>
      <c r="C534" s="34" t="s">
        <v>1347</v>
      </c>
      <c r="D534" s="600" t="s">
        <v>6838</v>
      </c>
      <c r="E534" s="599">
        <v>24</v>
      </c>
      <c r="F534" s="600"/>
      <c r="G534" s="600"/>
      <c r="H534" s="27" t="s">
        <v>84</v>
      </c>
      <c r="I534" s="25" t="s">
        <v>1391</v>
      </c>
      <c r="J534" s="198" t="s">
        <v>85</v>
      </c>
      <c r="K534" s="25" t="s">
        <v>86</v>
      </c>
      <c r="L534" s="25" t="s">
        <v>69</v>
      </c>
      <c r="M534" s="25" t="s">
        <v>196</v>
      </c>
      <c r="N534" s="28" t="s">
        <v>88</v>
      </c>
      <c r="O534" s="29" t="s">
        <v>6984</v>
      </c>
      <c r="P534" s="25" t="s">
        <v>6985</v>
      </c>
      <c r="Q534" s="25">
        <v>1090</v>
      </c>
      <c r="R534" s="25" t="s">
        <v>6986</v>
      </c>
      <c r="S534" s="25" t="s">
        <v>6987</v>
      </c>
      <c r="T534" s="25">
        <v>312042622</v>
      </c>
      <c r="U534" s="25">
        <v>8</v>
      </c>
      <c r="V534" s="25">
        <v>36</v>
      </c>
      <c r="W534" s="25">
        <v>51</v>
      </c>
      <c r="X534" s="24" t="s">
        <v>6988</v>
      </c>
      <c r="Y534" s="24" t="s">
        <v>6989</v>
      </c>
      <c r="Z534" s="25">
        <v>1</v>
      </c>
      <c r="AA534" s="25" t="s">
        <v>96</v>
      </c>
      <c r="AB534" s="25" t="s">
        <v>23</v>
      </c>
      <c r="AC534" s="25" t="s">
        <v>97</v>
      </c>
      <c r="AD534" s="30"/>
      <c r="AE534" s="24" t="s">
        <v>1716</v>
      </c>
      <c r="AF534" s="31">
        <v>31718</v>
      </c>
      <c r="AG534" s="25" t="str">
        <f t="shared" ca="1" si="119"/>
        <v>38 anos</v>
      </c>
      <c r="AH534" s="31">
        <v>41561</v>
      </c>
      <c r="AI534" s="31">
        <v>41561</v>
      </c>
      <c r="AJ534" s="31">
        <f t="shared" ref="AJ534:AJ563" si="120">EDATE(AI534,300)</f>
        <v>50692</v>
      </c>
      <c r="AK534" s="31">
        <f t="shared" ref="AK534:AK563" si="121">EDATE(AI534,360)</f>
        <v>52518</v>
      </c>
      <c r="AL534" s="25">
        <v>59</v>
      </c>
      <c r="AM534" s="25" t="str">
        <f t="shared" ref="AM534:AM563" ca="1" si="122">DATEDIF(AI534,TODAY(),"Y")&amp;" ano(s)"</f>
        <v>11 ano(s)</v>
      </c>
      <c r="AN534" s="25" t="str">
        <f t="shared" ref="AN534:AN563" ca="1" si="123">DATEDIF(AI534,TODAY(),"YM")&amp;"  mês(es)"</f>
        <v>10  mês(es)</v>
      </c>
      <c r="AO534" s="25" t="str">
        <f t="shared" ref="AO534:AO563" ca="1" si="124">DATEDIF(AI534,TODAY(),"MD")&amp;" dias"</f>
        <v>2 dias</v>
      </c>
      <c r="AP534" s="25">
        <f t="shared" ref="AP534:AP563" ca="1" si="125">TODAY()-AI534</f>
        <v>4324</v>
      </c>
      <c r="AQ534" s="32" t="s">
        <v>99</v>
      </c>
      <c r="AR534" s="25"/>
      <c r="AS534" s="25"/>
      <c r="AT534" s="25"/>
      <c r="AU534" s="25"/>
      <c r="AV534" s="25"/>
      <c r="AW534" s="25" t="s">
        <v>100</v>
      </c>
      <c r="AX534" s="25" t="s">
        <v>99</v>
      </c>
      <c r="AY534" s="25" t="s">
        <v>6990</v>
      </c>
      <c r="AZ534" s="25" t="s">
        <v>99</v>
      </c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 t="s">
        <v>6991</v>
      </c>
      <c r="BM534" s="25">
        <v>0</v>
      </c>
      <c r="BN534" s="25" t="s">
        <v>6992</v>
      </c>
      <c r="BO534" s="25" t="s">
        <v>106</v>
      </c>
      <c r="BP534" s="25">
        <v>69050662</v>
      </c>
      <c r="BQ534" s="25">
        <v>9293166534</v>
      </c>
      <c r="BR534" s="33" t="s">
        <v>6993</v>
      </c>
      <c r="BS534" s="25" t="s">
        <v>290</v>
      </c>
      <c r="BT534" s="25" t="s">
        <v>110</v>
      </c>
      <c r="BU534" s="25" t="s">
        <v>291</v>
      </c>
      <c r="BV534" s="25" t="s">
        <v>110</v>
      </c>
      <c r="BW534" s="31" t="s">
        <v>292</v>
      </c>
      <c r="BX534" s="120" t="s">
        <v>6994</v>
      </c>
      <c r="BY534" s="25" t="s">
        <v>110</v>
      </c>
      <c r="BZ534" s="25" t="s">
        <v>110</v>
      </c>
      <c r="CA534" s="25" t="s">
        <v>110</v>
      </c>
      <c r="CB534" s="25" t="s">
        <v>110</v>
      </c>
      <c r="CC534" s="25" t="s">
        <v>110</v>
      </c>
      <c r="CD534" s="25" t="s">
        <v>110</v>
      </c>
      <c r="CE534" s="25" t="s">
        <v>110</v>
      </c>
      <c r="CF534" s="25" t="s">
        <v>110</v>
      </c>
      <c r="CG534" s="25" t="s">
        <v>110</v>
      </c>
      <c r="CH534" s="25" t="s">
        <v>110</v>
      </c>
      <c r="CI534" s="25" t="s">
        <v>110</v>
      </c>
      <c r="CJ534" s="25" t="s">
        <v>110</v>
      </c>
      <c r="CK534" s="25" t="s">
        <v>110</v>
      </c>
      <c r="CL534" s="25" t="s">
        <v>110</v>
      </c>
      <c r="CM534" s="25" t="s">
        <v>110</v>
      </c>
      <c r="CN534" s="25"/>
      <c r="CO534" s="199"/>
    </row>
    <row r="535" spans="1:93" ht="12.75" customHeight="1">
      <c r="A535" s="13" t="s">
        <v>6995</v>
      </c>
      <c r="B535" s="14">
        <v>260</v>
      </c>
      <c r="C535" s="40" t="s">
        <v>1347</v>
      </c>
      <c r="D535" s="599" t="s">
        <v>6838</v>
      </c>
      <c r="E535" s="599">
        <v>24</v>
      </c>
      <c r="F535" s="599"/>
      <c r="G535" s="599"/>
      <c r="H535" s="36" t="s">
        <v>84</v>
      </c>
      <c r="I535" s="14"/>
      <c r="J535" s="36" t="s">
        <v>85</v>
      </c>
      <c r="K535" s="14" t="s">
        <v>544</v>
      </c>
      <c r="L535" s="14" t="s">
        <v>195</v>
      </c>
      <c r="M535" s="14" t="s">
        <v>196</v>
      </c>
      <c r="N535" s="17" t="s">
        <v>88</v>
      </c>
      <c r="O535" s="18" t="s">
        <v>5208</v>
      </c>
      <c r="P535" s="14" t="s">
        <v>6996</v>
      </c>
      <c r="Q535" s="17" t="s">
        <v>6997</v>
      </c>
      <c r="R535" s="14" t="s">
        <v>6998</v>
      </c>
      <c r="S535" s="14" t="s">
        <v>6999</v>
      </c>
      <c r="T535" s="14">
        <v>209219422</v>
      </c>
      <c r="U535" s="14">
        <v>24</v>
      </c>
      <c r="V535" s="14">
        <v>36</v>
      </c>
      <c r="W535" s="14">
        <v>8</v>
      </c>
      <c r="X535" s="13" t="s">
        <v>4863</v>
      </c>
      <c r="Y535" s="13" t="s">
        <v>7000</v>
      </c>
      <c r="Z535" s="14">
        <v>1</v>
      </c>
      <c r="AA535" s="14" t="s">
        <v>96</v>
      </c>
      <c r="AB535" s="14" t="s">
        <v>23</v>
      </c>
      <c r="AC535" s="14" t="s">
        <v>97</v>
      </c>
      <c r="AD535" s="19"/>
      <c r="AE535" s="13" t="s">
        <v>5683</v>
      </c>
      <c r="AF535" s="20">
        <v>28844</v>
      </c>
      <c r="AG535" s="14" t="str">
        <f t="shared" ca="1" si="119"/>
        <v>46 anos</v>
      </c>
      <c r="AH535" s="20">
        <v>38058</v>
      </c>
      <c r="AI535" s="20">
        <v>38058</v>
      </c>
      <c r="AJ535" s="20">
        <f t="shared" si="120"/>
        <v>47189</v>
      </c>
      <c r="AK535" s="20">
        <f t="shared" si="121"/>
        <v>49015</v>
      </c>
      <c r="AL535" s="14">
        <v>59</v>
      </c>
      <c r="AM535" s="14" t="str">
        <f t="shared" ca="1" si="122"/>
        <v>21 ano(s)</v>
      </c>
      <c r="AN535" s="14" t="str">
        <f t="shared" ca="1" si="123"/>
        <v>5  mês(es)</v>
      </c>
      <c r="AO535" s="14" t="str">
        <f t="shared" ca="1" si="124"/>
        <v>4 dias</v>
      </c>
      <c r="AP535" s="14">
        <f t="shared" ca="1" si="125"/>
        <v>7827</v>
      </c>
      <c r="AQ535" s="21" t="s">
        <v>99</v>
      </c>
      <c r="AR535" s="14"/>
      <c r="AS535" s="14"/>
      <c r="AT535" s="14"/>
      <c r="AU535" s="14"/>
      <c r="AV535" s="14"/>
      <c r="AW535" s="14" t="s">
        <v>100</v>
      </c>
      <c r="AX535" s="14"/>
      <c r="AY535" s="14" t="s">
        <v>7001</v>
      </c>
      <c r="AZ535" s="14" t="s">
        <v>99</v>
      </c>
      <c r="BA535" s="14" t="s">
        <v>99</v>
      </c>
      <c r="BB535" s="20" t="s">
        <v>101</v>
      </c>
      <c r="BC535" s="14"/>
      <c r="BD535" s="14" t="s">
        <v>1430</v>
      </c>
      <c r="BE535" s="14" t="s">
        <v>223</v>
      </c>
      <c r="BF535" s="14"/>
      <c r="BG535" s="14"/>
      <c r="BH535" s="14"/>
      <c r="BI535" s="14"/>
      <c r="BJ535" s="14"/>
      <c r="BK535" s="14"/>
      <c r="BL535" s="14"/>
      <c r="BM535" s="14">
        <v>0</v>
      </c>
      <c r="BN535" s="14"/>
      <c r="BO535" s="14" t="s">
        <v>106</v>
      </c>
      <c r="BP535" s="14">
        <v>69640000</v>
      </c>
      <c r="BQ535" s="14">
        <v>0</v>
      </c>
      <c r="BR535" s="22" t="s">
        <v>7002</v>
      </c>
      <c r="BS535" s="14" t="s">
        <v>108</v>
      </c>
      <c r="BT535" s="14" t="s">
        <v>109</v>
      </c>
      <c r="BU535" s="14" t="s">
        <v>1432</v>
      </c>
      <c r="BV535" s="14" t="s">
        <v>1433</v>
      </c>
      <c r="BW535" s="14" t="s">
        <v>1434</v>
      </c>
      <c r="BX535" s="14" t="s">
        <v>1435</v>
      </c>
      <c r="BY535" s="14" t="s">
        <v>208</v>
      </c>
      <c r="BZ535" s="14" t="s">
        <v>413</v>
      </c>
      <c r="CA535" s="14" t="s">
        <v>110</v>
      </c>
      <c r="CB535" s="14" t="s">
        <v>110</v>
      </c>
      <c r="CC535" s="14" t="s">
        <v>110</v>
      </c>
      <c r="CD535" s="14" t="s">
        <v>110</v>
      </c>
      <c r="CE535" s="14" t="s">
        <v>110</v>
      </c>
      <c r="CF535" s="14" t="s">
        <v>110</v>
      </c>
      <c r="CG535" s="14" t="s">
        <v>110</v>
      </c>
      <c r="CH535" s="14" t="s">
        <v>110</v>
      </c>
      <c r="CI535" s="14" t="s">
        <v>110</v>
      </c>
      <c r="CJ535" s="14" t="s">
        <v>110</v>
      </c>
      <c r="CK535" s="14" t="s">
        <v>110</v>
      </c>
      <c r="CL535" s="14" t="s">
        <v>110</v>
      </c>
      <c r="CM535" s="14" t="s">
        <v>110</v>
      </c>
      <c r="CN535" s="14"/>
      <c r="CO535" s="40"/>
    </row>
    <row r="536" spans="1:93" ht="12.75" customHeight="1">
      <c r="A536" s="24" t="s">
        <v>7003</v>
      </c>
      <c r="B536" s="25">
        <v>630</v>
      </c>
      <c r="C536" s="34" t="s">
        <v>1347</v>
      </c>
      <c r="D536" s="600" t="s">
        <v>6838</v>
      </c>
      <c r="E536" s="599">
        <v>24</v>
      </c>
      <c r="F536" s="600"/>
      <c r="G536" s="600"/>
      <c r="H536" s="27" t="s">
        <v>84</v>
      </c>
      <c r="I536" s="25"/>
      <c r="J536" s="27" t="s">
        <v>85</v>
      </c>
      <c r="K536" s="25" t="s">
        <v>86</v>
      </c>
      <c r="L536" s="25" t="s">
        <v>69</v>
      </c>
      <c r="M536" s="25" t="s">
        <v>196</v>
      </c>
      <c r="N536" s="28" t="s">
        <v>88</v>
      </c>
      <c r="O536" s="29" t="s">
        <v>7004</v>
      </c>
      <c r="P536" s="25" t="s">
        <v>7005</v>
      </c>
      <c r="Q536" s="28" t="s">
        <v>7006</v>
      </c>
      <c r="R536" s="25" t="s">
        <v>7007</v>
      </c>
      <c r="S536" s="25" t="s">
        <v>7008</v>
      </c>
      <c r="T536" s="25">
        <v>21781924</v>
      </c>
      <c r="U536" s="25">
        <v>29</v>
      </c>
      <c r="V536" s="25">
        <v>70</v>
      </c>
      <c r="W536" s="25">
        <v>254</v>
      </c>
      <c r="X536" s="24" t="s">
        <v>7009</v>
      </c>
      <c r="Y536" s="24" t="s">
        <v>7010</v>
      </c>
      <c r="Z536" s="25">
        <v>1</v>
      </c>
      <c r="AA536" s="25" t="s">
        <v>96</v>
      </c>
      <c r="AB536" s="25" t="s">
        <v>23</v>
      </c>
      <c r="AC536" s="25" t="s">
        <v>97</v>
      </c>
      <c r="AD536" s="30"/>
      <c r="AE536" s="24" t="s">
        <v>5683</v>
      </c>
      <c r="AF536" s="31">
        <v>27532</v>
      </c>
      <c r="AG536" s="25" t="str">
        <f t="shared" ca="1" si="119"/>
        <v>50 anos</v>
      </c>
      <c r="AH536" s="31">
        <v>41561</v>
      </c>
      <c r="AI536" s="31">
        <v>41561</v>
      </c>
      <c r="AJ536" s="31">
        <f t="shared" si="120"/>
        <v>50692</v>
      </c>
      <c r="AK536" s="31">
        <f t="shared" si="121"/>
        <v>52518</v>
      </c>
      <c r="AL536" s="25">
        <v>59</v>
      </c>
      <c r="AM536" s="25" t="str">
        <f t="shared" ca="1" si="122"/>
        <v>11 ano(s)</v>
      </c>
      <c r="AN536" s="25" t="str">
        <f t="shared" ca="1" si="123"/>
        <v>10  mês(es)</v>
      </c>
      <c r="AO536" s="25" t="str">
        <f t="shared" ca="1" si="124"/>
        <v>2 dias</v>
      </c>
      <c r="AP536" s="25">
        <f t="shared" ca="1" si="125"/>
        <v>4324</v>
      </c>
      <c r="AQ536" s="32" t="s">
        <v>99</v>
      </c>
      <c r="AR536" s="25"/>
      <c r="AS536" s="25"/>
      <c r="AT536" s="25"/>
      <c r="AU536" s="25"/>
      <c r="AV536" s="25"/>
      <c r="AW536" s="25" t="s">
        <v>336</v>
      </c>
      <c r="AX536" s="25"/>
      <c r="AY536" s="25" t="s">
        <v>99</v>
      </c>
      <c r="AZ536" s="25" t="s">
        <v>99</v>
      </c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 t="s">
        <v>7011</v>
      </c>
      <c r="BM536" s="25">
        <v>0</v>
      </c>
      <c r="BN536" s="25" t="s">
        <v>7012</v>
      </c>
      <c r="BO536" s="25" t="s">
        <v>106</v>
      </c>
      <c r="BP536" s="25">
        <v>69000000</v>
      </c>
      <c r="BQ536" s="25">
        <v>9294067743</v>
      </c>
      <c r="BR536" s="33" t="s">
        <v>7013</v>
      </c>
      <c r="BS536" s="25" t="s">
        <v>290</v>
      </c>
      <c r="BT536" s="25" t="s">
        <v>110</v>
      </c>
      <c r="BU536" s="25" t="s">
        <v>291</v>
      </c>
      <c r="BV536" s="25" t="s">
        <v>110</v>
      </c>
      <c r="BW536" s="31" t="s">
        <v>292</v>
      </c>
      <c r="BX536" s="25" t="s">
        <v>7014</v>
      </c>
      <c r="BY536" s="25" t="s">
        <v>110</v>
      </c>
      <c r="BZ536" s="25" t="s">
        <v>110</v>
      </c>
      <c r="CA536" s="25" t="s">
        <v>110</v>
      </c>
      <c r="CB536" s="25" t="s">
        <v>110</v>
      </c>
      <c r="CC536" s="25" t="s">
        <v>110</v>
      </c>
      <c r="CD536" s="25" t="s">
        <v>110</v>
      </c>
      <c r="CE536" s="25" t="s">
        <v>110</v>
      </c>
      <c r="CF536" s="25" t="s">
        <v>110</v>
      </c>
      <c r="CG536" s="25" t="s">
        <v>110</v>
      </c>
      <c r="CH536" s="25" t="s">
        <v>110</v>
      </c>
      <c r="CI536" s="25" t="s">
        <v>110</v>
      </c>
      <c r="CJ536" s="25" t="s">
        <v>110</v>
      </c>
      <c r="CK536" s="25" t="s">
        <v>110</v>
      </c>
      <c r="CL536" s="25" t="s">
        <v>110</v>
      </c>
      <c r="CM536" s="25" t="s">
        <v>110</v>
      </c>
      <c r="CN536" s="25"/>
      <c r="CO536" s="34"/>
    </row>
    <row r="537" spans="1:93" ht="12.75" customHeight="1">
      <c r="A537" s="13" t="s">
        <v>7015</v>
      </c>
      <c r="B537" s="14">
        <v>256</v>
      </c>
      <c r="C537" s="40" t="s">
        <v>1347</v>
      </c>
      <c r="D537" s="599" t="s">
        <v>6838</v>
      </c>
      <c r="E537" s="599">
        <v>24</v>
      </c>
      <c r="F537" s="599"/>
      <c r="G537" s="599"/>
      <c r="H537" s="36" t="s">
        <v>84</v>
      </c>
      <c r="I537" s="14"/>
      <c r="J537" s="36" t="s">
        <v>85</v>
      </c>
      <c r="K537" s="14" t="s">
        <v>544</v>
      </c>
      <c r="L537" s="14" t="s">
        <v>73</v>
      </c>
      <c r="M537" s="17" t="s">
        <v>87</v>
      </c>
      <c r="N537" s="17" t="s">
        <v>88</v>
      </c>
      <c r="O537" s="18" t="s">
        <v>7016</v>
      </c>
      <c r="P537" s="14" t="s">
        <v>7017</v>
      </c>
      <c r="Q537" s="17" t="s">
        <v>6423</v>
      </c>
      <c r="R537" s="14" t="s">
        <v>7018</v>
      </c>
      <c r="S537" s="14" t="s">
        <v>7019</v>
      </c>
      <c r="T537" s="14">
        <v>119161222</v>
      </c>
      <c r="U537" s="14">
        <v>59</v>
      </c>
      <c r="V537" s="14">
        <v>22</v>
      </c>
      <c r="W537" s="14">
        <v>53</v>
      </c>
      <c r="X537" s="13" t="s">
        <v>7020</v>
      </c>
      <c r="Y537" s="13" t="s">
        <v>7021</v>
      </c>
      <c r="Z537" s="14">
        <v>1</v>
      </c>
      <c r="AA537" s="14" t="s">
        <v>96</v>
      </c>
      <c r="AB537" s="14" t="s">
        <v>23</v>
      </c>
      <c r="AC537" s="14" t="s">
        <v>97</v>
      </c>
      <c r="AD537" s="19"/>
      <c r="AE537" s="13" t="s">
        <v>1822</v>
      </c>
      <c r="AF537" s="20">
        <v>27637</v>
      </c>
      <c r="AG537" s="14" t="str">
        <f t="shared" ca="1" si="119"/>
        <v>49 anos</v>
      </c>
      <c r="AH537" s="20">
        <v>38058</v>
      </c>
      <c r="AI537" s="20">
        <v>38058</v>
      </c>
      <c r="AJ537" s="20">
        <f t="shared" si="120"/>
        <v>47189</v>
      </c>
      <c r="AK537" s="20">
        <f t="shared" si="121"/>
        <v>49015</v>
      </c>
      <c r="AL537" s="14">
        <v>59</v>
      </c>
      <c r="AM537" s="14" t="str">
        <f t="shared" ca="1" si="122"/>
        <v>21 ano(s)</v>
      </c>
      <c r="AN537" s="14" t="str">
        <f t="shared" ca="1" si="123"/>
        <v>5  mês(es)</v>
      </c>
      <c r="AO537" s="14" t="str">
        <f t="shared" ca="1" si="124"/>
        <v>4 dias</v>
      </c>
      <c r="AP537" s="14">
        <f t="shared" ca="1" si="125"/>
        <v>7827</v>
      </c>
      <c r="AQ537" s="21" t="s">
        <v>99</v>
      </c>
      <c r="AR537" s="14"/>
      <c r="AS537" s="14"/>
      <c r="AT537" s="14"/>
      <c r="AU537" s="14"/>
      <c r="AV537" s="14"/>
      <c r="AW537" s="14" t="s">
        <v>100</v>
      </c>
      <c r="AX537" s="14"/>
      <c r="AY537" s="14" t="s">
        <v>7001</v>
      </c>
      <c r="AZ537" s="14" t="s">
        <v>99</v>
      </c>
      <c r="BA537" s="14" t="s">
        <v>99</v>
      </c>
      <c r="BB537" s="20" t="s">
        <v>101</v>
      </c>
      <c r="BC537" s="14"/>
      <c r="BD537" s="14" t="s">
        <v>1430</v>
      </c>
      <c r="BE537" s="14" t="s">
        <v>223</v>
      </c>
      <c r="BF537" s="14"/>
      <c r="BG537" s="14"/>
      <c r="BH537" s="14"/>
      <c r="BI537" s="14"/>
      <c r="BJ537" s="14"/>
      <c r="BK537" s="14"/>
      <c r="BL537" s="14" t="s">
        <v>7022</v>
      </c>
      <c r="BM537" s="14">
        <v>0</v>
      </c>
      <c r="BN537" s="14"/>
      <c r="BO537" s="14" t="s">
        <v>106</v>
      </c>
      <c r="BP537" s="14">
        <v>69640000</v>
      </c>
      <c r="BQ537" s="14">
        <v>97991823079</v>
      </c>
      <c r="BR537" s="22" t="s">
        <v>7023</v>
      </c>
      <c r="BS537" s="14" t="s">
        <v>108</v>
      </c>
      <c r="BT537" s="14" t="s">
        <v>109</v>
      </c>
      <c r="BU537" s="14" t="s">
        <v>1432</v>
      </c>
      <c r="BV537" s="14" t="s">
        <v>1433</v>
      </c>
      <c r="BW537" s="14" t="s">
        <v>1434</v>
      </c>
      <c r="BX537" s="14" t="s">
        <v>1435</v>
      </c>
      <c r="BY537" s="14" t="s">
        <v>208</v>
      </c>
      <c r="BZ537" s="14" t="s">
        <v>413</v>
      </c>
      <c r="CA537" s="14" t="s">
        <v>110</v>
      </c>
      <c r="CB537" s="20">
        <v>45037</v>
      </c>
      <c r="CC537" s="14" t="s">
        <v>6946</v>
      </c>
      <c r="CD537" s="14" t="s">
        <v>110</v>
      </c>
      <c r="CE537" s="14" t="s">
        <v>110</v>
      </c>
      <c r="CF537" s="14" t="s">
        <v>110</v>
      </c>
      <c r="CG537" s="14" t="s">
        <v>110</v>
      </c>
      <c r="CH537" s="14" t="s">
        <v>110</v>
      </c>
      <c r="CI537" s="14" t="s">
        <v>110</v>
      </c>
      <c r="CJ537" s="14" t="s">
        <v>110</v>
      </c>
      <c r="CK537" s="14" t="s">
        <v>110</v>
      </c>
      <c r="CL537" s="14" t="s">
        <v>110</v>
      </c>
      <c r="CM537" s="14" t="s">
        <v>110</v>
      </c>
      <c r="CN537" s="14"/>
      <c r="CO537" s="40"/>
    </row>
    <row r="538" spans="1:93" ht="12.75" customHeight="1">
      <c r="A538" s="24" t="s">
        <v>7024</v>
      </c>
      <c r="B538" s="25">
        <v>51</v>
      </c>
      <c r="C538" s="34" t="s">
        <v>1347</v>
      </c>
      <c r="D538" s="600" t="s">
        <v>6838</v>
      </c>
      <c r="E538" s="599">
        <v>24</v>
      </c>
      <c r="F538" s="600"/>
      <c r="G538" s="600"/>
      <c r="H538" s="27" t="s">
        <v>1569</v>
      </c>
      <c r="I538" s="25"/>
      <c r="J538" s="27" t="s">
        <v>85</v>
      </c>
      <c r="K538" s="25" t="s">
        <v>544</v>
      </c>
      <c r="L538" s="25" t="s">
        <v>73</v>
      </c>
      <c r="M538" s="28" t="s">
        <v>87</v>
      </c>
      <c r="N538" s="28" t="s">
        <v>88</v>
      </c>
      <c r="O538" s="29" t="s">
        <v>7025</v>
      </c>
      <c r="P538" s="25" t="s">
        <v>7026</v>
      </c>
      <c r="Q538" s="28" t="s">
        <v>7027</v>
      </c>
      <c r="R538" s="25" t="s">
        <v>7028</v>
      </c>
      <c r="S538" s="25" t="s">
        <v>7029</v>
      </c>
      <c r="T538" s="25">
        <v>161112922</v>
      </c>
      <c r="U538" s="25">
        <v>8</v>
      </c>
      <c r="V538" s="25">
        <v>36</v>
      </c>
      <c r="W538" s="25">
        <v>1</v>
      </c>
      <c r="X538" s="24" t="s">
        <v>7030</v>
      </c>
      <c r="Y538" s="24" t="s">
        <v>7031</v>
      </c>
      <c r="Z538" s="25">
        <v>2</v>
      </c>
      <c r="AA538" s="25" t="s">
        <v>96</v>
      </c>
      <c r="AB538" s="25" t="s">
        <v>23</v>
      </c>
      <c r="AC538" s="25" t="s">
        <v>97</v>
      </c>
      <c r="AD538" s="30"/>
      <c r="AE538" s="24" t="s">
        <v>1716</v>
      </c>
      <c r="AF538" s="31">
        <v>27963</v>
      </c>
      <c r="AG538" s="25" t="str">
        <f t="shared" ca="1" si="119"/>
        <v>49 anos</v>
      </c>
      <c r="AH538" s="31">
        <v>38058</v>
      </c>
      <c r="AI538" s="31">
        <v>38058</v>
      </c>
      <c r="AJ538" s="31">
        <f t="shared" si="120"/>
        <v>47189</v>
      </c>
      <c r="AK538" s="31">
        <f t="shared" si="121"/>
        <v>49015</v>
      </c>
      <c r="AL538" s="25">
        <v>59</v>
      </c>
      <c r="AM538" s="25" t="str">
        <f t="shared" ca="1" si="122"/>
        <v>21 ano(s)</v>
      </c>
      <c r="AN538" s="25" t="str">
        <f t="shared" ca="1" si="123"/>
        <v>5  mês(es)</v>
      </c>
      <c r="AO538" s="25" t="str">
        <f t="shared" ca="1" si="124"/>
        <v>4 dias</v>
      </c>
      <c r="AP538" s="25">
        <f t="shared" ca="1" si="125"/>
        <v>7827</v>
      </c>
      <c r="AQ538" s="32" t="s">
        <v>99</v>
      </c>
      <c r="AR538" s="25"/>
      <c r="AS538" s="25"/>
      <c r="AT538" s="25"/>
      <c r="AU538" s="25"/>
      <c r="AV538" s="25"/>
      <c r="AW538" s="25"/>
      <c r="AX538" s="25"/>
      <c r="AY538" s="25" t="s">
        <v>99</v>
      </c>
      <c r="AZ538" s="25" t="s">
        <v>99</v>
      </c>
      <c r="BA538" s="25" t="s">
        <v>99</v>
      </c>
      <c r="BB538" s="31" t="s">
        <v>101</v>
      </c>
      <c r="BC538" s="25"/>
      <c r="BD538" s="25" t="s">
        <v>102</v>
      </c>
      <c r="BE538" s="25" t="s">
        <v>5770</v>
      </c>
      <c r="BF538" s="25"/>
      <c r="BG538" s="25"/>
      <c r="BH538" s="25"/>
      <c r="BI538" s="25"/>
      <c r="BJ538" s="25"/>
      <c r="BK538" s="25"/>
      <c r="BL538" s="25" t="s">
        <v>7032</v>
      </c>
      <c r="BM538" s="25">
        <v>0</v>
      </c>
      <c r="BN538" s="25"/>
      <c r="BO538" s="25" t="s">
        <v>106</v>
      </c>
      <c r="BP538" s="25">
        <v>69000000</v>
      </c>
      <c r="BQ538" s="25">
        <v>0</v>
      </c>
      <c r="BR538" s="33" t="s">
        <v>7033</v>
      </c>
      <c r="BS538" s="25" t="s">
        <v>108</v>
      </c>
      <c r="BT538" s="25" t="s">
        <v>109</v>
      </c>
      <c r="BU538" s="25" t="s">
        <v>110</v>
      </c>
      <c r="BV538" s="25" t="s">
        <v>110</v>
      </c>
      <c r="BW538" s="25" t="s">
        <v>110</v>
      </c>
      <c r="BX538" s="644" t="s">
        <v>111</v>
      </c>
      <c r="BY538" s="25" t="s">
        <v>7034</v>
      </c>
      <c r="BZ538" s="31" t="s">
        <v>113</v>
      </c>
      <c r="CA538" s="25" t="s">
        <v>110</v>
      </c>
      <c r="CB538" s="25" t="s">
        <v>110</v>
      </c>
      <c r="CC538" s="25" t="s">
        <v>110</v>
      </c>
      <c r="CD538" s="25" t="s">
        <v>110</v>
      </c>
      <c r="CE538" s="25" t="s">
        <v>110</v>
      </c>
      <c r="CF538" s="25" t="s">
        <v>110</v>
      </c>
      <c r="CG538" s="25" t="s">
        <v>110</v>
      </c>
      <c r="CH538" s="25" t="s">
        <v>110</v>
      </c>
      <c r="CI538" s="25" t="s">
        <v>110</v>
      </c>
      <c r="CJ538" s="25" t="s">
        <v>110</v>
      </c>
      <c r="CK538" s="25" t="s">
        <v>110</v>
      </c>
      <c r="CL538" s="25" t="s">
        <v>110</v>
      </c>
      <c r="CM538" s="25" t="s">
        <v>110</v>
      </c>
      <c r="CN538" s="25"/>
      <c r="CO538" s="34"/>
    </row>
    <row r="539" spans="1:93" ht="15" customHeight="1">
      <c r="A539" s="620" t="s">
        <v>7035</v>
      </c>
      <c r="B539" s="14">
        <v>245</v>
      </c>
      <c r="C539" s="40" t="s">
        <v>1347</v>
      </c>
      <c r="D539" s="599" t="s">
        <v>6838</v>
      </c>
      <c r="E539" s="599">
        <v>24</v>
      </c>
      <c r="F539" s="599"/>
      <c r="G539" s="599"/>
      <c r="H539" s="36" t="s">
        <v>84</v>
      </c>
      <c r="I539" s="14" t="s">
        <v>7036</v>
      </c>
      <c r="J539" s="36" t="s">
        <v>85</v>
      </c>
      <c r="K539" s="14" t="s">
        <v>544</v>
      </c>
      <c r="L539" s="14" t="s">
        <v>195</v>
      </c>
      <c r="M539" s="14" t="s">
        <v>196</v>
      </c>
      <c r="N539" s="17" t="s">
        <v>88</v>
      </c>
      <c r="O539" s="18" t="s">
        <v>7037</v>
      </c>
      <c r="P539" s="14" t="s">
        <v>7038</v>
      </c>
      <c r="Q539" s="17" t="s">
        <v>7039</v>
      </c>
      <c r="R539" s="14" t="s">
        <v>7040</v>
      </c>
      <c r="S539" s="14" t="s">
        <v>7041</v>
      </c>
      <c r="T539" s="627">
        <v>191812722</v>
      </c>
      <c r="U539" s="14">
        <v>24</v>
      </c>
      <c r="V539" s="195">
        <v>65</v>
      </c>
      <c r="W539" s="195">
        <v>126</v>
      </c>
      <c r="X539" s="13" t="s">
        <v>7042</v>
      </c>
      <c r="Y539" s="620" t="s">
        <v>7043</v>
      </c>
      <c r="Z539" s="14">
        <v>2</v>
      </c>
      <c r="AA539" s="14" t="s">
        <v>96</v>
      </c>
      <c r="AB539" s="14" t="s">
        <v>23</v>
      </c>
      <c r="AC539" s="14" t="s">
        <v>97</v>
      </c>
      <c r="AD539" s="19"/>
      <c r="AE539" s="13" t="s">
        <v>7044</v>
      </c>
      <c r="AF539" s="20">
        <v>29318</v>
      </c>
      <c r="AG539" s="14" t="str">
        <f t="shared" ca="1" si="119"/>
        <v>45 anos</v>
      </c>
      <c r="AH539" s="20">
        <v>38058</v>
      </c>
      <c r="AI539" s="20">
        <v>38058</v>
      </c>
      <c r="AJ539" s="20">
        <f t="shared" si="120"/>
        <v>47189</v>
      </c>
      <c r="AK539" s="20">
        <f t="shared" si="121"/>
        <v>49015</v>
      </c>
      <c r="AL539" s="14">
        <v>59</v>
      </c>
      <c r="AM539" s="14" t="str">
        <f t="shared" ca="1" si="122"/>
        <v>21 ano(s)</v>
      </c>
      <c r="AN539" s="14" t="str">
        <f t="shared" ca="1" si="123"/>
        <v>5  mês(es)</v>
      </c>
      <c r="AO539" s="14" t="str">
        <f t="shared" ca="1" si="124"/>
        <v>4 dias</v>
      </c>
      <c r="AP539" s="14">
        <f t="shared" ca="1" si="125"/>
        <v>7827</v>
      </c>
      <c r="AQ539" s="21" t="s">
        <v>99</v>
      </c>
      <c r="AR539" s="14"/>
      <c r="AS539" s="14"/>
      <c r="AT539" s="14"/>
      <c r="AU539" s="14"/>
      <c r="AV539" s="14"/>
      <c r="AW539" s="36"/>
      <c r="AX539" s="14"/>
      <c r="AY539" s="14" t="s">
        <v>99</v>
      </c>
      <c r="AZ539" s="14" t="s">
        <v>99</v>
      </c>
      <c r="BA539" s="14" t="s">
        <v>99</v>
      </c>
      <c r="BB539" s="20" t="s">
        <v>101</v>
      </c>
      <c r="BC539" s="14"/>
      <c r="BD539" s="14" t="s">
        <v>1430</v>
      </c>
      <c r="BE539" s="14" t="s">
        <v>223</v>
      </c>
      <c r="BF539" s="14"/>
      <c r="BG539" s="14"/>
      <c r="BH539" s="14"/>
      <c r="BI539" s="14"/>
      <c r="BJ539" s="14"/>
      <c r="BK539" s="14"/>
      <c r="BL539" s="627" t="s">
        <v>7045</v>
      </c>
      <c r="BM539" s="14">
        <v>0</v>
      </c>
      <c r="BN539" s="14" t="s">
        <v>7046</v>
      </c>
      <c r="BO539" s="14" t="s">
        <v>106</v>
      </c>
      <c r="BP539" s="627">
        <v>69035792</v>
      </c>
      <c r="BQ539" s="15">
        <v>0</v>
      </c>
      <c r="BR539" s="22" t="s">
        <v>7047</v>
      </c>
      <c r="BS539" s="14" t="s">
        <v>108</v>
      </c>
      <c r="BT539" s="14" t="s">
        <v>109</v>
      </c>
      <c r="BU539" s="14" t="s">
        <v>1432</v>
      </c>
      <c r="BV539" s="14" t="s">
        <v>1433</v>
      </c>
      <c r="BW539" s="14" t="s">
        <v>1434</v>
      </c>
      <c r="BX539" s="14" t="s">
        <v>1435</v>
      </c>
      <c r="BY539" s="14" t="s">
        <v>208</v>
      </c>
      <c r="BZ539" s="14" t="s">
        <v>413</v>
      </c>
      <c r="CA539" s="14" t="s">
        <v>110</v>
      </c>
      <c r="CB539" s="14" t="s">
        <v>110</v>
      </c>
      <c r="CC539" s="14" t="s">
        <v>110</v>
      </c>
      <c r="CD539" s="14" t="s">
        <v>110</v>
      </c>
      <c r="CE539" s="14" t="s">
        <v>110</v>
      </c>
      <c r="CF539" s="14" t="s">
        <v>110</v>
      </c>
      <c r="CG539" s="14" t="s">
        <v>110</v>
      </c>
      <c r="CH539" s="14" t="s">
        <v>110</v>
      </c>
      <c r="CI539" s="14" t="s">
        <v>110</v>
      </c>
      <c r="CJ539" s="14" t="s">
        <v>110</v>
      </c>
      <c r="CK539" s="14" t="s">
        <v>110</v>
      </c>
      <c r="CL539" s="14" t="s">
        <v>110</v>
      </c>
      <c r="CM539" s="14" t="s">
        <v>110</v>
      </c>
      <c r="CN539" s="14"/>
      <c r="CO539" s="40"/>
    </row>
    <row r="540" spans="1:93" ht="15" customHeight="1">
      <c r="A540" s="24" t="s">
        <v>7048</v>
      </c>
      <c r="B540" s="25">
        <v>297</v>
      </c>
      <c r="C540" s="34" t="s">
        <v>1347</v>
      </c>
      <c r="D540" s="600" t="s">
        <v>6838</v>
      </c>
      <c r="E540" s="599">
        <v>24</v>
      </c>
      <c r="F540" s="600"/>
      <c r="G540" s="600"/>
      <c r="H540" s="27" t="s">
        <v>84</v>
      </c>
      <c r="I540" s="25"/>
      <c r="J540" s="27" t="s">
        <v>85</v>
      </c>
      <c r="K540" s="25" t="s">
        <v>86</v>
      </c>
      <c r="L540" s="25" t="s">
        <v>195</v>
      </c>
      <c r="M540" s="28" t="s">
        <v>196</v>
      </c>
      <c r="N540" s="28" t="s">
        <v>88</v>
      </c>
      <c r="O540" s="29" t="s">
        <v>7049</v>
      </c>
      <c r="P540" s="25" t="s">
        <v>7050</v>
      </c>
      <c r="Q540" s="28" t="s">
        <v>7051</v>
      </c>
      <c r="R540" s="25" t="s">
        <v>7052</v>
      </c>
      <c r="S540" s="25" t="s">
        <v>7053</v>
      </c>
      <c r="T540" s="630">
        <v>161112622</v>
      </c>
      <c r="U540" s="25">
        <v>59</v>
      </c>
      <c r="V540" s="25">
        <v>36</v>
      </c>
      <c r="W540" s="25">
        <v>36</v>
      </c>
      <c r="X540" s="24" t="s">
        <v>7054</v>
      </c>
      <c r="Y540" s="24" t="s">
        <v>7055</v>
      </c>
      <c r="Z540" s="25">
        <v>1</v>
      </c>
      <c r="AA540" s="25" t="s">
        <v>96</v>
      </c>
      <c r="AB540" s="25" t="s">
        <v>23</v>
      </c>
      <c r="AC540" s="25" t="s">
        <v>97</v>
      </c>
      <c r="AD540" s="30"/>
      <c r="AE540" s="24" t="s">
        <v>7056</v>
      </c>
      <c r="AF540" s="31">
        <v>28861</v>
      </c>
      <c r="AG540" s="25" t="str">
        <f t="shared" ca="1" si="119"/>
        <v>46 anos</v>
      </c>
      <c r="AH540" s="31">
        <v>38384</v>
      </c>
      <c r="AI540" s="31">
        <v>38384</v>
      </c>
      <c r="AJ540" s="31">
        <f t="shared" si="120"/>
        <v>47515</v>
      </c>
      <c r="AK540" s="31">
        <f t="shared" si="121"/>
        <v>49341</v>
      </c>
      <c r="AL540" s="25">
        <v>59</v>
      </c>
      <c r="AM540" s="25" t="str">
        <f t="shared" ca="1" si="122"/>
        <v>20 ano(s)</v>
      </c>
      <c r="AN540" s="25" t="str">
        <f t="shared" ca="1" si="123"/>
        <v>6  mês(es)</v>
      </c>
      <c r="AO540" s="25" t="str">
        <f t="shared" ca="1" si="124"/>
        <v>15 dias</v>
      </c>
      <c r="AP540" s="25">
        <f t="shared" ca="1" si="125"/>
        <v>7501</v>
      </c>
      <c r="AQ540" s="32" t="s">
        <v>99</v>
      </c>
      <c r="AR540" s="25"/>
      <c r="AS540" s="25"/>
      <c r="AT540" s="25"/>
      <c r="AU540" s="25"/>
      <c r="AV540" s="25"/>
      <c r="AW540" s="25"/>
      <c r="AX540" s="25"/>
      <c r="AY540" s="25" t="s">
        <v>99</v>
      </c>
      <c r="AZ540" s="25"/>
      <c r="BA540" s="25"/>
      <c r="BB540" s="25"/>
      <c r="BC540" s="25"/>
      <c r="BD540" s="25"/>
      <c r="BE540" s="25" t="s">
        <v>223</v>
      </c>
      <c r="BF540" s="25"/>
      <c r="BG540" s="25"/>
      <c r="BH540" s="25"/>
      <c r="BI540" s="25"/>
      <c r="BJ540" s="25"/>
      <c r="BK540" s="25"/>
      <c r="BL540" s="25"/>
      <c r="BM540" s="25">
        <v>0</v>
      </c>
      <c r="BN540" s="25"/>
      <c r="BO540" s="25" t="s">
        <v>106</v>
      </c>
      <c r="BP540" s="25">
        <v>69077000</v>
      </c>
      <c r="BQ540" s="25">
        <v>0</v>
      </c>
      <c r="BR540" s="33" t="s">
        <v>7057</v>
      </c>
      <c r="BS540" s="25" t="s">
        <v>205</v>
      </c>
      <c r="BT540" s="25" t="s">
        <v>206</v>
      </c>
      <c r="BU540" s="25" t="s">
        <v>207</v>
      </c>
      <c r="BV540" s="25"/>
      <c r="BW540" s="25"/>
      <c r="BX540" s="25"/>
      <c r="BY540" s="25" t="s">
        <v>208</v>
      </c>
      <c r="BZ540" s="25" t="s">
        <v>110</v>
      </c>
      <c r="CA540" s="25" t="s">
        <v>7058</v>
      </c>
      <c r="CB540" s="25" t="s">
        <v>110</v>
      </c>
      <c r="CC540" s="25" t="s">
        <v>110</v>
      </c>
      <c r="CD540" s="25" t="s">
        <v>110</v>
      </c>
      <c r="CE540" s="25" t="s">
        <v>110</v>
      </c>
      <c r="CF540" s="25" t="s">
        <v>110</v>
      </c>
      <c r="CG540" s="25" t="s">
        <v>110</v>
      </c>
      <c r="CH540" s="25" t="s">
        <v>110</v>
      </c>
      <c r="CI540" s="25" t="s">
        <v>110</v>
      </c>
      <c r="CJ540" s="25" t="s">
        <v>110</v>
      </c>
      <c r="CK540" s="25" t="s">
        <v>110</v>
      </c>
      <c r="CL540" s="25" t="s">
        <v>110</v>
      </c>
      <c r="CM540" s="25" t="s">
        <v>110</v>
      </c>
      <c r="CN540" s="25"/>
      <c r="CO540" s="34"/>
    </row>
    <row r="541" spans="1:93" ht="15" customHeight="1">
      <c r="A541" s="13" t="s">
        <v>7059</v>
      </c>
      <c r="B541" s="14">
        <v>313</v>
      </c>
      <c r="C541" s="40" t="s">
        <v>1347</v>
      </c>
      <c r="D541" s="599" t="s">
        <v>6838</v>
      </c>
      <c r="E541" s="599">
        <v>24</v>
      </c>
      <c r="F541" s="599"/>
      <c r="G541" s="599"/>
      <c r="H541" s="36" t="s">
        <v>84</v>
      </c>
      <c r="I541" s="14"/>
      <c r="J541" s="36" t="s">
        <v>85</v>
      </c>
      <c r="K541" s="14" t="s">
        <v>544</v>
      </c>
      <c r="L541" s="14" t="s">
        <v>73</v>
      </c>
      <c r="M541" s="17" t="s">
        <v>87</v>
      </c>
      <c r="N541" s="17" t="s">
        <v>88</v>
      </c>
      <c r="O541" s="18" t="s">
        <v>7060</v>
      </c>
      <c r="P541" s="14" t="s">
        <v>7061</v>
      </c>
      <c r="Q541" s="17" t="s">
        <v>3985</v>
      </c>
      <c r="R541" s="14" t="s">
        <v>7062</v>
      </c>
      <c r="S541" s="14" t="s">
        <v>7063</v>
      </c>
      <c r="T541" s="14">
        <v>1062595303</v>
      </c>
      <c r="U541" s="14">
        <v>96</v>
      </c>
      <c r="V541" s="14">
        <v>36</v>
      </c>
      <c r="W541" s="14">
        <v>44</v>
      </c>
      <c r="X541" s="13" t="s">
        <v>753</v>
      </c>
      <c r="Y541" s="13" t="s">
        <v>7064</v>
      </c>
      <c r="Z541" s="14">
        <v>1</v>
      </c>
      <c r="AA541" s="14" t="s">
        <v>96</v>
      </c>
      <c r="AB541" s="14" t="s">
        <v>23</v>
      </c>
      <c r="AC541" s="14" t="s">
        <v>97</v>
      </c>
      <c r="AD541" s="13"/>
      <c r="AE541" s="13" t="s">
        <v>7065</v>
      </c>
      <c r="AF541" s="20">
        <v>29253</v>
      </c>
      <c r="AG541" s="14" t="str">
        <f t="shared" ca="1" si="119"/>
        <v>45 anos</v>
      </c>
      <c r="AH541" s="20">
        <v>38384</v>
      </c>
      <c r="AI541" s="20">
        <v>38384</v>
      </c>
      <c r="AJ541" s="20">
        <f t="shared" si="120"/>
        <v>47515</v>
      </c>
      <c r="AK541" s="20">
        <f t="shared" si="121"/>
        <v>49341</v>
      </c>
      <c r="AL541" s="14">
        <v>59</v>
      </c>
      <c r="AM541" s="14" t="str">
        <f t="shared" ca="1" si="122"/>
        <v>20 ano(s)</v>
      </c>
      <c r="AN541" s="14" t="str">
        <f t="shared" ca="1" si="123"/>
        <v>6  mês(es)</v>
      </c>
      <c r="AO541" s="14" t="str">
        <f t="shared" ca="1" si="124"/>
        <v>15 dias</v>
      </c>
      <c r="AP541" s="14">
        <f t="shared" ca="1" si="125"/>
        <v>7501</v>
      </c>
      <c r="AQ541" s="21" t="s">
        <v>99</v>
      </c>
      <c r="AR541" s="14"/>
      <c r="AS541" s="14"/>
      <c r="AT541" s="14"/>
      <c r="AU541" s="14"/>
      <c r="AV541" s="14"/>
      <c r="AW541" s="14" t="s">
        <v>100</v>
      </c>
      <c r="AX541" s="14"/>
      <c r="AY541" s="14" t="s">
        <v>7066</v>
      </c>
      <c r="AZ541" s="14" t="s">
        <v>99</v>
      </c>
      <c r="BA541" s="116" t="s">
        <v>99</v>
      </c>
      <c r="BB541" s="14"/>
      <c r="BC541" s="14"/>
      <c r="BD541" s="14" t="s">
        <v>3259</v>
      </c>
      <c r="BE541" s="14" t="s">
        <v>223</v>
      </c>
      <c r="BF541" s="14"/>
      <c r="BG541" s="14"/>
      <c r="BH541" s="14"/>
      <c r="BI541" s="14"/>
      <c r="BJ541" s="14"/>
      <c r="BK541" s="14"/>
      <c r="BL541" s="14" t="s">
        <v>7067</v>
      </c>
      <c r="BM541" s="14">
        <v>0</v>
      </c>
      <c r="BN541" s="14"/>
      <c r="BO541" s="14" t="s">
        <v>106</v>
      </c>
      <c r="BP541" s="14">
        <v>69000000</v>
      </c>
      <c r="BQ541" s="117">
        <v>92000025000</v>
      </c>
      <c r="BR541" s="22" t="s">
        <v>7068</v>
      </c>
      <c r="BS541" s="14" t="s">
        <v>205</v>
      </c>
      <c r="BT541" s="14" t="s">
        <v>206</v>
      </c>
      <c r="BU541" s="14" t="s">
        <v>207</v>
      </c>
      <c r="BV541" s="14"/>
      <c r="BW541" s="14"/>
      <c r="BX541" s="14" t="s">
        <v>1435</v>
      </c>
      <c r="BY541" s="14" t="s">
        <v>3262</v>
      </c>
      <c r="BZ541" s="14" t="s">
        <v>110</v>
      </c>
      <c r="CA541" s="20" t="s">
        <v>209</v>
      </c>
      <c r="CB541" s="20">
        <v>45037</v>
      </c>
      <c r="CC541" s="14" t="s">
        <v>5988</v>
      </c>
      <c r="CD541" s="14" t="s">
        <v>110</v>
      </c>
      <c r="CE541" s="14" t="s">
        <v>110</v>
      </c>
      <c r="CF541" s="14" t="s">
        <v>110</v>
      </c>
      <c r="CG541" s="14" t="s">
        <v>110</v>
      </c>
      <c r="CH541" s="14" t="s">
        <v>110</v>
      </c>
      <c r="CI541" s="14" t="s">
        <v>110</v>
      </c>
      <c r="CJ541" s="14" t="s">
        <v>110</v>
      </c>
      <c r="CK541" s="14" t="s">
        <v>110</v>
      </c>
      <c r="CL541" s="14" t="s">
        <v>110</v>
      </c>
      <c r="CM541" s="14" t="s">
        <v>110</v>
      </c>
      <c r="CN541" s="14"/>
      <c r="CO541" s="40"/>
    </row>
    <row r="542" spans="1:93" ht="12.75" customHeight="1">
      <c r="A542" s="24" t="s">
        <v>7069</v>
      </c>
      <c r="B542" s="25">
        <v>303</v>
      </c>
      <c r="C542" s="34" t="s">
        <v>1347</v>
      </c>
      <c r="D542" s="600" t="s">
        <v>7070</v>
      </c>
      <c r="E542" s="600">
        <v>25</v>
      </c>
      <c r="F542" s="600"/>
      <c r="G542" s="600"/>
      <c r="H542" s="27" t="s">
        <v>84</v>
      </c>
      <c r="I542" s="25"/>
      <c r="J542" s="27" t="s">
        <v>85</v>
      </c>
      <c r="K542" s="25" t="s">
        <v>86</v>
      </c>
      <c r="L542" s="25" t="s">
        <v>195</v>
      </c>
      <c r="M542" s="28" t="s">
        <v>196</v>
      </c>
      <c r="N542" s="28" t="s">
        <v>88</v>
      </c>
      <c r="O542" s="29" t="s">
        <v>7071</v>
      </c>
      <c r="P542" s="25" t="s">
        <v>7072</v>
      </c>
      <c r="Q542" s="28" t="s">
        <v>7073</v>
      </c>
      <c r="R542" s="25" t="s">
        <v>7074</v>
      </c>
      <c r="S542" s="25" t="s">
        <v>7075</v>
      </c>
      <c r="T542" s="25">
        <v>161987222</v>
      </c>
      <c r="U542" s="25">
        <v>75</v>
      </c>
      <c r="V542" s="25">
        <v>4</v>
      </c>
      <c r="W542" s="25">
        <v>75</v>
      </c>
      <c r="X542" s="24" t="s">
        <v>7076</v>
      </c>
      <c r="Y542" s="24" t="s">
        <v>7077</v>
      </c>
      <c r="Z542" s="25">
        <v>1</v>
      </c>
      <c r="AA542" s="25" t="s">
        <v>96</v>
      </c>
      <c r="AB542" s="25" t="s">
        <v>23</v>
      </c>
      <c r="AC542" s="25" t="s">
        <v>97</v>
      </c>
      <c r="AD542" s="30"/>
      <c r="AE542" s="24" t="s">
        <v>5683</v>
      </c>
      <c r="AF542" s="31">
        <v>28219</v>
      </c>
      <c r="AG542" s="25" t="str">
        <f t="shared" ca="1" si="119"/>
        <v>48 anos</v>
      </c>
      <c r="AH542" s="31">
        <v>38384</v>
      </c>
      <c r="AI542" s="31">
        <v>38384</v>
      </c>
      <c r="AJ542" s="31">
        <f t="shared" si="120"/>
        <v>47515</v>
      </c>
      <c r="AK542" s="31">
        <f t="shared" si="121"/>
        <v>49341</v>
      </c>
      <c r="AL542" s="25">
        <v>59</v>
      </c>
      <c r="AM542" s="25" t="str">
        <f t="shared" ca="1" si="122"/>
        <v>20 ano(s)</v>
      </c>
      <c r="AN542" s="25" t="str">
        <f t="shared" ca="1" si="123"/>
        <v>6  mês(es)</v>
      </c>
      <c r="AO542" s="25" t="str">
        <f t="shared" ca="1" si="124"/>
        <v>15 dias</v>
      </c>
      <c r="AP542" s="25">
        <f t="shared" ca="1" si="125"/>
        <v>7501</v>
      </c>
      <c r="AQ542" s="32" t="s">
        <v>99</v>
      </c>
      <c r="AR542" s="25"/>
      <c r="AS542" s="25"/>
      <c r="AT542" s="25"/>
      <c r="AU542" s="25"/>
      <c r="AV542" s="25"/>
      <c r="AW542" s="25"/>
      <c r="AX542" s="25"/>
      <c r="AY542" s="25" t="s">
        <v>99</v>
      </c>
      <c r="AZ542" s="25"/>
      <c r="BA542" s="25"/>
      <c r="BB542" s="25"/>
      <c r="BC542" s="25"/>
      <c r="BD542" s="25"/>
      <c r="BE542" s="25" t="s">
        <v>223</v>
      </c>
      <c r="BF542" s="25"/>
      <c r="BG542" s="25"/>
      <c r="BH542" s="25"/>
      <c r="BI542" s="25"/>
      <c r="BJ542" s="25"/>
      <c r="BK542" s="25"/>
      <c r="BL542" s="25"/>
      <c r="BM542" s="25">
        <v>0</v>
      </c>
      <c r="BN542" s="25"/>
      <c r="BO542" s="25" t="s">
        <v>106</v>
      </c>
      <c r="BP542" s="25">
        <v>69000000</v>
      </c>
      <c r="BQ542" s="25">
        <v>0</v>
      </c>
      <c r="BR542" s="33" t="s">
        <v>7078</v>
      </c>
      <c r="BS542" s="25" t="s">
        <v>205</v>
      </c>
      <c r="BT542" s="25" t="s">
        <v>206</v>
      </c>
      <c r="BU542" s="25" t="s">
        <v>207</v>
      </c>
      <c r="BV542" s="25"/>
      <c r="BW542" s="25"/>
      <c r="BX542" s="25"/>
      <c r="BY542" s="25" t="s">
        <v>208</v>
      </c>
      <c r="BZ542" s="25" t="s">
        <v>110</v>
      </c>
      <c r="CA542" s="25" t="s">
        <v>7079</v>
      </c>
      <c r="CB542" s="25" t="s">
        <v>110</v>
      </c>
      <c r="CC542" s="25" t="s">
        <v>110</v>
      </c>
      <c r="CD542" s="25" t="s">
        <v>110</v>
      </c>
      <c r="CE542" s="25" t="s">
        <v>110</v>
      </c>
      <c r="CF542" s="25" t="s">
        <v>110</v>
      </c>
      <c r="CG542" s="25" t="s">
        <v>110</v>
      </c>
      <c r="CH542" s="25" t="s">
        <v>110</v>
      </c>
      <c r="CI542" s="25" t="s">
        <v>110</v>
      </c>
      <c r="CJ542" s="25" t="s">
        <v>110</v>
      </c>
      <c r="CK542" s="25" t="s">
        <v>110</v>
      </c>
      <c r="CL542" s="25" t="s">
        <v>110</v>
      </c>
      <c r="CM542" s="25" t="s">
        <v>110</v>
      </c>
      <c r="CN542" s="25"/>
      <c r="CO542" s="34"/>
    </row>
    <row r="543" spans="1:93" ht="12.75" customHeight="1">
      <c r="A543" s="13" t="s">
        <v>7080</v>
      </c>
      <c r="B543" s="14">
        <v>301</v>
      </c>
      <c r="C543" s="40" t="s">
        <v>1347</v>
      </c>
      <c r="D543" s="599" t="s">
        <v>7070</v>
      </c>
      <c r="E543" s="600">
        <v>25</v>
      </c>
      <c r="F543" s="599"/>
      <c r="G543" s="599"/>
      <c r="H543" s="36" t="s">
        <v>84</v>
      </c>
      <c r="I543" s="14"/>
      <c r="J543" s="36" t="s">
        <v>85</v>
      </c>
      <c r="K543" s="14" t="s">
        <v>86</v>
      </c>
      <c r="L543" s="14" t="s">
        <v>195</v>
      </c>
      <c r="M543" s="17" t="s">
        <v>196</v>
      </c>
      <c r="N543" s="17" t="s">
        <v>88</v>
      </c>
      <c r="O543" s="18" t="s">
        <v>7081</v>
      </c>
      <c r="P543" s="14" t="s">
        <v>7082</v>
      </c>
      <c r="Q543" s="17" t="s">
        <v>7083</v>
      </c>
      <c r="R543" s="14" t="s">
        <v>7084</v>
      </c>
      <c r="S543" s="14" t="s">
        <v>7085</v>
      </c>
      <c r="T543" s="14">
        <v>214362622</v>
      </c>
      <c r="U543" s="14">
        <v>67</v>
      </c>
      <c r="V543" s="14">
        <v>4</v>
      </c>
      <c r="W543" s="14">
        <v>72</v>
      </c>
      <c r="X543" s="13" t="s">
        <v>7086</v>
      </c>
      <c r="Y543" s="13" t="s">
        <v>7087</v>
      </c>
      <c r="Z543" s="14">
        <v>2</v>
      </c>
      <c r="AA543" s="14" t="s">
        <v>96</v>
      </c>
      <c r="AB543" s="14" t="s">
        <v>23</v>
      </c>
      <c r="AC543" s="14" t="s">
        <v>97</v>
      </c>
      <c r="AD543" s="19"/>
      <c r="AE543" s="13" t="s">
        <v>7088</v>
      </c>
      <c r="AF543" s="20">
        <v>30574</v>
      </c>
      <c r="AG543" s="14" t="str">
        <f t="shared" ca="1" si="119"/>
        <v>41 anos</v>
      </c>
      <c r="AH543" s="20">
        <v>38384</v>
      </c>
      <c r="AI543" s="20">
        <v>38384</v>
      </c>
      <c r="AJ543" s="20">
        <f t="shared" si="120"/>
        <v>47515</v>
      </c>
      <c r="AK543" s="20">
        <f t="shared" si="121"/>
        <v>49341</v>
      </c>
      <c r="AL543" s="14">
        <v>59</v>
      </c>
      <c r="AM543" s="14" t="str">
        <f t="shared" ca="1" si="122"/>
        <v>20 ano(s)</v>
      </c>
      <c r="AN543" s="14" t="str">
        <f t="shared" ca="1" si="123"/>
        <v>6  mês(es)</v>
      </c>
      <c r="AO543" s="14" t="str">
        <f t="shared" ca="1" si="124"/>
        <v>15 dias</v>
      </c>
      <c r="AP543" s="14">
        <f t="shared" ca="1" si="125"/>
        <v>7501</v>
      </c>
      <c r="AQ543" s="21" t="s">
        <v>99</v>
      </c>
      <c r="AR543" s="14"/>
      <c r="AS543" s="14"/>
      <c r="AT543" s="14"/>
      <c r="AU543" s="14"/>
      <c r="AV543" s="14"/>
      <c r="AW543" s="14" t="s">
        <v>100</v>
      </c>
      <c r="AX543" s="14"/>
      <c r="AY543" s="209" t="s">
        <v>7089</v>
      </c>
      <c r="AZ543" s="14"/>
      <c r="BA543" s="14"/>
      <c r="BB543" s="14"/>
      <c r="BC543" s="14"/>
      <c r="BD543" s="14"/>
      <c r="BE543" s="14" t="s">
        <v>223</v>
      </c>
      <c r="BF543" s="14"/>
      <c r="BG543" s="14"/>
      <c r="BH543" s="14"/>
      <c r="BI543" s="14"/>
      <c r="BJ543" s="14"/>
      <c r="BK543" s="14"/>
      <c r="BL543" s="14" t="s">
        <v>7090</v>
      </c>
      <c r="BM543" s="14">
        <v>0</v>
      </c>
      <c r="BN543" s="14"/>
      <c r="BO543" s="14" t="s">
        <v>106</v>
      </c>
      <c r="BP543" s="14">
        <v>69151512</v>
      </c>
      <c r="BQ543" s="14">
        <v>91000997808</v>
      </c>
      <c r="BR543" s="22" t="s">
        <v>7091</v>
      </c>
      <c r="BS543" s="14" t="s">
        <v>205</v>
      </c>
      <c r="BT543" s="14" t="s">
        <v>206</v>
      </c>
      <c r="BU543" s="14" t="s">
        <v>207</v>
      </c>
      <c r="BV543" s="14"/>
      <c r="BW543" s="14"/>
      <c r="BX543" s="14"/>
      <c r="BY543" s="14" t="s">
        <v>208</v>
      </c>
      <c r="BZ543" s="14" t="s">
        <v>110</v>
      </c>
      <c r="CA543" s="14" t="s">
        <v>7092</v>
      </c>
      <c r="CB543" s="14" t="s">
        <v>110</v>
      </c>
      <c r="CC543" s="14" t="s">
        <v>110</v>
      </c>
      <c r="CD543" s="14" t="s">
        <v>110</v>
      </c>
      <c r="CE543" s="14" t="s">
        <v>110</v>
      </c>
      <c r="CF543" s="14" t="s">
        <v>110</v>
      </c>
      <c r="CG543" s="14" t="s">
        <v>110</v>
      </c>
      <c r="CH543" s="14" t="s">
        <v>110</v>
      </c>
      <c r="CI543" s="14" t="s">
        <v>110</v>
      </c>
      <c r="CJ543" s="14" t="s">
        <v>110</v>
      </c>
      <c r="CK543" s="14" t="s">
        <v>110</v>
      </c>
      <c r="CL543" s="14" t="s">
        <v>110</v>
      </c>
      <c r="CM543" s="14" t="s">
        <v>110</v>
      </c>
      <c r="CN543" s="14"/>
      <c r="CO543" s="40"/>
    </row>
    <row r="544" spans="1:93" ht="12.75" customHeight="1">
      <c r="A544" s="103" t="s">
        <v>7093</v>
      </c>
      <c r="B544" s="32"/>
      <c r="C544" s="34" t="s">
        <v>1347</v>
      </c>
      <c r="D544" s="600" t="s">
        <v>7070</v>
      </c>
      <c r="E544" s="600">
        <v>25</v>
      </c>
      <c r="F544" s="600"/>
      <c r="G544" s="600"/>
      <c r="H544" s="27" t="s">
        <v>84</v>
      </c>
      <c r="I544" s="25" t="s">
        <v>5401</v>
      </c>
      <c r="J544" s="104" t="s">
        <v>135</v>
      </c>
      <c r="K544" s="25" t="s">
        <v>86</v>
      </c>
      <c r="L544" s="32" t="s">
        <v>69</v>
      </c>
      <c r="M544" s="32" t="s">
        <v>1392</v>
      </c>
      <c r="N544" s="32" t="s">
        <v>1450</v>
      </c>
      <c r="O544" s="29" t="s">
        <v>7094</v>
      </c>
      <c r="P544" s="32" t="s">
        <v>7095</v>
      </c>
      <c r="Q544" s="25">
        <v>1846</v>
      </c>
      <c r="R544" s="32">
        <v>12696677028</v>
      </c>
      <c r="S544" s="32" t="s">
        <v>7096</v>
      </c>
      <c r="T544" s="32">
        <v>193695322</v>
      </c>
      <c r="U544" s="32">
        <v>8</v>
      </c>
      <c r="V544" s="32">
        <v>4</v>
      </c>
      <c r="W544" s="32">
        <v>177</v>
      </c>
      <c r="X544" s="103" t="s">
        <v>7097</v>
      </c>
      <c r="Y544" s="103" t="s">
        <v>7098</v>
      </c>
      <c r="Z544" s="25">
        <v>1</v>
      </c>
      <c r="AA544" s="25" t="s">
        <v>96</v>
      </c>
      <c r="AB544" s="25" t="s">
        <v>23</v>
      </c>
      <c r="AC544" s="32" t="s">
        <v>97</v>
      </c>
      <c r="AD544" s="105"/>
      <c r="AE544" s="103"/>
      <c r="AF544" s="106">
        <v>29599</v>
      </c>
      <c r="AG544" s="32" t="s">
        <v>5946</v>
      </c>
      <c r="AH544" s="106">
        <v>44802</v>
      </c>
      <c r="AI544" s="106">
        <v>44802</v>
      </c>
      <c r="AJ544" s="31">
        <f t="shared" si="120"/>
        <v>53933</v>
      </c>
      <c r="AK544" s="31">
        <f t="shared" si="121"/>
        <v>55760</v>
      </c>
      <c r="AL544" s="32">
        <v>59</v>
      </c>
      <c r="AM544" s="25" t="str">
        <f t="shared" ca="1" si="122"/>
        <v>2 ano(s)</v>
      </c>
      <c r="AN544" s="25" t="str">
        <f t="shared" ca="1" si="123"/>
        <v>11  mês(es)</v>
      </c>
      <c r="AO544" s="25" t="str">
        <f t="shared" ca="1" si="124"/>
        <v>18 dias</v>
      </c>
      <c r="AP544" s="25">
        <f t="shared" ca="1" si="125"/>
        <v>1083</v>
      </c>
      <c r="AQ544" s="32" t="s">
        <v>99</v>
      </c>
      <c r="AR544" s="32"/>
      <c r="AS544" s="32"/>
      <c r="AT544" s="32"/>
      <c r="AU544" s="32"/>
      <c r="AV544" s="32"/>
      <c r="AW544" s="25" t="s">
        <v>100</v>
      </c>
      <c r="AX544" s="32" t="s">
        <v>5947</v>
      </c>
      <c r="AY544" s="32"/>
      <c r="AZ544" s="32"/>
      <c r="BA544" s="255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 t="s">
        <v>7099</v>
      </c>
      <c r="BM544" s="32">
        <v>2229</v>
      </c>
      <c r="BN544" s="32" t="s">
        <v>7100</v>
      </c>
      <c r="BO544" s="32" t="s">
        <v>106</v>
      </c>
      <c r="BP544" s="32">
        <v>69050110</v>
      </c>
      <c r="BQ544" s="204" t="s">
        <v>7101</v>
      </c>
      <c r="BR544" s="182" t="s">
        <v>7102</v>
      </c>
      <c r="BS544" s="103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103"/>
      <c r="CN544" s="32"/>
      <c r="CO544" s="108"/>
    </row>
    <row r="545" spans="1:93" ht="14.25" customHeight="1">
      <c r="A545" s="13" t="s">
        <v>7103</v>
      </c>
      <c r="B545" s="14">
        <v>398</v>
      </c>
      <c r="C545" s="40" t="s">
        <v>1347</v>
      </c>
      <c r="D545" s="599" t="s">
        <v>7070</v>
      </c>
      <c r="E545" s="600">
        <v>25</v>
      </c>
      <c r="F545" s="599"/>
      <c r="G545" s="599"/>
      <c r="H545" s="36" t="s">
        <v>84</v>
      </c>
      <c r="I545" s="14"/>
      <c r="J545" s="36" t="s">
        <v>85</v>
      </c>
      <c r="K545" s="14" t="s">
        <v>86</v>
      </c>
      <c r="L545" s="14" t="s">
        <v>71</v>
      </c>
      <c r="M545" s="17" t="s">
        <v>196</v>
      </c>
      <c r="N545" s="17" t="s">
        <v>88</v>
      </c>
      <c r="O545" s="18" t="s">
        <v>7104</v>
      </c>
      <c r="P545" s="14" t="s">
        <v>7105</v>
      </c>
      <c r="Q545" s="17" t="s">
        <v>7106</v>
      </c>
      <c r="R545" s="14" t="s">
        <v>7107</v>
      </c>
      <c r="S545" s="14" t="s">
        <v>7108</v>
      </c>
      <c r="T545" s="14">
        <v>219164222</v>
      </c>
      <c r="U545" s="14">
        <v>8</v>
      </c>
      <c r="V545" s="14">
        <v>32</v>
      </c>
      <c r="W545" s="14">
        <v>355</v>
      </c>
      <c r="X545" s="13" t="s">
        <v>7109</v>
      </c>
      <c r="Y545" s="13" t="s">
        <v>7110</v>
      </c>
      <c r="Z545" s="14">
        <v>1</v>
      </c>
      <c r="AA545" s="14" t="s">
        <v>96</v>
      </c>
      <c r="AB545" s="14" t="s">
        <v>23</v>
      </c>
      <c r="AC545" s="14" t="s">
        <v>97</v>
      </c>
      <c r="AD545" s="19"/>
      <c r="AE545" s="13" t="s">
        <v>6494</v>
      </c>
      <c r="AF545" s="20">
        <v>29758</v>
      </c>
      <c r="AG545" s="14" t="str">
        <f t="shared" ref="AG545:AG566" ca="1" si="126">DATEDIF(AF545,TODAY(),"Y")&amp;" anos"</f>
        <v>44 anos</v>
      </c>
      <c r="AH545" s="20">
        <v>38384</v>
      </c>
      <c r="AI545" s="20">
        <v>38384</v>
      </c>
      <c r="AJ545" s="20">
        <f t="shared" si="120"/>
        <v>47515</v>
      </c>
      <c r="AK545" s="20">
        <f t="shared" si="121"/>
        <v>49341</v>
      </c>
      <c r="AL545" s="14">
        <v>59</v>
      </c>
      <c r="AM545" s="14" t="str">
        <f t="shared" ca="1" si="122"/>
        <v>20 ano(s)</v>
      </c>
      <c r="AN545" s="14" t="str">
        <f t="shared" ca="1" si="123"/>
        <v>6  mês(es)</v>
      </c>
      <c r="AO545" s="14" t="str">
        <f t="shared" ca="1" si="124"/>
        <v>15 dias</v>
      </c>
      <c r="AP545" s="14">
        <f t="shared" ca="1" si="125"/>
        <v>7501</v>
      </c>
      <c r="AQ545" s="21" t="s">
        <v>99</v>
      </c>
      <c r="AR545" s="14"/>
      <c r="AS545" s="14"/>
      <c r="AT545" s="14"/>
      <c r="AU545" s="14"/>
      <c r="AV545" s="14"/>
      <c r="AW545" s="14"/>
      <c r="AX545" s="14"/>
      <c r="AY545" s="14" t="s">
        <v>99</v>
      </c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>
        <v>0</v>
      </c>
      <c r="BN545" s="14"/>
      <c r="BO545" s="14" t="s">
        <v>106</v>
      </c>
      <c r="BP545" s="14">
        <v>69153010</v>
      </c>
      <c r="BQ545" s="14">
        <v>94279762</v>
      </c>
      <c r="BR545" s="22" t="s">
        <v>7111</v>
      </c>
      <c r="BS545" s="14" t="s">
        <v>205</v>
      </c>
      <c r="BT545" s="14" t="s">
        <v>206</v>
      </c>
      <c r="BU545" s="14" t="s">
        <v>207</v>
      </c>
      <c r="BV545" s="14" t="s">
        <v>110</v>
      </c>
      <c r="BW545" s="14" t="s">
        <v>1827</v>
      </c>
      <c r="BX545" s="14" t="s">
        <v>113</v>
      </c>
      <c r="BY545" s="14" t="s">
        <v>110</v>
      </c>
      <c r="BZ545" s="20" t="s">
        <v>209</v>
      </c>
      <c r="CA545" s="14" t="s">
        <v>110</v>
      </c>
      <c r="CB545" s="14" t="s">
        <v>110</v>
      </c>
      <c r="CC545" s="14" t="s">
        <v>110</v>
      </c>
      <c r="CD545" s="14" t="s">
        <v>110</v>
      </c>
      <c r="CE545" s="14" t="s">
        <v>110</v>
      </c>
      <c r="CF545" s="14" t="s">
        <v>110</v>
      </c>
      <c r="CG545" s="14" t="s">
        <v>110</v>
      </c>
      <c r="CH545" s="14" t="s">
        <v>110</v>
      </c>
      <c r="CI545" s="14" t="s">
        <v>110</v>
      </c>
      <c r="CJ545" s="14" t="s">
        <v>110</v>
      </c>
      <c r="CK545" s="14" t="s">
        <v>110</v>
      </c>
      <c r="CL545" s="14" t="s">
        <v>110</v>
      </c>
      <c r="CM545" s="14" t="s">
        <v>110</v>
      </c>
      <c r="CN545" s="14"/>
      <c r="CO545" s="40"/>
    </row>
    <row r="546" spans="1:93" ht="13.5" customHeight="1">
      <c r="A546" s="24" t="s">
        <v>7112</v>
      </c>
      <c r="B546" s="25"/>
      <c r="C546" s="34" t="s">
        <v>1347</v>
      </c>
      <c r="D546" s="600" t="s">
        <v>7070</v>
      </c>
      <c r="E546" s="600">
        <v>25</v>
      </c>
      <c r="F546" s="600"/>
      <c r="G546" s="600"/>
      <c r="H546" s="27" t="s">
        <v>84</v>
      </c>
      <c r="I546" s="25" t="s">
        <v>7113</v>
      </c>
      <c r="J546" s="27" t="s">
        <v>135</v>
      </c>
      <c r="K546" s="25" t="s">
        <v>544</v>
      </c>
      <c r="L546" s="25" t="s">
        <v>68</v>
      </c>
      <c r="M546" s="28" t="s">
        <v>1392</v>
      </c>
      <c r="N546" s="28" t="s">
        <v>1393</v>
      </c>
      <c r="O546" s="29" t="s">
        <v>7114</v>
      </c>
      <c r="P546" s="25" t="s">
        <v>7115</v>
      </c>
      <c r="Q546" s="210" t="s">
        <v>7116</v>
      </c>
      <c r="R546" s="25" t="s">
        <v>7117</v>
      </c>
      <c r="S546" s="25" t="s">
        <v>7118</v>
      </c>
      <c r="T546" s="25">
        <v>305989922</v>
      </c>
      <c r="U546" s="25">
        <v>8</v>
      </c>
      <c r="V546" s="25">
        <v>62</v>
      </c>
      <c r="W546" s="25">
        <v>566</v>
      </c>
      <c r="X546" s="24" t="s">
        <v>7119</v>
      </c>
      <c r="Y546" s="24" t="s">
        <v>7120</v>
      </c>
      <c r="Z546" s="25">
        <v>1</v>
      </c>
      <c r="AA546" s="25" t="s">
        <v>96</v>
      </c>
      <c r="AB546" s="25" t="s">
        <v>23</v>
      </c>
      <c r="AC546" s="25" t="s">
        <v>97</v>
      </c>
      <c r="AD546" s="30"/>
      <c r="AE546" s="24" t="s">
        <v>2851</v>
      </c>
      <c r="AF546" s="31">
        <v>31592</v>
      </c>
      <c r="AG546" s="25" t="str">
        <f t="shared" ca="1" si="126"/>
        <v>39 anos</v>
      </c>
      <c r="AH546" s="119">
        <v>43937</v>
      </c>
      <c r="AI546" s="31">
        <v>43943</v>
      </c>
      <c r="AJ546" s="31">
        <f t="shared" si="120"/>
        <v>53074</v>
      </c>
      <c r="AK546" s="31">
        <f t="shared" si="121"/>
        <v>54900</v>
      </c>
      <c r="AL546" s="25">
        <v>59</v>
      </c>
      <c r="AM546" s="25" t="str">
        <f t="shared" ca="1" si="122"/>
        <v>5 ano(s)</v>
      </c>
      <c r="AN546" s="25" t="str">
        <f t="shared" ca="1" si="123"/>
        <v>3  mês(es)</v>
      </c>
      <c r="AO546" s="25" t="str">
        <f t="shared" ca="1" si="124"/>
        <v>25 dias</v>
      </c>
      <c r="AP546" s="25">
        <f t="shared" ca="1" si="125"/>
        <v>1942</v>
      </c>
      <c r="AQ546" s="32" t="s">
        <v>99</v>
      </c>
      <c r="AR546" s="25"/>
      <c r="AS546" s="25"/>
      <c r="AT546" s="25"/>
      <c r="AU546" s="25"/>
      <c r="AV546" s="25"/>
      <c r="AW546" s="25" t="s">
        <v>100</v>
      </c>
      <c r="AX546" s="25" t="s">
        <v>2538</v>
      </c>
      <c r="AY546" s="25" t="s">
        <v>7121</v>
      </c>
      <c r="AZ546" s="25" t="s">
        <v>110</v>
      </c>
      <c r="BA546" s="25" t="s">
        <v>110</v>
      </c>
      <c r="BB546" s="25"/>
      <c r="BC546" s="25" t="s">
        <v>1401</v>
      </c>
      <c r="BD546" s="25"/>
      <c r="BE546" s="25"/>
      <c r="BF546" s="25"/>
      <c r="BG546" s="25"/>
      <c r="BH546" s="25"/>
      <c r="BI546" s="25"/>
      <c r="BJ546" s="25"/>
      <c r="BK546" s="25"/>
      <c r="BL546" s="25" t="s">
        <v>7122</v>
      </c>
      <c r="BM546" s="25">
        <v>427</v>
      </c>
      <c r="BN546" s="25" t="s">
        <v>7123</v>
      </c>
      <c r="BO546" s="25" t="s">
        <v>106</v>
      </c>
      <c r="BP546" s="25" t="s">
        <v>7124</v>
      </c>
      <c r="BQ546" s="25">
        <v>92993791897</v>
      </c>
      <c r="BR546" s="33" t="s">
        <v>7125</v>
      </c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 t="s">
        <v>7126</v>
      </c>
      <c r="CO546" s="34"/>
    </row>
    <row r="547" spans="1:93" ht="15" customHeight="1">
      <c r="A547" s="620" t="s">
        <v>7127</v>
      </c>
      <c r="B547" s="14">
        <v>238</v>
      </c>
      <c r="C547" s="40" t="s">
        <v>1347</v>
      </c>
      <c r="D547" s="599" t="s">
        <v>7070</v>
      </c>
      <c r="E547" s="600">
        <v>25</v>
      </c>
      <c r="F547" s="599"/>
      <c r="G547" s="599"/>
      <c r="H547" s="36" t="s">
        <v>84</v>
      </c>
      <c r="I547" s="14"/>
      <c r="J547" s="36" t="s">
        <v>85</v>
      </c>
      <c r="K547" s="14" t="s">
        <v>544</v>
      </c>
      <c r="L547" s="14" t="s">
        <v>195</v>
      </c>
      <c r="M547" s="14" t="s">
        <v>196</v>
      </c>
      <c r="N547" s="17" t="s">
        <v>88</v>
      </c>
      <c r="O547" s="18" t="s">
        <v>7128</v>
      </c>
      <c r="P547" s="14" t="s">
        <v>7129</v>
      </c>
      <c r="Q547" s="17" t="s">
        <v>7130</v>
      </c>
      <c r="R547" s="14" t="s">
        <v>7131</v>
      </c>
      <c r="S547" s="14" t="s">
        <v>7132</v>
      </c>
      <c r="T547" s="627">
        <v>191462122</v>
      </c>
      <c r="U547" s="14">
        <v>32</v>
      </c>
      <c r="V547" s="627">
        <v>65</v>
      </c>
      <c r="W547" s="627">
        <v>78</v>
      </c>
      <c r="X547" s="620" t="s">
        <v>7133</v>
      </c>
      <c r="Y547" s="620" t="s">
        <v>7134</v>
      </c>
      <c r="Z547" s="14">
        <v>1</v>
      </c>
      <c r="AA547" s="14" t="s">
        <v>96</v>
      </c>
      <c r="AB547" s="14" t="s">
        <v>23</v>
      </c>
      <c r="AC547" s="14" t="s">
        <v>97</v>
      </c>
      <c r="AD547" s="19"/>
      <c r="AE547" s="13" t="s">
        <v>2882</v>
      </c>
      <c r="AF547" s="20">
        <v>28737</v>
      </c>
      <c r="AG547" s="14" t="str">
        <f t="shared" ca="1" si="126"/>
        <v>46 anos</v>
      </c>
      <c r="AH547" s="20">
        <v>38058</v>
      </c>
      <c r="AI547" s="20">
        <v>38058</v>
      </c>
      <c r="AJ547" s="20">
        <f t="shared" si="120"/>
        <v>47189</v>
      </c>
      <c r="AK547" s="20">
        <f t="shared" si="121"/>
        <v>49015</v>
      </c>
      <c r="AL547" s="14">
        <v>59</v>
      </c>
      <c r="AM547" s="14" t="str">
        <f t="shared" ca="1" si="122"/>
        <v>21 ano(s)</v>
      </c>
      <c r="AN547" s="14" t="str">
        <f t="shared" ca="1" si="123"/>
        <v>5  mês(es)</v>
      </c>
      <c r="AO547" s="14" t="str">
        <f t="shared" ca="1" si="124"/>
        <v>4 dias</v>
      </c>
      <c r="AP547" s="14">
        <f t="shared" ca="1" si="125"/>
        <v>7827</v>
      </c>
      <c r="AQ547" s="21" t="s">
        <v>99</v>
      </c>
      <c r="AR547" s="14"/>
      <c r="AS547" s="14"/>
      <c r="AT547" s="14"/>
      <c r="AU547" s="14"/>
      <c r="AV547" s="14"/>
      <c r="AW547" s="14"/>
      <c r="AX547" s="14"/>
      <c r="AY547" s="14"/>
      <c r="AZ547" s="14" t="s">
        <v>99</v>
      </c>
      <c r="BA547" s="14" t="s">
        <v>99</v>
      </c>
      <c r="BB547" s="20" t="s">
        <v>101</v>
      </c>
      <c r="BC547" s="14"/>
      <c r="BD547" s="14" t="s">
        <v>1430</v>
      </c>
      <c r="BE547" s="14" t="s">
        <v>223</v>
      </c>
      <c r="BF547" s="14"/>
      <c r="BG547" s="14"/>
      <c r="BH547" s="14"/>
      <c r="BI547" s="14"/>
      <c r="BJ547" s="14"/>
      <c r="BK547" s="14"/>
      <c r="BL547" s="627"/>
      <c r="BM547" s="14">
        <v>0</v>
      </c>
      <c r="BN547" s="14"/>
      <c r="BO547" s="14" t="s">
        <v>106</v>
      </c>
      <c r="BP547" s="627">
        <v>69048661</v>
      </c>
      <c r="BQ547" s="15">
        <v>81664818</v>
      </c>
      <c r="BR547" s="22" t="s">
        <v>7135</v>
      </c>
      <c r="BS547" s="14" t="s">
        <v>108</v>
      </c>
      <c r="BT547" s="14" t="s">
        <v>109</v>
      </c>
      <c r="BU547" s="14" t="s">
        <v>1432</v>
      </c>
      <c r="BV547" s="14" t="s">
        <v>1433</v>
      </c>
      <c r="BW547" s="14" t="s">
        <v>1434</v>
      </c>
      <c r="BX547" s="14" t="s">
        <v>1435</v>
      </c>
      <c r="BY547" s="14" t="s">
        <v>208</v>
      </c>
      <c r="BZ547" s="14" t="s">
        <v>413</v>
      </c>
      <c r="CA547" s="14" t="s">
        <v>110</v>
      </c>
      <c r="CB547" s="14" t="s">
        <v>110</v>
      </c>
      <c r="CC547" s="14" t="s">
        <v>110</v>
      </c>
      <c r="CD547" s="14" t="s">
        <v>110</v>
      </c>
      <c r="CE547" s="14" t="s">
        <v>110</v>
      </c>
      <c r="CF547" s="14" t="s">
        <v>110</v>
      </c>
      <c r="CG547" s="14" t="s">
        <v>110</v>
      </c>
      <c r="CH547" s="14" t="s">
        <v>110</v>
      </c>
      <c r="CI547" s="14" t="s">
        <v>110</v>
      </c>
      <c r="CJ547" s="14" t="s">
        <v>110</v>
      </c>
      <c r="CK547" s="14" t="s">
        <v>110</v>
      </c>
      <c r="CL547" s="14" t="s">
        <v>110</v>
      </c>
      <c r="CM547" s="14" t="s">
        <v>110</v>
      </c>
      <c r="CN547" s="14"/>
      <c r="CO547" s="40"/>
    </row>
    <row r="548" spans="1:93" ht="15" customHeight="1">
      <c r="A548" s="103" t="s">
        <v>7136</v>
      </c>
      <c r="B548" s="32">
        <v>9</v>
      </c>
      <c r="C548" s="34" t="s">
        <v>1347</v>
      </c>
      <c r="D548" s="600" t="s">
        <v>7070</v>
      </c>
      <c r="E548" s="600">
        <v>25</v>
      </c>
      <c r="F548" s="600"/>
      <c r="G548" s="600"/>
      <c r="H548" s="27" t="s">
        <v>84</v>
      </c>
      <c r="I548" s="25" t="s">
        <v>1361</v>
      </c>
      <c r="J548" s="104" t="s">
        <v>135</v>
      </c>
      <c r="K548" s="25" t="s">
        <v>86</v>
      </c>
      <c r="L548" s="25" t="s">
        <v>73</v>
      </c>
      <c r="M548" s="32" t="s">
        <v>136</v>
      </c>
      <c r="N548" s="32" t="s">
        <v>137</v>
      </c>
      <c r="O548" s="29" t="s">
        <v>7137</v>
      </c>
      <c r="P548" s="32" t="s">
        <v>7138</v>
      </c>
      <c r="Q548" s="25">
        <v>1819</v>
      </c>
      <c r="R548" s="32">
        <v>19035764857</v>
      </c>
      <c r="S548" s="32">
        <v>52390640249</v>
      </c>
      <c r="T548" s="32">
        <v>216181522</v>
      </c>
      <c r="U548" s="32">
        <v>16</v>
      </c>
      <c r="V548" s="32">
        <v>4</v>
      </c>
      <c r="W548" s="32">
        <v>210</v>
      </c>
      <c r="X548" s="103" t="s">
        <v>7139</v>
      </c>
      <c r="Y548" s="103" t="s">
        <v>7140</v>
      </c>
      <c r="Z548" s="25">
        <v>3</v>
      </c>
      <c r="AA548" s="25" t="s">
        <v>96</v>
      </c>
      <c r="AB548" s="25" t="s">
        <v>23</v>
      </c>
      <c r="AC548" s="32" t="s">
        <v>97</v>
      </c>
      <c r="AD548" s="105"/>
      <c r="AE548" s="103"/>
      <c r="AF548" s="106">
        <v>30204</v>
      </c>
      <c r="AG548" s="25" t="str">
        <f t="shared" ca="1" si="126"/>
        <v>42 anos</v>
      </c>
      <c r="AH548" s="25"/>
      <c r="AI548" s="106">
        <v>44697</v>
      </c>
      <c r="AJ548" s="31">
        <f t="shared" si="120"/>
        <v>53828</v>
      </c>
      <c r="AK548" s="31">
        <f t="shared" si="121"/>
        <v>55655</v>
      </c>
      <c r="AL548" s="32">
        <v>59</v>
      </c>
      <c r="AM548" s="25" t="str">
        <f t="shared" ca="1" si="122"/>
        <v>3 ano(s)</v>
      </c>
      <c r="AN548" s="25" t="str">
        <f t="shared" ca="1" si="123"/>
        <v>3  mês(es)</v>
      </c>
      <c r="AO548" s="25" t="str">
        <f t="shared" ca="1" si="124"/>
        <v>0 dias</v>
      </c>
      <c r="AP548" s="25">
        <f t="shared" ca="1" si="125"/>
        <v>1188</v>
      </c>
      <c r="AQ548" s="32" t="s">
        <v>99</v>
      </c>
      <c r="AR548" s="32"/>
      <c r="AS548" s="32"/>
      <c r="AT548" s="32"/>
      <c r="AU548" s="32"/>
      <c r="AV548" s="32"/>
      <c r="AW548" s="25" t="s">
        <v>100</v>
      </c>
      <c r="AX548" s="32" t="s">
        <v>149</v>
      </c>
      <c r="AY548" s="32" t="s">
        <v>1900</v>
      </c>
      <c r="AZ548" s="32" t="s">
        <v>2778</v>
      </c>
      <c r="BA548" s="25" t="s">
        <v>99</v>
      </c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 t="s">
        <v>7141</v>
      </c>
      <c r="BM548" s="32">
        <v>4</v>
      </c>
      <c r="BN548" s="32" t="s">
        <v>7142</v>
      </c>
      <c r="BO548" s="32" t="s">
        <v>106</v>
      </c>
      <c r="BP548" s="32">
        <v>69153000</v>
      </c>
      <c r="BQ548" s="32">
        <v>992778108</v>
      </c>
      <c r="BR548" s="182" t="s">
        <v>7143</v>
      </c>
      <c r="BS548" s="103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103"/>
      <c r="CN548" s="32"/>
      <c r="CO548" s="108"/>
    </row>
    <row r="549" spans="1:93" ht="15" customHeight="1">
      <c r="A549" s="13" t="s">
        <v>7144</v>
      </c>
      <c r="B549" s="14"/>
      <c r="C549" s="40" t="s">
        <v>1347</v>
      </c>
      <c r="D549" s="599" t="s">
        <v>7070</v>
      </c>
      <c r="E549" s="600">
        <v>25</v>
      </c>
      <c r="F549" s="599"/>
      <c r="G549" s="599"/>
      <c r="H549" s="36" t="s">
        <v>84</v>
      </c>
      <c r="I549" s="14" t="s">
        <v>7145</v>
      </c>
      <c r="J549" s="36" t="s">
        <v>85</v>
      </c>
      <c r="K549" s="14" t="s">
        <v>279</v>
      </c>
      <c r="L549" s="21" t="s">
        <v>70</v>
      </c>
      <c r="M549" s="17" t="s">
        <v>1392</v>
      </c>
      <c r="N549" s="17" t="s">
        <v>1450</v>
      </c>
      <c r="O549" s="18" t="s">
        <v>7146</v>
      </c>
      <c r="P549" s="14" t="s">
        <v>7147</v>
      </c>
      <c r="Q549" s="60" t="s">
        <v>7148</v>
      </c>
      <c r="R549" s="14" t="s">
        <v>7149</v>
      </c>
      <c r="S549" s="14" t="s">
        <v>7150</v>
      </c>
      <c r="T549" s="14">
        <v>194567522</v>
      </c>
      <c r="U549" s="14">
        <v>16</v>
      </c>
      <c r="V549" s="14">
        <v>59</v>
      </c>
      <c r="W549" s="14">
        <v>630</v>
      </c>
      <c r="X549" s="13" t="s">
        <v>7151</v>
      </c>
      <c r="Y549" s="13" t="s">
        <v>7152</v>
      </c>
      <c r="Z549" s="14">
        <v>1</v>
      </c>
      <c r="AA549" s="14" t="s">
        <v>96</v>
      </c>
      <c r="AB549" s="14" t="s">
        <v>23</v>
      </c>
      <c r="AC549" s="14" t="s">
        <v>97</v>
      </c>
      <c r="AD549" s="19"/>
      <c r="AE549" s="13"/>
      <c r="AF549" s="20">
        <v>29604</v>
      </c>
      <c r="AG549" s="14" t="str">
        <f t="shared" ca="1" si="126"/>
        <v>44 anos</v>
      </c>
      <c r="AH549" s="20">
        <v>43937</v>
      </c>
      <c r="AI549" s="20">
        <v>43937</v>
      </c>
      <c r="AJ549" s="20">
        <f t="shared" si="120"/>
        <v>53068</v>
      </c>
      <c r="AK549" s="20">
        <f t="shared" si="121"/>
        <v>54894</v>
      </c>
      <c r="AL549" s="14">
        <v>59</v>
      </c>
      <c r="AM549" s="14" t="str">
        <f t="shared" ca="1" si="122"/>
        <v>5 ano(s)</v>
      </c>
      <c r="AN549" s="14" t="str">
        <f t="shared" ca="1" si="123"/>
        <v>4  mês(es)</v>
      </c>
      <c r="AO549" s="14" t="str">
        <f t="shared" ca="1" si="124"/>
        <v>0 dias</v>
      </c>
      <c r="AP549" s="14">
        <f t="shared" ca="1" si="125"/>
        <v>1948</v>
      </c>
      <c r="AQ549" s="21" t="s">
        <v>99</v>
      </c>
      <c r="AR549" s="14"/>
      <c r="AS549" s="14"/>
      <c r="AT549" s="14"/>
      <c r="AU549" s="14"/>
      <c r="AV549" s="14"/>
      <c r="AW549" s="14" t="s">
        <v>100</v>
      </c>
      <c r="AX549" s="14" t="s">
        <v>110</v>
      </c>
      <c r="AY549" s="14" t="s">
        <v>1900</v>
      </c>
      <c r="AZ549" s="14" t="s">
        <v>99</v>
      </c>
      <c r="BA549" s="14" t="s">
        <v>99</v>
      </c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 t="s">
        <v>7153</v>
      </c>
      <c r="BM549" s="14">
        <v>51</v>
      </c>
      <c r="BN549" s="14" t="s">
        <v>7154</v>
      </c>
      <c r="BO549" s="14" t="s">
        <v>106</v>
      </c>
      <c r="BP549" s="14">
        <v>69089180</v>
      </c>
      <c r="BQ549" s="14">
        <v>92981421708</v>
      </c>
      <c r="BR549" s="14" t="s">
        <v>7155</v>
      </c>
      <c r="BS549" s="14"/>
      <c r="BT549" s="14"/>
      <c r="BU549" s="14"/>
      <c r="BV549" s="14"/>
      <c r="BW549" s="14"/>
      <c r="BX549" s="14"/>
      <c r="BY549" s="14" t="s">
        <v>7156</v>
      </c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40"/>
    </row>
    <row r="550" spans="1:93" ht="12.75" customHeight="1">
      <c r="A550" s="24" t="s">
        <v>7157</v>
      </c>
      <c r="B550" s="25">
        <v>3</v>
      </c>
      <c r="C550" s="34" t="s">
        <v>1347</v>
      </c>
      <c r="D550" s="600" t="s">
        <v>7070</v>
      </c>
      <c r="E550" s="600">
        <v>25</v>
      </c>
      <c r="F550" s="600"/>
      <c r="G550" s="600"/>
      <c r="H550" s="27" t="s">
        <v>116</v>
      </c>
      <c r="I550" s="25" t="s">
        <v>7044</v>
      </c>
      <c r="J550" s="27" t="s">
        <v>85</v>
      </c>
      <c r="K550" s="25" t="s">
        <v>86</v>
      </c>
      <c r="L550" s="25" t="s">
        <v>76</v>
      </c>
      <c r="M550" s="28" t="s">
        <v>87</v>
      </c>
      <c r="N550" s="28" t="s">
        <v>88</v>
      </c>
      <c r="O550" s="29" t="s">
        <v>7158</v>
      </c>
      <c r="P550" s="25" t="s">
        <v>7159</v>
      </c>
      <c r="Q550" s="28" t="s">
        <v>7160</v>
      </c>
      <c r="R550" s="25" t="s">
        <v>7161</v>
      </c>
      <c r="S550" s="25" t="s">
        <v>7162</v>
      </c>
      <c r="T550" s="25">
        <v>127932822</v>
      </c>
      <c r="U550" s="25">
        <v>8</v>
      </c>
      <c r="V550" s="25">
        <v>37</v>
      </c>
      <c r="W550" s="25">
        <v>187</v>
      </c>
      <c r="X550" s="24" t="s">
        <v>7163</v>
      </c>
      <c r="Y550" s="24" t="s">
        <v>7164</v>
      </c>
      <c r="Z550" s="25">
        <v>1</v>
      </c>
      <c r="AA550" s="25" t="s">
        <v>96</v>
      </c>
      <c r="AB550" s="25" t="s">
        <v>23</v>
      </c>
      <c r="AC550" s="25" t="s">
        <v>97</v>
      </c>
      <c r="AD550" s="30"/>
      <c r="AE550" s="24" t="s">
        <v>7165</v>
      </c>
      <c r="AF550" s="31">
        <v>26143</v>
      </c>
      <c r="AG550" s="25" t="str">
        <f t="shared" ca="1" si="126"/>
        <v>54 anos</v>
      </c>
      <c r="AH550" s="31">
        <v>34335</v>
      </c>
      <c r="AI550" s="31">
        <v>34335</v>
      </c>
      <c r="AJ550" s="31">
        <f t="shared" si="120"/>
        <v>43466</v>
      </c>
      <c r="AK550" s="31">
        <f t="shared" si="121"/>
        <v>45292</v>
      </c>
      <c r="AL550" s="25">
        <v>59</v>
      </c>
      <c r="AM550" s="25" t="str">
        <f t="shared" ca="1" si="122"/>
        <v>31 ano(s)</v>
      </c>
      <c r="AN550" s="25" t="str">
        <f t="shared" ca="1" si="123"/>
        <v>7  mês(es)</v>
      </c>
      <c r="AO550" s="25" t="str">
        <f t="shared" ca="1" si="124"/>
        <v>15 dias</v>
      </c>
      <c r="AP550" s="25">
        <f t="shared" ca="1" si="125"/>
        <v>11550</v>
      </c>
      <c r="AQ550" s="32" t="s">
        <v>99</v>
      </c>
      <c r="AR550" s="25"/>
      <c r="AS550" s="25"/>
      <c r="AT550" s="25"/>
      <c r="AU550" s="25"/>
      <c r="AV550" s="25"/>
      <c r="AW550" s="25"/>
      <c r="AX550" s="25"/>
      <c r="AY550" s="25" t="s">
        <v>99</v>
      </c>
      <c r="AZ550" s="25" t="s">
        <v>99</v>
      </c>
      <c r="BA550" s="25" t="s">
        <v>99</v>
      </c>
      <c r="BB550" s="25"/>
      <c r="BC550" s="25"/>
      <c r="BD550" s="25"/>
      <c r="BE550" s="25" t="s">
        <v>1823</v>
      </c>
      <c r="BF550" s="25"/>
      <c r="BG550" s="25"/>
      <c r="BH550" s="25"/>
      <c r="BI550" s="25"/>
      <c r="BJ550" s="25"/>
      <c r="BK550" s="25"/>
      <c r="BL550" s="25"/>
      <c r="BM550" s="25">
        <v>0</v>
      </c>
      <c r="BN550" s="25"/>
      <c r="BO550" s="25" t="s">
        <v>106</v>
      </c>
      <c r="BP550" s="25">
        <v>69086270</v>
      </c>
      <c r="BQ550" s="25">
        <v>0</v>
      </c>
      <c r="BR550" s="33" t="s">
        <v>7166</v>
      </c>
      <c r="BS550" s="25" t="s">
        <v>369</v>
      </c>
      <c r="BT550" s="25"/>
      <c r="BU550" s="25"/>
      <c r="BV550" s="25"/>
      <c r="BW550" s="25"/>
      <c r="BX550" s="25"/>
      <c r="BY550" s="25"/>
      <c r="BZ550" s="25" t="s">
        <v>4934</v>
      </c>
      <c r="CA550" s="25"/>
      <c r="CB550" s="25" t="s">
        <v>1828</v>
      </c>
      <c r="CC550" s="25" t="s">
        <v>110</v>
      </c>
      <c r="CD550" s="31">
        <v>44672</v>
      </c>
      <c r="CE550" s="25" t="s">
        <v>617</v>
      </c>
      <c r="CF550" s="31">
        <v>44927</v>
      </c>
      <c r="CG550" s="25" t="s">
        <v>7167</v>
      </c>
      <c r="CH550" s="25" t="s">
        <v>110</v>
      </c>
      <c r="CI550" s="25" t="s">
        <v>110</v>
      </c>
      <c r="CJ550" s="25" t="s">
        <v>110</v>
      </c>
      <c r="CK550" s="25" t="s">
        <v>110</v>
      </c>
      <c r="CL550" s="25" t="s">
        <v>110</v>
      </c>
      <c r="CM550" s="25" t="s">
        <v>110</v>
      </c>
      <c r="CN550" s="25"/>
      <c r="CO550" s="34"/>
    </row>
    <row r="551" spans="1:93" ht="12.75" customHeight="1">
      <c r="A551" s="13" t="s">
        <v>7168</v>
      </c>
      <c r="B551" s="14"/>
      <c r="C551" s="40" t="s">
        <v>1347</v>
      </c>
      <c r="D551" s="599" t="s">
        <v>7070</v>
      </c>
      <c r="E551" s="600">
        <v>25</v>
      </c>
      <c r="F551" s="599"/>
      <c r="G551" s="599"/>
      <c r="H551" s="36" t="s">
        <v>84</v>
      </c>
      <c r="I551" s="14" t="s">
        <v>1449</v>
      </c>
      <c r="J551" s="36" t="s">
        <v>85</v>
      </c>
      <c r="K551" s="14" t="s">
        <v>86</v>
      </c>
      <c r="L551" s="21" t="s">
        <v>69</v>
      </c>
      <c r="M551" s="17" t="s">
        <v>1392</v>
      </c>
      <c r="N551" s="17" t="s">
        <v>1450</v>
      </c>
      <c r="O551" s="18" t="s">
        <v>7169</v>
      </c>
      <c r="P551" s="14" t="s">
        <v>7170</v>
      </c>
      <c r="Q551" s="60" t="s">
        <v>7171</v>
      </c>
      <c r="R551" s="14" t="s">
        <v>7172</v>
      </c>
      <c r="S551" s="14" t="s">
        <v>7173</v>
      </c>
      <c r="T551" s="14">
        <v>323963213</v>
      </c>
      <c r="U551" s="14">
        <v>50</v>
      </c>
      <c r="V551" s="14">
        <v>83</v>
      </c>
      <c r="W551" s="14">
        <v>161</v>
      </c>
      <c r="X551" s="13" t="s">
        <v>7174</v>
      </c>
      <c r="Y551" s="13" t="s">
        <v>7175</v>
      </c>
      <c r="Z551" s="14">
        <v>1</v>
      </c>
      <c r="AA551" s="14" t="s">
        <v>96</v>
      </c>
      <c r="AB551" s="14" t="s">
        <v>23</v>
      </c>
      <c r="AC551" s="14" t="s">
        <v>97</v>
      </c>
      <c r="AD551" s="19"/>
      <c r="AE551" s="13"/>
      <c r="AF551" s="20">
        <v>27921</v>
      </c>
      <c r="AG551" s="14" t="str">
        <f t="shared" ca="1" si="126"/>
        <v>49 anos</v>
      </c>
      <c r="AH551" s="20">
        <v>43937</v>
      </c>
      <c r="AI551" s="20">
        <v>43937</v>
      </c>
      <c r="AJ551" s="20">
        <f t="shared" si="120"/>
        <v>53068</v>
      </c>
      <c r="AK551" s="20">
        <f t="shared" si="121"/>
        <v>54894</v>
      </c>
      <c r="AL551" s="14">
        <v>59</v>
      </c>
      <c r="AM551" s="14" t="str">
        <f t="shared" ca="1" si="122"/>
        <v>5 ano(s)</v>
      </c>
      <c r="AN551" s="14" t="str">
        <f t="shared" ca="1" si="123"/>
        <v>4  mês(es)</v>
      </c>
      <c r="AO551" s="14" t="str">
        <f t="shared" ca="1" si="124"/>
        <v>0 dias</v>
      </c>
      <c r="AP551" s="14">
        <f t="shared" ca="1" si="125"/>
        <v>1948</v>
      </c>
      <c r="AQ551" s="21" t="s">
        <v>99</v>
      </c>
      <c r="AR551" s="14"/>
      <c r="AS551" s="14"/>
      <c r="AT551" s="14"/>
      <c r="AU551" s="14"/>
      <c r="AV551" s="14"/>
      <c r="AW551" s="14" t="s">
        <v>336</v>
      </c>
      <c r="AX551" s="14" t="s">
        <v>110</v>
      </c>
      <c r="AY551" s="14" t="s">
        <v>99</v>
      </c>
      <c r="AZ551" s="14" t="s">
        <v>99</v>
      </c>
      <c r="BA551" s="14" t="s">
        <v>99</v>
      </c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 t="s">
        <v>7176</v>
      </c>
      <c r="BM551" s="14">
        <v>187</v>
      </c>
      <c r="BN551" s="14" t="s">
        <v>7177</v>
      </c>
      <c r="BO551" s="14" t="s">
        <v>106</v>
      </c>
      <c r="BP551" s="14">
        <v>69000000</v>
      </c>
      <c r="BQ551" s="14">
        <v>93991283290</v>
      </c>
      <c r="BR551" s="14" t="s">
        <v>7178</v>
      </c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40"/>
    </row>
    <row r="552" spans="1:93" ht="15" customHeight="1">
      <c r="A552" s="24" t="s">
        <v>7179</v>
      </c>
      <c r="B552" s="25">
        <v>566</v>
      </c>
      <c r="C552" s="34" t="s">
        <v>1347</v>
      </c>
      <c r="D552" s="600" t="s">
        <v>7070</v>
      </c>
      <c r="E552" s="600">
        <v>25</v>
      </c>
      <c r="F552" s="600"/>
      <c r="G552" s="600"/>
      <c r="H552" s="27" t="s">
        <v>84</v>
      </c>
      <c r="I552" s="25"/>
      <c r="J552" s="27" t="s">
        <v>85</v>
      </c>
      <c r="K552" s="25" t="s">
        <v>86</v>
      </c>
      <c r="L552" s="25" t="s">
        <v>69</v>
      </c>
      <c r="M552" s="25" t="s">
        <v>196</v>
      </c>
      <c r="N552" s="28" t="s">
        <v>88</v>
      </c>
      <c r="O552" s="29" t="s">
        <v>7180</v>
      </c>
      <c r="P552" s="25" t="s">
        <v>7181</v>
      </c>
      <c r="Q552" s="28" t="s">
        <v>7182</v>
      </c>
      <c r="R552" s="25" t="s">
        <v>7183</v>
      </c>
      <c r="S552" s="25" t="s">
        <v>7184</v>
      </c>
      <c r="T552" s="25">
        <v>328622922</v>
      </c>
      <c r="U552" s="25">
        <v>67</v>
      </c>
      <c r="V552" s="25">
        <v>4</v>
      </c>
      <c r="W552" s="25">
        <v>172</v>
      </c>
      <c r="X552" s="24" t="s">
        <v>7185</v>
      </c>
      <c r="Y552" s="24" t="s">
        <v>7186</v>
      </c>
      <c r="Z552" s="25">
        <v>2</v>
      </c>
      <c r="AA552" s="25" t="s">
        <v>96</v>
      </c>
      <c r="AB552" s="25" t="s">
        <v>23</v>
      </c>
      <c r="AC552" s="25" t="s">
        <v>97</v>
      </c>
      <c r="AD552" s="30"/>
      <c r="AE552" s="24" t="s">
        <v>7187</v>
      </c>
      <c r="AF552" s="31">
        <v>32408</v>
      </c>
      <c r="AG552" s="25" t="str">
        <f t="shared" ca="1" si="126"/>
        <v>36 anos</v>
      </c>
      <c r="AH552" s="31">
        <v>41561</v>
      </c>
      <c r="AI552" s="31">
        <v>41561</v>
      </c>
      <c r="AJ552" s="31">
        <f t="shared" si="120"/>
        <v>50692</v>
      </c>
      <c r="AK552" s="31">
        <f t="shared" si="121"/>
        <v>52518</v>
      </c>
      <c r="AL552" s="25">
        <v>59</v>
      </c>
      <c r="AM552" s="25" t="str">
        <f t="shared" ca="1" si="122"/>
        <v>11 ano(s)</v>
      </c>
      <c r="AN552" s="25" t="str">
        <f t="shared" ca="1" si="123"/>
        <v>10  mês(es)</v>
      </c>
      <c r="AO552" s="25" t="str">
        <f t="shared" ca="1" si="124"/>
        <v>2 dias</v>
      </c>
      <c r="AP552" s="25">
        <f t="shared" ca="1" si="125"/>
        <v>4324</v>
      </c>
      <c r="AQ552" s="32" t="s">
        <v>99</v>
      </c>
      <c r="AR552" s="25"/>
      <c r="AS552" s="25"/>
      <c r="AT552" s="25"/>
      <c r="AU552" s="25"/>
      <c r="AV552" s="25"/>
      <c r="AW552" s="25" t="s">
        <v>336</v>
      </c>
      <c r="AX552" s="25" t="s">
        <v>99</v>
      </c>
      <c r="AY552" s="25" t="s">
        <v>99</v>
      </c>
      <c r="AZ552" s="25" t="s">
        <v>99</v>
      </c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 t="s">
        <v>7188</v>
      </c>
      <c r="BM552" s="25">
        <v>0</v>
      </c>
      <c r="BN552" s="25" t="s">
        <v>7189</v>
      </c>
      <c r="BO552" s="25" t="s">
        <v>106</v>
      </c>
      <c r="BP552" s="25">
        <v>69087050</v>
      </c>
      <c r="BQ552" s="25">
        <v>9291419978</v>
      </c>
      <c r="BR552" s="33" t="s">
        <v>7190</v>
      </c>
      <c r="BS552" s="25" t="s">
        <v>290</v>
      </c>
      <c r="BT552" s="25" t="s">
        <v>110</v>
      </c>
      <c r="BU552" s="25" t="s">
        <v>291</v>
      </c>
      <c r="BV552" s="25" t="s">
        <v>110</v>
      </c>
      <c r="BW552" s="31" t="s">
        <v>292</v>
      </c>
      <c r="BX552" s="25" t="s">
        <v>1720</v>
      </c>
      <c r="BY552" s="25" t="s">
        <v>110</v>
      </c>
      <c r="BZ552" s="25" t="s">
        <v>110</v>
      </c>
      <c r="CA552" s="25" t="s">
        <v>110</v>
      </c>
      <c r="CB552" s="25" t="s">
        <v>110</v>
      </c>
      <c r="CC552" s="25" t="s">
        <v>110</v>
      </c>
      <c r="CD552" s="25" t="s">
        <v>110</v>
      </c>
      <c r="CE552" s="25" t="s">
        <v>110</v>
      </c>
      <c r="CF552" s="25" t="s">
        <v>110</v>
      </c>
      <c r="CG552" s="25" t="s">
        <v>110</v>
      </c>
      <c r="CH552" s="25" t="s">
        <v>110</v>
      </c>
      <c r="CI552" s="25" t="s">
        <v>110</v>
      </c>
      <c r="CJ552" s="25" t="s">
        <v>110</v>
      </c>
      <c r="CK552" s="25" t="s">
        <v>110</v>
      </c>
      <c r="CL552" s="25" t="s">
        <v>110</v>
      </c>
      <c r="CM552" s="25" t="s">
        <v>110</v>
      </c>
      <c r="CN552" s="25"/>
      <c r="CO552" s="34"/>
    </row>
    <row r="553" spans="1:93" ht="12.75" customHeight="1">
      <c r="A553" s="13" t="s">
        <v>7191</v>
      </c>
      <c r="B553" s="14">
        <v>21</v>
      </c>
      <c r="C553" s="40" t="s">
        <v>1347</v>
      </c>
      <c r="D553" s="599" t="s">
        <v>7070</v>
      </c>
      <c r="E553" s="600">
        <v>25</v>
      </c>
      <c r="F553" s="599"/>
      <c r="G553" s="599"/>
      <c r="H553" s="36" t="s">
        <v>84</v>
      </c>
      <c r="I553" s="14"/>
      <c r="J553" s="36" t="s">
        <v>85</v>
      </c>
      <c r="K553" s="14" t="s">
        <v>86</v>
      </c>
      <c r="L553" s="14" t="s">
        <v>75</v>
      </c>
      <c r="M553" s="17" t="s">
        <v>87</v>
      </c>
      <c r="N553" s="17" t="s">
        <v>88</v>
      </c>
      <c r="O553" s="18" t="s">
        <v>7192</v>
      </c>
      <c r="P553" s="14" t="s">
        <v>7193</v>
      </c>
      <c r="Q553" s="17" t="s">
        <v>7194</v>
      </c>
      <c r="R553" s="14" t="s">
        <v>7195</v>
      </c>
      <c r="S553" s="14" t="s">
        <v>7196</v>
      </c>
      <c r="T553" s="14">
        <v>208465222</v>
      </c>
      <c r="U553" s="14">
        <v>59</v>
      </c>
      <c r="V553" s="14">
        <v>4</v>
      </c>
      <c r="W553" s="14">
        <v>161</v>
      </c>
      <c r="X553" s="13" t="s">
        <v>7197</v>
      </c>
      <c r="Y553" s="13" t="s">
        <v>7198</v>
      </c>
      <c r="Z553" s="14">
        <v>1</v>
      </c>
      <c r="AA553" s="14" t="s">
        <v>96</v>
      </c>
      <c r="AB553" s="14" t="s">
        <v>23</v>
      </c>
      <c r="AC553" s="14" t="s">
        <v>97</v>
      </c>
      <c r="AD553" s="77"/>
      <c r="AE553" s="13" t="s">
        <v>7199</v>
      </c>
      <c r="AF553" s="20">
        <v>30085</v>
      </c>
      <c r="AG553" s="14" t="str">
        <f t="shared" ca="1" si="126"/>
        <v>43 anos</v>
      </c>
      <c r="AH553" s="20">
        <v>38058</v>
      </c>
      <c r="AI553" s="20">
        <v>38058</v>
      </c>
      <c r="AJ553" s="20">
        <f t="shared" si="120"/>
        <v>47189</v>
      </c>
      <c r="AK553" s="20">
        <f t="shared" si="121"/>
        <v>49015</v>
      </c>
      <c r="AL553" s="14">
        <v>59</v>
      </c>
      <c r="AM553" s="14" t="str">
        <f t="shared" ca="1" si="122"/>
        <v>21 ano(s)</v>
      </c>
      <c r="AN553" s="14" t="str">
        <f t="shared" ca="1" si="123"/>
        <v>5  mês(es)</v>
      </c>
      <c r="AO553" s="14" t="str">
        <f t="shared" ca="1" si="124"/>
        <v>4 dias</v>
      </c>
      <c r="AP553" s="14">
        <f t="shared" ca="1" si="125"/>
        <v>7827</v>
      </c>
      <c r="AQ553" s="21" t="s">
        <v>99</v>
      </c>
      <c r="AR553" s="14"/>
      <c r="AS553" s="14"/>
      <c r="AT553" s="14"/>
      <c r="AU553" s="14"/>
      <c r="AV553" s="14"/>
      <c r="AW553" s="14" t="s">
        <v>100</v>
      </c>
      <c r="AX553" s="14"/>
      <c r="AY553" s="14" t="s">
        <v>189</v>
      </c>
      <c r="AZ553" s="14" t="s">
        <v>99</v>
      </c>
      <c r="BA553" s="14" t="s">
        <v>99</v>
      </c>
      <c r="BB553" s="20" t="s">
        <v>101</v>
      </c>
      <c r="BC553" s="14" t="s">
        <v>3028</v>
      </c>
      <c r="BD553" s="14" t="s">
        <v>3029</v>
      </c>
      <c r="BE553" s="14" t="s">
        <v>3030</v>
      </c>
      <c r="BF553" s="14"/>
      <c r="BG553" s="14"/>
      <c r="BH553" s="14"/>
      <c r="BI553" s="14"/>
      <c r="BJ553" s="14"/>
      <c r="BK553" s="14"/>
      <c r="BL553" s="14" t="s">
        <v>7200</v>
      </c>
      <c r="BM553" s="14">
        <v>0</v>
      </c>
      <c r="BN553" s="14"/>
      <c r="BO553" s="14" t="s">
        <v>106</v>
      </c>
      <c r="BP553" s="14">
        <v>69152510</v>
      </c>
      <c r="BQ553" s="14">
        <v>92541810</v>
      </c>
      <c r="BR553" s="22" t="s">
        <v>7201</v>
      </c>
      <c r="BS553" s="14" t="s">
        <v>108</v>
      </c>
      <c r="BT553" s="14" t="s">
        <v>109</v>
      </c>
      <c r="BU553" s="14" t="s">
        <v>1432</v>
      </c>
      <c r="BV553" s="14" t="s">
        <v>110</v>
      </c>
      <c r="BW553" s="14" t="s">
        <v>3033</v>
      </c>
      <c r="BX553" s="14" t="s">
        <v>1435</v>
      </c>
      <c r="BY553" s="14" t="s">
        <v>3034</v>
      </c>
      <c r="BZ553" s="20" t="s">
        <v>113</v>
      </c>
      <c r="CA553" s="14" t="s">
        <v>110</v>
      </c>
      <c r="CB553" s="14" t="s">
        <v>110</v>
      </c>
      <c r="CC553" s="14" t="s">
        <v>110</v>
      </c>
      <c r="CD553" s="20">
        <v>45037</v>
      </c>
      <c r="CE553" s="14" t="s">
        <v>7202</v>
      </c>
      <c r="CF553" s="14" t="s">
        <v>110</v>
      </c>
      <c r="CG553" s="14" t="s">
        <v>110</v>
      </c>
      <c r="CH553" s="14" t="s">
        <v>110</v>
      </c>
      <c r="CI553" s="14" t="s">
        <v>110</v>
      </c>
      <c r="CJ553" s="14" t="s">
        <v>110</v>
      </c>
      <c r="CK553" s="14" t="s">
        <v>110</v>
      </c>
      <c r="CL553" s="14" t="s">
        <v>110</v>
      </c>
      <c r="CM553" s="14" t="s">
        <v>110</v>
      </c>
      <c r="CN553" s="14"/>
      <c r="CO553" s="40"/>
    </row>
    <row r="554" spans="1:93" ht="15" customHeight="1">
      <c r="A554" s="24" t="s">
        <v>7203</v>
      </c>
      <c r="B554" s="25">
        <v>366</v>
      </c>
      <c r="C554" s="34" t="s">
        <v>1347</v>
      </c>
      <c r="D554" s="600" t="s">
        <v>7070</v>
      </c>
      <c r="E554" s="600">
        <v>25</v>
      </c>
      <c r="F554" s="600"/>
      <c r="G554" s="600"/>
      <c r="H554" s="27" t="s">
        <v>84</v>
      </c>
      <c r="I554" s="25"/>
      <c r="J554" s="27" t="s">
        <v>85</v>
      </c>
      <c r="K554" s="25" t="s">
        <v>544</v>
      </c>
      <c r="L554" s="25" t="s">
        <v>71</v>
      </c>
      <c r="M554" s="28" t="s">
        <v>196</v>
      </c>
      <c r="N554" s="28" t="s">
        <v>88</v>
      </c>
      <c r="O554" s="29" t="s">
        <v>7204</v>
      </c>
      <c r="P554" s="25" t="s">
        <v>7205</v>
      </c>
      <c r="Q554" s="28" t="s">
        <v>7206</v>
      </c>
      <c r="R554" s="25" t="s">
        <v>7207</v>
      </c>
      <c r="S554" s="25" t="s">
        <v>7208</v>
      </c>
      <c r="T554" s="25">
        <v>185061422</v>
      </c>
      <c r="U554" s="25">
        <v>32</v>
      </c>
      <c r="V554" s="25">
        <v>37</v>
      </c>
      <c r="W554" s="25">
        <v>190</v>
      </c>
      <c r="X554" s="24" t="s">
        <v>7209</v>
      </c>
      <c r="Y554" s="24" t="s">
        <v>7210</v>
      </c>
      <c r="Z554" s="25">
        <v>2</v>
      </c>
      <c r="AA554" s="25" t="s">
        <v>96</v>
      </c>
      <c r="AB554" s="25" t="s">
        <v>23</v>
      </c>
      <c r="AC554" s="25" t="s">
        <v>97</v>
      </c>
      <c r="AD554" s="25" t="s">
        <v>7211</v>
      </c>
      <c r="AE554" s="24" t="s">
        <v>7212</v>
      </c>
      <c r="AF554" s="31">
        <v>29299</v>
      </c>
      <c r="AG554" s="25" t="str">
        <f t="shared" ca="1" si="126"/>
        <v>45 anos</v>
      </c>
      <c r="AH554" s="31">
        <v>38384</v>
      </c>
      <c r="AI554" s="31">
        <v>38384</v>
      </c>
      <c r="AJ554" s="31">
        <f t="shared" si="120"/>
        <v>47515</v>
      </c>
      <c r="AK554" s="31">
        <f t="shared" si="121"/>
        <v>49341</v>
      </c>
      <c r="AL554" s="25">
        <v>59</v>
      </c>
      <c r="AM554" s="25" t="str">
        <f t="shared" ca="1" si="122"/>
        <v>20 ano(s)</v>
      </c>
      <c r="AN554" s="25" t="str">
        <f t="shared" ca="1" si="123"/>
        <v>6  mês(es)</v>
      </c>
      <c r="AO554" s="25" t="str">
        <f t="shared" ca="1" si="124"/>
        <v>15 dias</v>
      </c>
      <c r="AP554" s="25">
        <f t="shared" ca="1" si="125"/>
        <v>7501</v>
      </c>
      <c r="AQ554" s="32" t="s">
        <v>99</v>
      </c>
      <c r="AR554" s="25"/>
      <c r="AS554" s="25"/>
      <c r="AT554" s="25"/>
      <c r="AU554" s="25"/>
      <c r="AV554" s="25"/>
      <c r="AW554" s="25" t="s">
        <v>100</v>
      </c>
      <c r="AX554" s="25" t="s">
        <v>7213</v>
      </c>
      <c r="AY554" s="25" t="s">
        <v>99</v>
      </c>
      <c r="AZ554" s="25"/>
      <c r="BA554" s="25"/>
      <c r="BB554" s="25"/>
      <c r="BC554" s="25"/>
      <c r="BD554" s="25"/>
      <c r="BE554" s="25" t="s">
        <v>223</v>
      </c>
      <c r="BF554" s="25"/>
      <c r="BG554" s="25"/>
      <c r="BH554" s="25"/>
      <c r="BI554" s="25"/>
      <c r="BJ554" s="25"/>
      <c r="BK554" s="25"/>
      <c r="BL554" s="25" t="s">
        <v>7214</v>
      </c>
      <c r="BM554" s="25">
        <v>0</v>
      </c>
      <c r="BN554" s="25" t="s">
        <v>7215</v>
      </c>
      <c r="BO554" s="25" t="s">
        <v>106</v>
      </c>
      <c r="BP554" s="25">
        <v>69000000</v>
      </c>
      <c r="BQ554" s="25">
        <v>92991403600</v>
      </c>
      <c r="BR554" s="33" t="s">
        <v>7216</v>
      </c>
      <c r="BS554" s="25" t="s">
        <v>205</v>
      </c>
      <c r="BT554" s="25" t="s">
        <v>206</v>
      </c>
      <c r="BU554" s="25" t="s">
        <v>207</v>
      </c>
      <c r="BV554" s="25"/>
      <c r="BW554" s="25"/>
      <c r="BX554" s="25"/>
      <c r="BY554" s="25" t="s">
        <v>413</v>
      </c>
      <c r="BZ554" s="25" t="s">
        <v>110</v>
      </c>
      <c r="CA554" s="25" t="s">
        <v>110</v>
      </c>
      <c r="CB554" s="25" t="s">
        <v>110</v>
      </c>
      <c r="CC554" s="25" t="s">
        <v>110</v>
      </c>
      <c r="CD554" s="25" t="s">
        <v>110</v>
      </c>
      <c r="CE554" s="25" t="s">
        <v>110</v>
      </c>
      <c r="CF554" s="25" t="s">
        <v>110</v>
      </c>
      <c r="CG554" s="25" t="s">
        <v>110</v>
      </c>
      <c r="CH554" s="25" t="s">
        <v>110</v>
      </c>
      <c r="CI554" s="25" t="s">
        <v>110</v>
      </c>
      <c r="CJ554" s="25" t="s">
        <v>110</v>
      </c>
      <c r="CK554" s="25" t="s">
        <v>110</v>
      </c>
      <c r="CL554" s="25" t="s">
        <v>110</v>
      </c>
      <c r="CM554" s="25" t="s">
        <v>110</v>
      </c>
      <c r="CN554" s="25"/>
      <c r="CO554" s="34"/>
    </row>
    <row r="555" spans="1:93" ht="15" customHeight="1">
      <c r="A555" s="13" t="s">
        <v>7217</v>
      </c>
      <c r="B555" s="14">
        <v>632</v>
      </c>
      <c r="C555" s="40" t="s">
        <v>1347</v>
      </c>
      <c r="D555" s="599" t="s">
        <v>7070</v>
      </c>
      <c r="E555" s="600">
        <v>25</v>
      </c>
      <c r="F555" s="599"/>
      <c r="G555" s="599"/>
      <c r="H555" s="36" t="s">
        <v>84</v>
      </c>
      <c r="I555" s="14"/>
      <c r="J555" s="36" t="s">
        <v>135</v>
      </c>
      <c r="K555" s="14" t="s">
        <v>86</v>
      </c>
      <c r="L555" s="14" t="s">
        <v>69</v>
      </c>
      <c r="M555" s="14" t="s">
        <v>196</v>
      </c>
      <c r="N555" s="17" t="s">
        <v>88</v>
      </c>
      <c r="O555" s="18" t="s">
        <v>7218</v>
      </c>
      <c r="P555" s="14" t="s">
        <v>7219</v>
      </c>
      <c r="Q555" s="17" t="s">
        <v>7220</v>
      </c>
      <c r="R555" s="14" t="s">
        <v>7221</v>
      </c>
      <c r="S555" s="14" t="s">
        <v>7222</v>
      </c>
      <c r="T555" s="14">
        <v>305971422</v>
      </c>
      <c r="U555" s="14">
        <v>59</v>
      </c>
      <c r="V555" s="14">
        <v>4</v>
      </c>
      <c r="W555" s="14">
        <v>163</v>
      </c>
      <c r="X555" s="13" t="s">
        <v>7223</v>
      </c>
      <c r="Y555" s="13" t="s">
        <v>7224</v>
      </c>
      <c r="Z555" s="14">
        <v>5</v>
      </c>
      <c r="AA555" s="14" t="s">
        <v>96</v>
      </c>
      <c r="AB555" s="14" t="s">
        <v>23</v>
      </c>
      <c r="AC555" s="14" t="s">
        <v>97</v>
      </c>
      <c r="AD555" s="641"/>
      <c r="AE555" s="13" t="s">
        <v>5401</v>
      </c>
      <c r="AF555" s="20">
        <v>31537</v>
      </c>
      <c r="AG555" s="14" t="str">
        <f t="shared" ca="1" si="126"/>
        <v>39 anos</v>
      </c>
      <c r="AH555" s="20">
        <v>41561</v>
      </c>
      <c r="AI555" s="20">
        <v>41561</v>
      </c>
      <c r="AJ555" s="20">
        <f t="shared" si="120"/>
        <v>50692</v>
      </c>
      <c r="AK555" s="20">
        <f t="shared" si="121"/>
        <v>52518</v>
      </c>
      <c r="AL555" s="14">
        <v>59</v>
      </c>
      <c r="AM555" s="14" t="str">
        <f t="shared" ca="1" si="122"/>
        <v>11 ano(s)</v>
      </c>
      <c r="AN555" s="14" t="str">
        <f t="shared" ca="1" si="123"/>
        <v>10  mês(es)</v>
      </c>
      <c r="AO555" s="14" t="str">
        <f t="shared" ca="1" si="124"/>
        <v>2 dias</v>
      </c>
      <c r="AP555" s="14">
        <f t="shared" ca="1" si="125"/>
        <v>4324</v>
      </c>
      <c r="AQ555" s="21" t="s">
        <v>99</v>
      </c>
      <c r="AR555" s="14"/>
      <c r="AS555" s="14"/>
      <c r="AT555" s="14"/>
      <c r="AU555" s="14"/>
      <c r="AV555" s="14"/>
      <c r="AW555" s="14" t="s">
        <v>100</v>
      </c>
      <c r="AX555" s="14" t="s">
        <v>7225</v>
      </c>
      <c r="AY555" s="14" t="s">
        <v>99</v>
      </c>
      <c r="AZ555" s="14" t="s">
        <v>99</v>
      </c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 t="s">
        <v>7226</v>
      </c>
      <c r="BM555" s="14">
        <v>0</v>
      </c>
      <c r="BN555" s="14"/>
      <c r="BO555" s="14" t="s">
        <v>106</v>
      </c>
      <c r="BP555" s="14">
        <v>69041360</v>
      </c>
      <c r="BQ555" s="14">
        <v>9293385841</v>
      </c>
      <c r="BR555" s="22" t="s">
        <v>7227</v>
      </c>
      <c r="BS555" s="14" t="s">
        <v>290</v>
      </c>
      <c r="BT555" s="14" t="s">
        <v>110</v>
      </c>
      <c r="BU555" s="14" t="s">
        <v>291</v>
      </c>
      <c r="BV555" s="14" t="s">
        <v>110</v>
      </c>
      <c r="BW555" s="20" t="s">
        <v>292</v>
      </c>
      <c r="BX555" s="14" t="s">
        <v>7228</v>
      </c>
      <c r="BY555" s="14" t="s">
        <v>110</v>
      </c>
      <c r="BZ555" s="14" t="s">
        <v>110</v>
      </c>
      <c r="CA555" s="14" t="s">
        <v>110</v>
      </c>
      <c r="CB555" s="14" t="s">
        <v>110</v>
      </c>
      <c r="CC555" s="14" t="s">
        <v>110</v>
      </c>
      <c r="CD555" s="14" t="s">
        <v>110</v>
      </c>
      <c r="CE555" s="14" t="s">
        <v>110</v>
      </c>
      <c r="CF555" s="14" t="s">
        <v>110</v>
      </c>
      <c r="CG555" s="14" t="s">
        <v>110</v>
      </c>
      <c r="CH555" s="14" t="s">
        <v>110</v>
      </c>
      <c r="CI555" s="14" t="s">
        <v>110</v>
      </c>
      <c r="CJ555" s="14" t="s">
        <v>110</v>
      </c>
      <c r="CK555" s="14" t="s">
        <v>110</v>
      </c>
      <c r="CL555" s="14" t="s">
        <v>110</v>
      </c>
      <c r="CM555" s="14" t="s">
        <v>110</v>
      </c>
      <c r="CN555" s="14"/>
      <c r="CO555" s="40"/>
    </row>
    <row r="556" spans="1:93" ht="15" customHeight="1">
      <c r="A556" s="24" t="s">
        <v>7229</v>
      </c>
      <c r="B556" s="25"/>
      <c r="C556" s="34" t="s">
        <v>1347</v>
      </c>
      <c r="D556" s="600" t="s">
        <v>7070</v>
      </c>
      <c r="E556" s="600">
        <v>25</v>
      </c>
      <c r="F556" s="600"/>
      <c r="G556" s="600"/>
      <c r="H556" s="27" t="s">
        <v>84</v>
      </c>
      <c r="I556" s="25" t="s">
        <v>1449</v>
      </c>
      <c r="J556" s="27" t="s">
        <v>85</v>
      </c>
      <c r="K556" s="25" t="s">
        <v>86</v>
      </c>
      <c r="L556" s="32" t="s">
        <v>69</v>
      </c>
      <c r="M556" s="28" t="s">
        <v>1392</v>
      </c>
      <c r="N556" s="28" t="s">
        <v>1450</v>
      </c>
      <c r="O556" s="29" t="s">
        <v>7230</v>
      </c>
      <c r="P556" s="25" t="s">
        <v>7231</v>
      </c>
      <c r="Q556" s="41" t="s">
        <v>7232</v>
      </c>
      <c r="R556" s="25" t="s">
        <v>7233</v>
      </c>
      <c r="S556" s="25" t="s">
        <v>7234</v>
      </c>
      <c r="T556" s="25">
        <v>403936513</v>
      </c>
      <c r="U556" s="25">
        <v>84</v>
      </c>
      <c r="V556" s="25">
        <v>1</v>
      </c>
      <c r="W556" s="25">
        <v>755</v>
      </c>
      <c r="X556" s="24" t="s">
        <v>7235</v>
      </c>
      <c r="Y556" s="24" t="s">
        <v>7236</v>
      </c>
      <c r="Z556" s="25">
        <v>1</v>
      </c>
      <c r="AA556" s="25" t="s">
        <v>96</v>
      </c>
      <c r="AB556" s="25" t="s">
        <v>23</v>
      </c>
      <c r="AC556" s="25" t="s">
        <v>97</v>
      </c>
      <c r="AD556" s="30"/>
      <c r="AE556" s="24" t="s">
        <v>857</v>
      </c>
      <c r="AF556" s="31">
        <v>30251</v>
      </c>
      <c r="AG556" s="25" t="str">
        <f t="shared" ca="1" si="126"/>
        <v>42 anos</v>
      </c>
      <c r="AH556" s="31">
        <v>43937</v>
      </c>
      <c r="AI556" s="31">
        <v>43937</v>
      </c>
      <c r="AJ556" s="31">
        <f t="shared" si="120"/>
        <v>53068</v>
      </c>
      <c r="AK556" s="31">
        <f t="shared" si="121"/>
        <v>54894</v>
      </c>
      <c r="AL556" s="25">
        <v>59</v>
      </c>
      <c r="AM556" s="25" t="str">
        <f t="shared" ca="1" si="122"/>
        <v>5 ano(s)</v>
      </c>
      <c r="AN556" s="25" t="str">
        <f t="shared" ca="1" si="123"/>
        <v>4  mês(es)</v>
      </c>
      <c r="AO556" s="25" t="str">
        <f t="shared" ca="1" si="124"/>
        <v>0 dias</v>
      </c>
      <c r="AP556" s="25">
        <f t="shared" ca="1" si="125"/>
        <v>1948</v>
      </c>
      <c r="AQ556" s="32" t="s">
        <v>99</v>
      </c>
      <c r="AR556" s="25"/>
      <c r="AS556" s="25"/>
      <c r="AT556" s="25"/>
      <c r="AU556" s="25"/>
      <c r="AV556" s="25"/>
      <c r="AW556" s="25" t="s">
        <v>336</v>
      </c>
      <c r="AX556" s="25" t="s">
        <v>110</v>
      </c>
      <c r="AY556" s="25" t="s">
        <v>99</v>
      </c>
      <c r="AZ556" s="25" t="s">
        <v>99</v>
      </c>
      <c r="BA556" s="25" t="s">
        <v>99</v>
      </c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 t="s">
        <v>106</v>
      </c>
      <c r="BP556" s="25"/>
      <c r="BQ556" s="25"/>
      <c r="BR556" s="33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34"/>
    </row>
    <row r="557" spans="1:93" ht="15" customHeight="1">
      <c r="A557" s="13" t="s">
        <v>7237</v>
      </c>
      <c r="B557" s="14">
        <v>615</v>
      </c>
      <c r="C557" s="40" t="s">
        <v>1347</v>
      </c>
      <c r="D557" s="599" t="s">
        <v>7070</v>
      </c>
      <c r="E557" s="600">
        <v>25</v>
      </c>
      <c r="F557" s="599"/>
      <c r="G557" s="599"/>
      <c r="H557" s="36" t="s">
        <v>84</v>
      </c>
      <c r="I557" s="14"/>
      <c r="J557" s="36" t="s">
        <v>85</v>
      </c>
      <c r="K557" s="14" t="s">
        <v>86</v>
      </c>
      <c r="L557" s="14" t="s">
        <v>69</v>
      </c>
      <c r="M557" s="14" t="s">
        <v>196</v>
      </c>
      <c r="N557" s="17" t="s">
        <v>88</v>
      </c>
      <c r="O557" s="18" t="s">
        <v>7238</v>
      </c>
      <c r="P557" s="14" t="s">
        <v>7239</v>
      </c>
      <c r="Q557" s="17" t="s">
        <v>7240</v>
      </c>
      <c r="R557" s="14" t="s">
        <v>7241</v>
      </c>
      <c r="S557" s="14" t="s">
        <v>7242</v>
      </c>
      <c r="T557" s="14">
        <v>274966213</v>
      </c>
      <c r="U557" s="14">
        <v>76</v>
      </c>
      <c r="V557" s="14">
        <v>68</v>
      </c>
      <c r="W557" s="14">
        <v>2</v>
      </c>
      <c r="X557" s="13" t="s">
        <v>7243</v>
      </c>
      <c r="Y557" s="13" t="s">
        <v>7244</v>
      </c>
      <c r="Z557" s="14">
        <v>1</v>
      </c>
      <c r="AA557" s="14" t="s">
        <v>96</v>
      </c>
      <c r="AB557" s="14" t="s">
        <v>23</v>
      </c>
      <c r="AC557" s="14" t="s">
        <v>97</v>
      </c>
      <c r="AD557" s="19"/>
      <c r="AE557" s="13" t="s">
        <v>1716</v>
      </c>
      <c r="AF557" s="20">
        <v>27101</v>
      </c>
      <c r="AG557" s="14" t="str">
        <f t="shared" ca="1" si="126"/>
        <v>51 anos</v>
      </c>
      <c r="AH557" s="20">
        <v>41561</v>
      </c>
      <c r="AI557" s="20">
        <v>41561</v>
      </c>
      <c r="AJ557" s="20">
        <f t="shared" si="120"/>
        <v>50692</v>
      </c>
      <c r="AK557" s="20">
        <f t="shared" si="121"/>
        <v>52518</v>
      </c>
      <c r="AL557" s="14">
        <v>59</v>
      </c>
      <c r="AM557" s="14" t="str">
        <f t="shared" ca="1" si="122"/>
        <v>11 ano(s)</v>
      </c>
      <c r="AN557" s="14" t="str">
        <f t="shared" ca="1" si="123"/>
        <v>10  mês(es)</v>
      </c>
      <c r="AO557" s="14" t="str">
        <f t="shared" ca="1" si="124"/>
        <v>2 dias</v>
      </c>
      <c r="AP557" s="14">
        <f t="shared" ca="1" si="125"/>
        <v>4324</v>
      </c>
      <c r="AQ557" s="21" t="s">
        <v>99</v>
      </c>
      <c r="AR557" s="14"/>
      <c r="AS557" s="14"/>
      <c r="AT557" s="14"/>
      <c r="AU557" s="14"/>
      <c r="AV557" s="14"/>
      <c r="AW557" s="14" t="s">
        <v>336</v>
      </c>
      <c r="AX557" s="14"/>
      <c r="AY557" s="14" t="s">
        <v>99</v>
      </c>
      <c r="AZ557" s="14" t="s">
        <v>99</v>
      </c>
      <c r="BA557" s="116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 t="s">
        <v>7245</v>
      </c>
      <c r="BM557" s="14">
        <v>0</v>
      </c>
      <c r="BN557" s="14" t="s">
        <v>7246</v>
      </c>
      <c r="BO557" s="14" t="s">
        <v>106</v>
      </c>
      <c r="BP557" s="14">
        <v>69013001</v>
      </c>
      <c r="BQ557" s="117">
        <v>9293227092</v>
      </c>
      <c r="BR557" s="22" t="s">
        <v>7247</v>
      </c>
      <c r="BS557" s="14" t="s">
        <v>290</v>
      </c>
      <c r="BT557" s="14" t="s">
        <v>110</v>
      </c>
      <c r="BU557" s="14" t="s">
        <v>291</v>
      </c>
      <c r="BV557" s="14" t="s">
        <v>110</v>
      </c>
      <c r="BW557" s="20" t="s">
        <v>292</v>
      </c>
      <c r="BX557" s="14" t="s">
        <v>7248</v>
      </c>
      <c r="BY557" s="14" t="s">
        <v>110</v>
      </c>
      <c r="BZ557" s="14" t="s">
        <v>110</v>
      </c>
      <c r="CA557" s="14" t="s">
        <v>110</v>
      </c>
      <c r="CB557" s="14" t="s">
        <v>110</v>
      </c>
      <c r="CC557" s="14" t="s">
        <v>110</v>
      </c>
      <c r="CD557" s="14" t="s">
        <v>110</v>
      </c>
      <c r="CE557" s="14" t="s">
        <v>110</v>
      </c>
      <c r="CF557" s="14" t="s">
        <v>110</v>
      </c>
      <c r="CG557" s="14" t="s">
        <v>110</v>
      </c>
      <c r="CH557" s="14" t="s">
        <v>110</v>
      </c>
      <c r="CI557" s="14" t="s">
        <v>110</v>
      </c>
      <c r="CJ557" s="14" t="s">
        <v>110</v>
      </c>
      <c r="CK557" s="14" t="s">
        <v>110</v>
      </c>
      <c r="CL557" s="14" t="s">
        <v>110</v>
      </c>
      <c r="CM557" s="14" t="s">
        <v>110</v>
      </c>
      <c r="CN557" s="14"/>
      <c r="CO557" s="40"/>
    </row>
    <row r="558" spans="1:93" ht="12.75" customHeight="1">
      <c r="A558" s="24" t="s">
        <v>7249</v>
      </c>
      <c r="B558" s="25">
        <v>241</v>
      </c>
      <c r="C558" s="34" t="s">
        <v>1347</v>
      </c>
      <c r="D558" s="600" t="s">
        <v>7070</v>
      </c>
      <c r="E558" s="600">
        <v>25</v>
      </c>
      <c r="F558" s="600"/>
      <c r="G558" s="600"/>
      <c r="H558" s="27" t="s">
        <v>84</v>
      </c>
      <c r="I558" s="25"/>
      <c r="J558" s="27" t="s">
        <v>85</v>
      </c>
      <c r="K558" s="25" t="s">
        <v>86</v>
      </c>
      <c r="L558" s="25" t="s">
        <v>195</v>
      </c>
      <c r="M558" s="25" t="s">
        <v>196</v>
      </c>
      <c r="N558" s="28" t="s">
        <v>88</v>
      </c>
      <c r="O558" s="29" t="s">
        <v>7250</v>
      </c>
      <c r="P558" s="25" t="s">
        <v>7251</v>
      </c>
      <c r="Q558" s="28" t="s">
        <v>7252</v>
      </c>
      <c r="R558" s="25" t="s">
        <v>7253</v>
      </c>
      <c r="S558" s="25" t="s">
        <v>7254</v>
      </c>
      <c r="T558" s="25">
        <v>163751622</v>
      </c>
      <c r="U558" s="25">
        <v>59</v>
      </c>
      <c r="V558" s="25">
        <v>4</v>
      </c>
      <c r="W558" s="25">
        <v>150</v>
      </c>
      <c r="X558" s="24" t="s">
        <v>7255</v>
      </c>
      <c r="Y558" s="24" t="s">
        <v>7256</v>
      </c>
      <c r="Z558" s="25">
        <v>1</v>
      </c>
      <c r="AA558" s="25" t="s">
        <v>99</v>
      </c>
      <c r="AB558" s="25" t="s">
        <v>23</v>
      </c>
      <c r="AC558" s="25" t="s">
        <v>97</v>
      </c>
      <c r="AD558" s="30" t="s">
        <v>7257</v>
      </c>
      <c r="AE558" s="24" t="s">
        <v>7258</v>
      </c>
      <c r="AF558" s="31">
        <v>27874</v>
      </c>
      <c r="AG558" s="25" t="str">
        <f t="shared" ca="1" si="126"/>
        <v>49 anos</v>
      </c>
      <c r="AH558" s="31">
        <v>38058</v>
      </c>
      <c r="AI558" s="31">
        <v>38058</v>
      </c>
      <c r="AJ558" s="31">
        <f t="shared" si="120"/>
        <v>47189</v>
      </c>
      <c r="AK558" s="31">
        <f t="shared" si="121"/>
        <v>49015</v>
      </c>
      <c r="AL558" s="25">
        <v>59</v>
      </c>
      <c r="AM558" s="25" t="str">
        <f t="shared" ca="1" si="122"/>
        <v>21 ano(s)</v>
      </c>
      <c r="AN558" s="25" t="str">
        <f t="shared" ca="1" si="123"/>
        <v>5  mês(es)</v>
      </c>
      <c r="AO558" s="25" t="str">
        <f t="shared" ca="1" si="124"/>
        <v>4 dias</v>
      </c>
      <c r="AP558" s="25">
        <f t="shared" ca="1" si="125"/>
        <v>7827</v>
      </c>
      <c r="AQ558" s="32" t="s">
        <v>99</v>
      </c>
      <c r="AR558" s="25"/>
      <c r="AS558" s="25"/>
      <c r="AT558" s="25"/>
      <c r="AU558" s="25"/>
      <c r="AV558" s="25"/>
      <c r="AW558" s="25"/>
      <c r="AX558" s="25"/>
      <c r="AY558" s="25" t="s">
        <v>99</v>
      </c>
      <c r="AZ558" s="25" t="s">
        <v>99</v>
      </c>
      <c r="BA558" s="25" t="s">
        <v>99</v>
      </c>
      <c r="BB558" s="31" t="s">
        <v>101</v>
      </c>
      <c r="BC558" s="25"/>
      <c r="BD558" s="25" t="s">
        <v>1430</v>
      </c>
      <c r="BE558" s="25" t="s">
        <v>223</v>
      </c>
      <c r="BF558" s="25"/>
      <c r="BG558" s="25"/>
      <c r="BH558" s="25"/>
      <c r="BI558" s="25"/>
      <c r="BJ558" s="25"/>
      <c r="BK558" s="25"/>
      <c r="BL558" s="25"/>
      <c r="BM558" s="25">
        <v>0</v>
      </c>
      <c r="BN558" s="25"/>
      <c r="BO558" s="25" t="s">
        <v>106</v>
      </c>
      <c r="BP558" s="25">
        <v>69152500</v>
      </c>
      <c r="BQ558" s="25">
        <v>91783467</v>
      </c>
      <c r="BR558" s="33" t="s">
        <v>7259</v>
      </c>
      <c r="BS558" s="25" t="s">
        <v>108</v>
      </c>
      <c r="BT558" s="25" t="s">
        <v>109</v>
      </c>
      <c r="BU558" s="25" t="s">
        <v>1432</v>
      </c>
      <c r="BV558" s="25" t="s">
        <v>1433</v>
      </c>
      <c r="BW558" s="25" t="s">
        <v>1434</v>
      </c>
      <c r="BX558" s="25" t="s">
        <v>1435</v>
      </c>
      <c r="BY558" s="25" t="s">
        <v>208</v>
      </c>
      <c r="BZ558" s="25" t="s">
        <v>413</v>
      </c>
      <c r="CA558" s="25" t="s">
        <v>110</v>
      </c>
      <c r="CB558" s="25" t="s">
        <v>110</v>
      </c>
      <c r="CC558" s="25" t="s">
        <v>110</v>
      </c>
      <c r="CD558" s="25" t="s">
        <v>110</v>
      </c>
      <c r="CE558" s="25" t="s">
        <v>110</v>
      </c>
      <c r="CF558" s="25" t="s">
        <v>110</v>
      </c>
      <c r="CG558" s="25" t="s">
        <v>110</v>
      </c>
      <c r="CH558" s="25" t="s">
        <v>110</v>
      </c>
      <c r="CI558" s="25" t="s">
        <v>110</v>
      </c>
      <c r="CJ558" s="25" t="s">
        <v>110</v>
      </c>
      <c r="CK558" s="25" t="s">
        <v>110</v>
      </c>
      <c r="CL558" s="25" t="s">
        <v>110</v>
      </c>
      <c r="CM558" s="25" t="s">
        <v>110</v>
      </c>
      <c r="CN558" s="25"/>
      <c r="CO558" s="34"/>
    </row>
    <row r="559" spans="1:93" ht="15" customHeight="1">
      <c r="A559" s="155" t="s">
        <v>7260</v>
      </c>
      <c r="B559" s="21">
        <v>12</v>
      </c>
      <c r="C559" s="40" t="s">
        <v>1347</v>
      </c>
      <c r="D559" s="599" t="s">
        <v>7070</v>
      </c>
      <c r="E559" s="600">
        <v>25</v>
      </c>
      <c r="F559" s="599"/>
      <c r="G559" s="599"/>
      <c r="H559" s="36" t="s">
        <v>84</v>
      </c>
      <c r="I559" s="14" t="s">
        <v>1361</v>
      </c>
      <c r="J559" s="156" t="s">
        <v>135</v>
      </c>
      <c r="K559" s="14" t="s">
        <v>86</v>
      </c>
      <c r="L559" s="14" t="s">
        <v>73</v>
      </c>
      <c r="M559" s="21" t="s">
        <v>136</v>
      </c>
      <c r="N559" s="21" t="s">
        <v>137</v>
      </c>
      <c r="O559" s="18" t="s">
        <v>7261</v>
      </c>
      <c r="P559" s="21" t="s">
        <v>7262</v>
      </c>
      <c r="Q559" s="14">
        <v>1820</v>
      </c>
      <c r="R559" s="21">
        <v>19042196478</v>
      </c>
      <c r="S559" s="21">
        <v>79780652272</v>
      </c>
      <c r="T559" s="21">
        <v>21961902259</v>
      </c>
      <c r="U559" s="21"/>
      <c r="V559" s="21"/>
      <c r="W559" s="21"/>
      <c r="X559" s="155" t="s">
        <v>7263</v>
      </c>
      <c r="Y559" s="155" t="s">
        <v>7264</v>
      </c>
      <c r="Z559" s="14">
        <v>1</v>
      </c>
      <c r="AA559" s="14" t="s">
        <v>96</v>
      </c>
      <c r="AB559" s="14" t="s">
        <v>23</v>
      </c>
      <c r="AC559" s="21" t="s">
        <v>97</v>
      </c>
      <c r="AD559" s="157"/>
      <c r="AE559" s="155"/>
      <c r="AF559" s="133">
        <v>31165</v>
      </c>
      <c r="AG559" s="14" t="str">
        <f t="shared" ca="1" si="126"/>
        <v>40 anos</v>
      </c>
      <c r="AH559" s="14"/>
      <c r="AI559" s="133">
        <v>44697</v>
      </c>
      <c r="AJ559" s="20">
        <f t="shared" si="120"/>
        <v>53828</v>
      </c>
      <c r="AK559" s="20">
        <f t="shared" si="121"/>
        <v>55655</v>
      </c>
      <c r="AL559" s="21">
        <v>59</v>
      </c>
      <c r="AM559" s="14" t="str">
        <f t="shared" ca="1" si="122"/>
        <v>3 ano(s)</v>
      </c>
      <c r="AN559" s="14" t="str">
        <f t="shared" ca="1" si="123"/>
        <v>3  mês(es)</v>
      </c>
      <c r="AO559" s="14" t="str">
        <f t="shared" ca="1" si="124"/>
        <v>0 dias</v>
      </c>
      <c r="AP559" s="14">
        <f t="shared" ca="1" si="125"/>
        <v>1188</v>
      </c>
      <c r="AQ559" s="21" t="s">
        <v>99</v>
      </c>
      <c r="AR559" s="21"/>
      <c r="AS559" s="21"/>
      <c r="AT559" s="21"/>
      <c r="AU559" s="21"/>
      <c r="AV559" s="21"/>
      <c r="AW559" s="14" t="s">
        <v>100</v>
      </c>
      <c r="AX559" s="21"/>
      <c r="AY559" s="21"/>
      <c r="AZ559" s="21"/>
      <c r="BA559" s="14" t="s">
        <v>99</v>
      </c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14" t="s">
        <v>106</v>
      </c>
      <c r="BP559" s="21"/>
      <c r="BQ559" s="21"/>
      <c r="BR559" s="158"/>
      <c r="BS559" s="155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155"/>
      <c r="CN559" s="21"/>
      <c r="CO559" s="159"/>
    </row>
    <row r="560" spans="1:93" ht="13.5" customHeight="1">
      <c r="A560" s="619" t="s">
        <v>7265</v>
      </c>
      <c r="B560" s="25">
        <v>312</v>
      </c>
      <c r="C560" s="34" t="s">
        <v>1347</v>
      </c>
      <c r="D560" s="600" t="s">
        <v>7070</v>
      </c>
      <c r="E560" s="600">
        <v>25</v>
      </c>
      <c r="F560" s="600"/>
      <c r="G560" s="600"/>
      <c r="H560" s="27" t="s">
        <v>84</v>
      </c>
      <c r="I560" s="25"/>
      <c r="J560" s="27" t="s">
        <v>85</v>
      </c>
      <c r="K560" s="25" t="s">
        <v>544</v>
      </c>
      <c r="L560" s="25" t="s">
        <v>195</v>
      </c>
      <c r="M560" s="28" t="s">
        <v>196</v>
      </c>
      <c r="N560" s="28" t="s">
        <v>88</v>
      </c>
      <c r="O560" s="29" t="s">
        <v>7266</v>
      </c>
      <c r="P560" s="25" t="s">
        <v>7267</v>
      </c>
      <c r="Q560" s="28" t="s">
        <v>7268</v>
      </c>
      <c r="R560" s="25" t="s">
        <v>7269</v>
      </c>
      <c r="S560" s="25" t="s">
        <v>7270</v>
      </c>
      <c r="T560" s="630">
        <v>182647622</v>
      </c>
      <c r="U560" s="25">
        <v>8</v>
      </c>
      <c r="V560" s="630">
        <v>6</v>
      </c>
      <c r="W560" s="630">
        <v>134</v>
      </c>
      <c r="X560" s="24" t="s">
        <v>753</v>
      </c>
      <c r="Y560" s="24" t="s">
        <v>7271</v>
      </c>
      <c r="Z560" s="25">
        <v>2</v>
      </c>
      <c r="AA560" s="25" t="s">
        <v>99</v>
      </c>
      <c r="AB560" s="25" t="s">
        <v>817</v>
      </c>
      <c r="AC560" s="25" t="s">
        <v>97</v>
      </c>
      <c r="AD560" s="30" t="s">
        <v>5446</v>
      </c>
      <c r="AE560" s="24" t="s">
        <v>7272</v>
      </c>
      <c r="AF560" s="31">
        <v>28093</v>
      </c>
      <c r="AG560" s="25" t="str">
        <f t="shared" ca="1" si="126"/>
        <v>48 anos</v>
      </c>
      <c r="AH560" s="31">
        <v>38384</v>
      </c>
      <c r="AI560" s="31">
        <v>38384</v>
      </c>
      <c r="AJ560" s="31">
        <f t="shared" si="120"/>
        <v>47515</v>
      </c>
      <c r="AK560" s="31">
        <f t="shared" si="121"/>
        <v>49341</v>
      </c>
      <c r="AL560" s="25">
        <v>59</v>
      </c>
      <c r="AM560" s="25" t="str">
        <f t="shared" ca="1" si="122"/>
        <v>20 ano(s)</v>
      </c>
      <c r="AN560" s="25" t="str">
        <f t="shared" ca="1" si="123"/>
        <v>6  mês(es)</v>
      </c>
      <c r="AO560" s="25" t="str">
        <f t="shared" ca="1" si="124"/>
        <v>15 dias</v>
      </c>
      <c r="AP560" s="25">
        <f t="shared" ca="1" si="125"/>
        <v>7501</v>
      </c>
      <c r="AQ560" s="32" t="s">
        <v>99</v>
      </c>
      <c r="AR560" s="25"/>
      <c r="AS560" s="25"/>
      <c r="AT560" s="25"/>
      <c r="AU560" s="25"/>
      <c r="AV560" s="25"/>
      <c r="AW560" s="25" t="s">
        <v>100</v>
      </c>
      <c r="AX560" s="25"/>
      <c r="AY560" s="25" t="s">
        <v>5673</v>
      </c>
      <c r="AZ560" s="25"/>
      <c r="BA560" s="25"/>
      <c r="BB560" s="25"/>
      <c r="BC560" s="25"/>
      <c r="BD560" s="25"/>
      <c r="BE560" s="25" t="s">
        <v>223</v>
      </c>
      <c r="BF560" s="25"/>
      <c r="BG560" s="25"/>
      <c r="BH560" s="25"/>
      <c r="BI560" s="25"/>
      <c r="BJ560" s="25"/>
      <c r="BK560" s="25"/>
      <c r="BL560" s="25"/>
      <c r="BM560" s="25">
        <v>0</v>
      </c>
      <c r="BN560" s="25"/>
      <c r="BO560" s="25" t="s">
        <v>106</v>
      </c>
      <c r="BP560" s="25">
        <v>69000000</v>
      </c>
      <c r="BQ560" s="25">
        <v>0</v>
      </c>
      <c r="BR560" s="33" t="s">
        <v>7273</v>
      </c>
      <c r="BS560" s="25" t="s">
        <v>205</v>
      </c>
      <c r="BT560" s="25" t="s">
        <v>206</v>
      </c>
      <c r="BU560" s="25" t="s">
        <v>207</v>
      </c>
      <c r="BV560" s="25"/>
      <c r="BW560" s="25"/>
      <c r="BX560" s="25"/>
      <c r="BY560" s="25" t="s">
        <v>208</v>
      </c>
      <c r="BZ560" s="25" t="s">
        <v>110</v>
      </c>
      <c r="CA560" s="25" t="s">
        <v>7274</v>
      </c>
      <c r="CB560" s="25" t="s">
        <v>110</v>
      </c>
      <c r="CC560" s="25" t="s">
        <v>110</v>
      </c>
      <c r="CD560" s="25" t="s">
        <v>110</v>
      </c>
      <c r="CE560" s="25" t="s">
        <v>110</v>
      </c>
      <c r="CF560" s="25" t="s">
        <v>110</v>
      </c>
      <c r="CG560" s="25" t="s">
        <v>110</v>
      </c>
      <c r="CH560" s="25" t="s">
        <v>110</v>
      </c>
      <c r="CI560" s="25" t="s">
        <v>110</v>
      </c>
      <c r="CJ560" s="25" t="s">
        <v>110</v>
      </c>
      <c r="CK560" s="25" t="s">
        <v>110</v>
      </c>
      <c r="CL560" s="25" t="s">
        <v>110</v>
      </c>
      <c r="CM560" s="25" t="s">
        <v>110</v>
      </c>
      <c r="CN560" s="25"/>
      <c r="CO560" s="34"/>
    </row>
    <row r="561" spans="1:93" ht="13.5" customHeight="1">
      <c r="A561" s="13" t="s">
        <v>7275</v>
      </c>
      <c r="B561" s="14">
        <v>602</v>
      </c>
      <c r="C561" s="40" t="s">
        <v>1347</v>
      </c>
      <c r="D561" s="599" t="s">
        <v>7070</v>
      </c>
      <c r="E561" s="600">
        <v>25</v>
      </c>
      <c r="F561" s="599"/>
      <c r="G561" s="599"/>
      <c r="H561" s="36" t="s">
        <v>84</v>
      </c>
      <c r="I561" s="14"/>
      <c r="J561" s="36" t="s">
        <v>85</v>
      </c>
      <c r="K561" s="14" t="s">
        <v>86</v>
      </c>
      <c r="L561" s="14" t="s">
        <v>69</v>
      </c>
      <c r="M561" s="14" t="s">
        <v>196</v>
      </c>
      <c r="N561" s="17" t="s">
        <v>88</v>
      </c>
      <c r="O561" s="18" t="s">
        <v>7276</v>
      </c>
      <c r="P561" s="14" t="s">
        <v>7277</v>
      </c>
      <c r="Q561" s="17" t="s">
        <v>7278</v>
      </c>
      <c r="R561" s="14" t="s">
        <v>7279</v>
      </c>
      <c r="S561" s="14" t="s">
        <v>7280</v>
      </c>
      <c r="T561" s="14">
        <v>300933422</v>
      </c>
      <c r="U561" s="14">
        <v>16</v>
      </c>
      <c r="V561" s="14">
        <v>4</v>
      </c>
      <c r="W561" s="14">
        <v>147</v>
      </c>
      <c r="X561" s="13" t="s">
        <v>7281</v>
      </c>
      <c r="Y561" s="13" t="s">
        <v>7282</v>
      </c>
      <c r="Z561" s="14">
        <v>1</v>
      </c>
      <c r="AA561" s="14" t="s">
        <v>96</v>
      </c>
      <c r="AB561" s="14" t="s">
        <v>23</v>
      </c>
      <c r="AC561" s="14" t="s">
        <v>97</v>
      </c>
      <c r="AD561" s="19"/>
      <c r="AE561" s="13" t="s">
        <v>7283</v>
      </c>
      <c r="AF561" s="20">
        <v>30526</v>
      </c>
      <c r="AG561" s="14" t="str">
        <f t="shared" ca="1" si="126"/>
        <v>42 anos</v>
      </c>
      <c r="AH561" s="20">
        <v>41561</v>
      </c>
      <c r="AI561" s="20">
        <v>41561</v>
      </c>
      <c r="AJ561" s="20">
        <f t="shared" si="120"/>
        <v>50692</v>
      </c>
      <c r="AK561" s="20">
        <f t="shared" si="121"/>
        <v>52518</v>
      </c>
      <c r="AL561" s="14">
        <v>59</v>
      </c>
      <c r="AM561" s="14" t="str">
        <f t="shared" ca="1" si="122"/>
        <v>11 ano(s)</v>
      </c>
      <c r="AN561" s="14" t="str">
        <f t="shared" ca="1" si="123"/>
        <v>10  mês(es)</v>
      </c>
      <c r="AO561" s="14" t="str">
        <f t="shared" ca="1" si="124"/>
        <v>2 dias</v>
      </c>
      <c r="AP561" s="14">
        <f t="shared" ca="1" si="125"/>
        <v>4324</v>
      </c>
      <c r="AQ561" s="21" t="s">
        <v>99</v>
      </c>
      <c r="AR561" s="14"/>
      <c r="AS561" s="14"/>
      <c r="AT561" s="14"/>
      <c r="AU561" s="14"/>
      <c r="AV561" s="14"/>
      <c r="AW561" s="14" t="s">
        <v>100</v>
      </c>
      <c r="AX561" s="14" t="s">
        <v>99</v>
      </c>
      <c r="AY561" s="14" t="s">
        <v>1227</v>
      </c>
      <c r="AZ561" s="14" t="s">
        <v>99</v>
      </c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 t="s">
        <v>7284</v>
      </c>
      <c r="BM561" s="14">
        <v>0</v>
      </c>
      <c r="BN561" s="14" t="s">
        <v>7285</v>
      </c>
      <c r="BO561" s="14" t="s">
        <v>106</v>
      </c>
      <c r="BP561" s="14">
        <v>69057150</v>
      </c>
      <c r="BQ561" s="14">
        <v>9292298490</v>
      </c>
      <c r="BR561" s="22" t="s">
        <v>7286</v>
      </c>
      <c r="BS561" s="14" t="s">
        <v>290</v>
      </c>
      <c r="BT561" s="14" t="s">
        <v>110</v>
      </c>
      <c r="BU561" s="14" t="s">
        <v>291</v>
      </c>
      <c r="BV561" s="14" t="s">
        <v>110</v>
      </c>
      <c r="BW561" s="20" t="s">
        <v>292</v>
      </c>
      <c r="BX561" s="14" t="s">
        <v>6994</v>
      </c>
      <c r="BY561" s="14" t="s">
        <v>110</v>
      </c>
      <c r="BZ561" s="14" t="s">
        <v>110</v>
      </c>
      <c r="CA561" s="14" t="s">
        <v>110</v>
      </c>
      <c r="CB561" s="14" t="s">
        <v>110</v>
      </c>
      <c r="CC561" s="14" t="s">
        <v>110</v>
      </c>
      <c r="CD561" s="14" t="s">
        <v>110</v>
      </c>
      <c r="CE561" s="14" t="s">
        <v>110</v>
      </c>
      <c r="CF561" s="14" t="s">
        <v>110</v>
      </c>
      <c r="CG561" s="14" t="s">
        <v>110</v>
      </c>
      <c r="CH561" s="14" t="s">
        <v>110</v>
      </c>
      <c r="CI561" s="14" t="s">
        <v>110</v>
      </c>
      <c r="CJ561" s="14" t="s">
        <v>110</v>
      </c>
      <c r="CK561" s="14" t="s">
        <v>110</v>
      </c>
      <c r="CL561" s="14" t="s">
        <v>110</v>
      </c>
      <c r="CM561" s="14" t="s">
        <v>110</v>
      </c>
      <c r="CN561" s="14"/>
      <c r="CO561" s="40"/>
    </row>
    <row r="562" spans="1:93" ht="12.75" customHeight="1">
      <c r="A562" s="24" t="s">
        <v>7287</v>
      </c>
      <c r="B562" s="25"/>
      <c r="C562" s="34" t="s">
        <v>1347</v>
      </c>
      <c r="D562" s="600" t="s">
        <v>7070</v>
      </c>
      <c r="E562" s="600">
        <v>25</v>
      </c>
      <c r="F562" s="600"/>
      <c r="G562" s="600"/>
      <c r="H562" s="27" t="s">
        <v>84</v>
      </c>
      <c r="I562" s="25" t="s">
        <v>1449</v>
      </c>
      <c r="J562" s="27" t="s">
        <v>85</v>
      </c>
      <c r="K562" s="25" t="s">
        <v>544</v>
      </c>
      <c r="L562" s="32" t="s">
        <v>69</v>
      </c>
      <c r="M562" s="28" t="s">
        <v>1392</v>
      </c>
      <c r="N562" s="28" t="s">
        <v>1450</v>
      </c>
      <c r="O562" s="29" t="s">
        <v>7288</v>
      </c>
      <c r="P562" s="25" t="s">
        <v>7289</v>
      </c>
      <c r="Q562" s="41" t="s">
        <v>7290</v>
      </c>
      <c r="R562" s="25" t="s">
        <v>7291</v>
      </c>
      <c r="S562" s="25" t="s">
        <v>7292</v>
      </c>
      <c r="T562" s="25">
        <v>180398222</v>
      </c>
      <c r="U562" s="25">
        <v>8</v>
      </c>
      <c r="V562" s="25">
        <v>4</v>
      </c>
      <c r="W562" s="25">
        <v>90</v>
      </c>
      <c r="X562" s="24" t="s">
        <v>7293</v>
      </c>
      <c r="Y562" s="24" t="s">
        <v>7294</v>
      </c>
      <c r="Z562" s="25">
        <v>1</v>
      </c>
      <c r="AA562" s="25" t="s">
        <v>96</v>
      </c>
      <c r="AB562" s="25" t="s">
        <v>23</v>
      </c>
      <c r="AC562" s="25" t="s">
        <v>97</v>
      </c>
      <c r="AD562" s="30"/>
      <c r="AE562" s="24" t="s">
        <v>1587</v>
      </c>
      <c r="AF562" s="31">
        <v>28695</v>
      </c>
      <c r="AG562" s="25" t="str">
        <f t="shared" ca="1" si="126"/>
        <v>47 anos</v>
      </c>
      <c r="AH562" s="31">
        <v>43937</v>
      </c>
      <c r="AI562" s="31">
        <v>43937</v>
      </c>
      <c r="AJ562" s="31">
        <f t="shared" si="120"/>
        <v>53068</v>
      </c>
      <c r="AK562" s="31">
        <f t="shared" si="121"/>
        <v>54894</v>
      </c>
      <c r="AL562" s="25">
        <v>59</v>
      </c>
      <c r="AM562" s="25" t="str">
        <f t="shared" ca="1" si="122"/>
        <v>5 ano(s)</v>
      </c>
      <c r="AN562" s="25" t="str">
        <f t="shared" ca="1" si="123"/>
        <v>4  mês(es)</v>
      </c>
      <c r="AO562" s="25" t="str">
        <f t="shared" ca="1" si="124"/>
        <v>0 dias</v>
      </c>
      <c r="AP562" s="25">
        <f t="shared" ca="1" si="125"/>
        <v>1948</v>
      </c>
      <c r="AQ562" s="32" t="s">
        <v>99</v>
      </c>
      <c r="AR562" s="25"/>
      <c r="AS562" s="25"/>
      <c r="AT562" s="25"/>
      <c r="AU562" s="25"/>
      <c r="AV562" s="25"/>
      <c r="AW562" s="25" t="s">
        <v>100</v>
      </c>
      <c r="AX562" s="25" t="s">
        <v>110</v>
      </c>
      <c r="AY562" s="25" t="s">
        <v>7295</v>
      </c>
      <c r="AZ562" s="25" t="s">
        <v>99</v>
      </c>
      <c r="BA562" s="25" t="s">
        <v>99</v>
      </c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 t="s">
        <v>7296</v>
      </c>
      <c r="BM562" s="25">
        <v>319</v>
      </c>
      <c r="BN562" s="25" t="s">
        <v>7297</v>
      </c>
      <c r="BO562" s="25" t="s">
        <v>106</v>
      </c>
      <c r="BP562" s="25" t="s">
        <v>7298</v>
      </c>
      <c r="BQ562" s="25" t="s">
        <v>7299</v>
      </c>
      <c r="BR562" s="150" t="s">
        <v>7300</v>
      </c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34"/>
    </row>
    <row r="563" spans="1:93" ht="12.75" customHeight="1">
      <c r="A563" s="13" t="s">
        <v>7301</v>
      </c>
      <c r="B563" s="14">
        <v>573</v>
      </c>
      <c r="C563" s="40" t="s">
        <v>1347</v>
      </c>
      <c r="D563" s="599" t="s">
        <v>7070</v>
      </c>
      <c r="E563" s="600">
        <v>25</v>
      </c>
      <c r="F563" s="599"/>
      <c r="G563" s="599"/>
      <c r="H563" s="36" t="s">
        <v>84</v>
      </c>
      <c r="I563" s="14"/>
      <c r="J563" s="36" t="s">
        <v>85</v>
      </c>
      <c r="K563" s="14" t="s">
        <v>86</v>
      </c>
      <c r="L563" s="14" t="s">
        <v>69</v>
      </c>
      <c r="M563" s="14" t="s">
        <v>196</v>
      </c>
      <c r="N563" s="17" t="s">
        <v>88</v>
      </c>
      <c r="O563" s="18" t="s">
        <v>7302</v>
      </c>
      <c r="P563" s="14" t="s">
        <v>7303</v>
      </c>
      <c r="Q563" s="17" t="s">
        <v>7304</v>
      </c>
      <c r="R563" s="14" t="s">
        <v>7305</v>
      </c>
      <c r="S563" s="14" t="s">
        <v>7306</v>
      </c>
      <c r="T563" s="14">
        <v>208510722</v>
      </c>
      <c r="U563" s="14">
        <v>32</v>
      </c>
      <c r="V563" s="14">
        <v>4</v>
      </c>
      <c r="W563" s="14">
        <v>49</v>
      </c>
      <c r="X563" s="13" t="s">
        <v>7307</v>
      </c>
      <c r="Y563" s="13" t="s">
        <v>7308</v>
      </c>
      <c r="Z563" s="14">
        <v>1</v>
      </c>
      <c r="AA563" s="14" t="s">
        <v>96</v>
      </c>
      <c r="AB563" s="14" t="s">
        <v>23</v>
      </c>
      <c r="AC563" s="14" t="s">
        <v>97</v>
      </c>
      <c r="AD563" s="19" t="s">
        <v>7309</v>
      </c>
      <c r="AE563" s="13" t="s">
        <v>1219</v>
      </c>
      <c r="AF563" s="20">
        <v>30461</v>
      </c>
      <c r="AG563" s="14" t="str">
        <f t="shared" ca="1" si="126"/>
        <v>42 anos</v>
      </c>
      <c r="AH563" s="20">
        <v>41561</v>
      </c>
      <c r="AI563" s="20">
        <v>41561</v>
      </c>
      <c r="AJ563" s="20">
        <f t="shared" si="120"/>
        <v>50692</v>
      </c>
      <c r="AK563" s="20">
        <f t="shared" si="121"/>
        <v>52518</v>
      </c>
      <c r="AL563" s="14">
        <v>59</v>
      </c>
      <c r="AM563" s="14" t="str">
        <f t="shared" ca="1" si="122"/>
        <v>11 ano(s)</v>
      </c>
      <c r="AN563" s="14" t="str">
        <f t="shared" ca="1" si="123"/>
        <v>10  mês(es)</v>
      </c>
      <c r="AO563" s="14" t="str">
        <f t="shared" ca="1" si="124"/>
        <v>2 dias</v>
      </c>
      <c r="AP563" s="14">
        <f t="shared" ca="1" si="125"/>
        <v>4324</v>
      </c>
      <c r="AQ563" s="21" t="s">
        <v>99</v>
      </c>
      <c r="AR563" s="14"/>
      <c r="AS563" s="14"/>
      <c r="AT563" s="14"/>
      <c r="AU563" s="14"/>
      <c r="AV563" s="14"/>
      <c r="AW563" s="14" t="s">
        <v>336</v>
      </c>
      <c r="AX563" s="14"/>
      <c r="AY563" s="14" t="s">
        <v>99</v>
      </c>
      <c r="AZ563" s="14" t="s">
        <v>99</v>
      </c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 t="s">
        <v>7310</v>
      </c>
      <c r="BM563" s="14">
        <v>0</v>
      </c>
      <c r="BN563" s="14" t="s">
        <v>7311</v>
      </c>
      <c r="BO563" s="14" t="s">
        <v>106</v>
      </c>
      <c r="BP563" s="14">
        <v>69020130</v>
      </c>
      <c r="BQ563" s="14">
        <v>9291435972</v>
      </c>
      <c r="BR563" s="22" t="s">
        <v>7312</v>
      </c>
      <c r="BS563" s="14" t="s">
        <v>290</v>
      </c>
      <c r="BT563" s="14" t="s">
        <v>110</v>
      </c>
      <c r="BU563" s="14" t="s">
        <v>291</v>
      </c>
      <c r="BV563" s="14" t="s">
        <v>110</v>
      </c>
      <c r="BW563" s="20" t="s">
        <v>292</v>
      </c>
      <c r="BX563" s="14" t="s">
        <v>7313</v>
      </c>
      <c r="BY563" s="14" t="s">
        <v>110</v>
      </c>
      <c r="BZ563" s="14" t="s">
        <v>110</v>
      </c>
      <c r="CA563" s="14" t="s">
        <v>110</v>
      </c>
      <c r="CB563" s="14" t="s">
        <v>110</v>
      </c>
      <c r="CC563" s="14" t="s">
        <v>110</v>
      </c>
      <c r="CD563" s="14" t="s">
        <v>110</v>
      </c>
      <c r="CE563" s="14" t="s">
        <v>110</v>
      </c>
      <c r="CF563" s="14" t="s">
        <v>110</v>
      </c>
      <c r="CG563" s="14" t="s">
        <v>110</v>
      </c>
      <c r="CH563" s="14" t="s">
        <v>110</v>
      </c>
      <c r="CI563" s="14" t="s">
        <v>110</v>
      </c>
      <c r="CJ563" s="14" t="s">
        <v>110</v>
      </c>
      <c r="CK563" s="14" t="s">
        <v>110</v>
      </c>
      <c r="CL563" s="14" t="s">
        <v>110</v>
      </c>
      <c r="CM563" s="14" t="s">
        <v>110</v>
      </c>
      <c r="CN563" s="14"/>
      <c r="CO563" s="40"/>
    </row>
    <row r="564" spans="1:93" ht="12.75" customHeight="1">
      <c r="A564" s="24" t="s">
        <v>7314</v>
      </c>
      <c r="B564" s="25">
        <v>57</v>
      </c>
      <c r="C564" s="34" t="s">
        <v>1347</v>
      </c>
      <c r="D564" s="600" t="s">
        <v>7070</v>
      </c>
      <c r="E564" s="600">
        <v>25</v>
      </c>
      <c r="F564" s="600"/>
      <c r="G564" s="600"/>
      <c r="H564" s="590" t="s">
        <v>84</v>
      </c>
      <c r="I564" s="25" t="s">
        <v>782</v>
      </c>
      <c r="J564" s="27" t="s">
        <v>85</v>
      </c>
      <c r="K564" s="25"/>
      <c r="L564" s="25" t="s">
        <v>257</v>
      </c>
      <c r="M564" s="28" t="s">
        <v>196</v>
      </c>
      <c r="N564" s="32" t="s">
        <v>88</v>
      </c>
      <c r="O564" s="29" t="s">
        <v>7315</v>
      </c>
      <c r="P564" s="44" t="s">
        <v>7316</v>
      </c>
      <c r="Q564" s="25">
        <v>1956</v>
      </c>
      <c r="R564" s="44" t="s">
        <v>7317</v>
      </c>
      <c r="S564" s="44" t="s">
        <v>7318</v>
      </c>
      <c r="T564" s="92" t="s">
        <v>7319</v>
      </c>
      <c r="U564" s="25" t="s">
        <v>876</v>
      </c>
      <c r="V564" s="25" t="s">
        <v>651</v>
      </c>
      <c r="W564" s="25" t="s">
        <v>7320</v>
      </c>
      <c r="X564" s="24" t="s">
        <v>7321</v>
      </c>
      <c r="Y564" s="24" t="s">
        <v>7322</v>
      </c>
      <c r="Z564" s="25">
        <v>1</v>
      </c>
      <c r="AA564" s="25" t="s">
        <v>96</v>
      </c>
      <c r="AB564" s="25" t="s">
        <v>23</v>
      </c>
      <c r="AC564" s="25" t="s">
        <v>97</v>
      </c>
      <c r="AD564" s="30"/>
      <c r="AE564" s="24"/>
      <c r="AF564" s="45">
        <v>32281</v>
      </c>
      <c r="AG564" s="25" t="str">
        <f t="shared" ca="1" si="126"/>
        <v>37 anos</v>
      </c>
      <c r="AH564" s="45">
        <v>45261</v>
      </c>
      <c r="AI564" s="31"/>
      <c r="AJ564" s="31"/>
      <c r="AK564" s="31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56" t="s">
        <v>100</v>
      </c>
      <c r="AX564" s="48" t="s">
        <v>7323</v>
      </c>
      <c r="AY564" s="48" t="s">
        <v>306</v>
      </c>
      <c r="AZ564" s="47" t="s">
        <v>99</v>
      </c>
      <c r="BA564" s="49" t="s">
        <v>99</v>
      </c>
      <c r="BB564" s="25" t="s">
        <v>271</v>
      </c>
      <c r="BC564" s="25"/>
      <c r="BD564" s="25"/>
      <c r="BE564" s="25"/>
      <c r="BF564" s="25"/>
      <c r="BG564" s="25"/>
      <c r="BH564" s="25"/>
      <c r="BI564" s="25"/>
      <c r="BJ564" s="25"/>
      <c r="BK564" s="25"/>
      <c r="BL564" s="24" t="s">
        <v>7324</v>
      </c>
      <c r="BM564" s="25">
        <v>3</v>
      </c>
      <c r="BN564" s="25" t="s">
        <v>7325</v>
      </c>
      <c r="BO564" s="25" t="s">
        <v>106</v>
      </c>
      <c r="BP564" s="25" t="s">
        <v>7326</v>
      </c>
      <c r="BQ564" s="115">
        <v>92996087279</v>
      </c>
      <c r="BR564" s="54" t="s">
        <v>7327</v>
      </c>
      <c r="BS564" s="25"/>
      <c r="BT564" s="25"/>
      <c r="BU564" s="25"/>
      <c r="BV564" s="25" t="s">
        <v>276</v>
      </c>
      <c r="BW564" s="25"/>
      <c r="BX564" s="25"/>
      <c r="BY564" s="25"/>
      <c r="BZ564" s="25"/>
      <c r="CA564" s="25"/>
      <c r="CB564" s="31"/>
      <c r="CC564" s="25"/>
      <c r="CD564" s="31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34"/>
    </row>
    <row r="565" spans="1:93" ht="15" customHeight="1">
      <c r="A565" s="13" t="s">
        <v>7328</v>
      </c>
      <c r="B565" s="14">
        <v>527</v>
      </c>
      <c r="C565" s="40" t="s">
        <v>1347</v>
      </c>
      <c r="D565" s="599" t="s">
        <v>7070</v>
      </c>
      <c r="E565" s="600">
        <v>25</v>
      </c>
      <c r="F565" s="599"/>
      <c r="G565" s="599"/>
      <c r="H565" s="36" t="s">
        <v>84</v>
      </c>
      <c r="I565" s="14"/>
      <c r="J565" s="36" t="s">
        <v>85</v>
      </c>
      <c r="K565" s="14" t="s">
        <v>86</v>
      </c>
      <c r="L565" s="14" t="s">
        <v>68</v>
      </c>
      <c r="M565" s="14" t="s">
        <v>196</v>
      </c>
      <c r="N565" s="17" t="s">
        <v>88</v>
      </c>
      <c r="O565" s="18" t="s">
        <v>7329</v>
      </c>
      <c r="P565" s="14" t="s">
        <v>7330</v>
      </c>
      <c r="Q565" s="14">
        <v>1136</v>
      </c>
      <c r="R565" s="14" t="s">
        <v>7331</v>
      </c>
      <c r="S565" s="14" t="s">
        <v>7332</v>
      </c>
      <c r="T565" s="14">
        <v>197897222</v>
      </c>
      <c r="U565" s="14">
        <v>67</v>
      </c>
      <c r="V565" s="14">
        <v>4</v>
      </c>
      <c r="W565" s="14">
        <v>98</v>
      </c>
      <c r="X565" s="13" t="s">
        <v>1575</v>
      </c>
      <c r="Y565" s="13" t="s">
        <v>7333</v>
      </c>
      <c r="Z565" s="14">
        <v>1</v>
      </c>
      <c r="AA565" s="14" t="s">
        <v>96</v>
      </c>
      <c r="AB565" s="14" t="s">
        <v>23</v>
      </c>
      <c r="AC565" s="14" t="s">
        <v>97</v>
      </c>
      <c r="AD565" s="19"/>
      <c r="AE565" s="13" t="s">
        <v>7334</v>
      </c>
      <c r="AF565" s="20">
        <v>28839</v>
      </c>
      <c r="AG565" s="14" t="str">
        <f t="shared" ca="1" si="126"/>
        <v>46 anos</v>
      </c>
      <c r="AH565" s="20">
        <v>41561</v>
      </c>
      <c r="AI565" s="20">
        <v>41561</v>
      </c>
      <c r="AJ565" s="20">
        <f>EDATE(AI565,300)</f>
        <v>50692</v>
      </c>
      <c r="AK565" s="20">
        <f>EDATE(AI565,360)</f>
        <v>52518</v>
      </c>
      <c r="AL565" s="14">
        <v>59</v>
      </c>
      <c r="AM565" s="14" t="str">
        <f ca="1">DATEDIF(AI565,TODAY(),"Y")&amp;" ano(s)"</f>
        <v>11 ano(s)</v>
      </c>
      <c r="AN565" s="14" t="str">
        <f ca="1">DATEDIF(AI565,TODAY(),"YM")&amp;"  mês(es)"</f>
        <v>10  mês(es)</v>
      </c>
      <c r="AO565" s="14" t="str">
        <f ca="1">DATEDIF(AI565,TODAY(),"MD")&amp;" dias"</f>
        <v>2 dias</v>
      </c>
      <c r="AP565" s="14">
        <f ca="1">TODAY()-AI565</f>
        <v>4324</v>
      </c>
      <c r="AQ565" s="21" t="s">
        <v>99</v>
      </c>
      <c r="AR565" s="14"/>
      <c r="AS565" s="14"/>
      <c r="AT565" s="14"/>
      <c r="AU565" s="14"/>
      <c r="AV565" s="14"/>
      <c r="AW565" s="14" t="s">
        <v>336</v>
      </c>
      <c r="AX565" s="14"/>
      <c r="AY565" s="14" t="s">
        <v>99</v>
      </c>
      <c r="AZ565" s="14" t="s">
        <v>99</v>
      </c>
      <c r="BA565" s="14"/>
      <c r="BB565" s="14"/>
      <c r="BC565" s="14" t="s">
        <v>351</v>
      </c>
      <c r="BD565" s="14"/>
      <c r="BE565" s="14"/>
      <c r="BF565" s="14"/>
      <c r="BG565" s="14"/>
      <c r="BH565" s="14"/>
      <c r="BI565" s="14"/>
      <c r="BJ565" s="14"/>
      <c r="BK565" s="14"/>
      <c r="BL565" s="14" t="s">
        <v>7335</v>
      </c>
      <c r="BM565" s="14">
        <v>0</v>
      </c>
      <c r="BN565" s="14" t="s">
        <v>7336</v>
      </c>
      <c r="BO565" s="14" t="s">
        <v>106</v>
      </c>
      <c r="BP565" s="14">
        <v>69093010</v>
      </c>
      <c r="BQ565" s="14">
        <v>9292674812</v>
      </c>
      <c r="BR565" s="22" t="s">
        <v>7337</v>
      </c>
      <c r="BS565" s="14" t="s">
        <v>290</v>
      </c>
      <c r="BT565" s="14" t="s">
        <v>110</v>
      </c>
      <c r="BU565" s="14" t="s">
        <v>291</v>
      </c>
      <c r="BV565" s="14" t="s">
        <v>110</v>
      </c>
      <c r="BW565" s="20" t="s">
        <v>292</v>
      </c>
      <c r="BX565" s="14" t="s">
        <v>110</v>
      </c>
      <c r="BY565" s="14" t="s">
        <v>110</v>
      </c>
      <c r="BZ565" s="14" t="s">
        <v>110</v>
      </c>
      <c r="CA565" s="14" t="s">
        <v>110</v>
      </c>
      <c r="CB565" s="14" t="s">
        <v>110</v>
      </c>
      <c r="CC565" s="14" t="s">
        <v>110</v>
      </c>
      <c r="CD565" s="14" t="s">
        <v>110</v>
      </c>
      <c r="CE565" s="14" t="s">
        <v>110</v>
      </c>
      <c r="CF565" s="14" t="s">
        <v>110</v>
      </c>
      <c r="CG565" s="14" t="s">
        <v>110</v>
      </c>
      <c r="CH565" s="14" t="s">
        <v>110</v>
      </c>
      <c r="CI565" s="14" t="s">
        <v>110</v>
      </c>
      <c r="CJ565" s="14" t="s">
        <v>110</v>
      </c>
      <c r="CK565" s="14" t="s">
        <v>110</v>
      </c>
      <c r="CL565" s="14" t="s">
        <v>110</v>
      </c>
      <c r="CM565" s="14" t="s">
        <v>110</v>
      </c>
      <c r="CN565" s="14"/>
      <c r="CO565" s="40"/>
    </row>
    <row r="566" spans="1:93" ht="12.75" customHeight="1">
      <c r="A566" s="24" t="s">
        <v>7338</v>
      </c>
      <c r="B566" s="25">
        <v>130</v>
      </c>
      <c r="C566" s="34" t="s">
        <v>1347</v>
      </c>
      <c r="D566" s="600" t="s">
        <v>7070</v>
      </c>
      <c r="E566" s="600">
        <v>25</v>
      </c>
      <c r="F566" s="600"/>
      <c r="G566" s="600"/>
      <c r="H566" s="590" t="s">
        <v>84</v>
      </c>
      <c r="I566" s="25" t="s">
        <v>6699</v>
      </c>
      <c r="J566" s="27" t="s">
        <v>135</v>
      </c>
      <c r="K566" s="25"/>
      <c r="L566" s="25" t="s">
        <v>257</v>
      </c>
      <c r="M566" s="28" t="s">
        <v>196</v>
      </c>
      <c r="N566" s="28" t="s">
        <v>88</v>
      </c>
      <c r="O566" s="29" t="s">
        <v>7339</v>
      </c>
      <c r="P566" s="44" t="s">
        <v>7340</v>
      </c>
      <c r="Q566" s="41">
        <v>2030</v>
      </c>
      <c r="R566" s="44" t="s">
        <v>7341</v>
      </c>
      <c r="S566" s="44" t="s">
        <v>7342</v>
      </c>
      <c r="T566" s="25">
        <v>363936522</v>
      </c>
      <c r="U566" s="25">
        <v>75</v>
      </c>
      <c r="V566" s="25">
        <v>4</v>
      </c>
      <c r="W566" s="25">
        <v>171</v>
      </c>
      <c r="X566" s="24" t="s">
        <v>7343</v>
      </c>
      <c r="Y566" s="24" t="s">
        <v>7344</v>
      </c>
      <c r="Z566" s="25">
        <v>2</v>
      </c>
      <c r="AA566" s="25" t="s">
        <v>96</v>
      </c>
      <c r="AB566" s="25" t="s">
        <v>23</v>
      </c>
      <c r="AC566" s="25" t="s">
        <v>97</v>
      </c>
      <c r="AD566" s="30"/>
      <c r="AE566" s="24"/>
      <c r="AF566" s="45">
        <v>34198</v>
      </c>
      <c r="AG566" s="25" t="str">
        <f t="shared" ca="1" si="126"/>
        <v>31 anos</v>
      </c>
      <c r="AH566" s="45">
        <v>45261</v>
      </c>
      <c r="AI566" s="31"/>
      <c r="AJ566" s="31"/>
      <c r="AK566" s="31"/>
      <c r="AL566" s="25"/>
      <c r="AM566" s="25"/>
      <c r="AN566" s="25"/>
      <c r="AO566" s="25"/>
      <c r="AP566" s="25"/>
      <c r="AQ566" s="32"/>
      <c r="AR566" s="25"/>
      <c r="AS566" s="25"/>
      <c r="AT566" s="25"/>
      <c r="AU566" s="25"/>
      <c r="AV566" s="25"/>
      <c r="AW566" s="25" t="s">
        <v>100</v>
      </c>
      <c r="AX566" s="52" t="s">
        <v>1386</v>
      </c>
      <c r="AY566" s="52" t="s">
        <v>306</v>
      </c>
      <c r="AZ566" s="63" t="s">
        <v>99</v>
      </c>
      <c r="BA566" s="52" t="s">
        <v>99</v>
      </c>
      <c r="BB566" s="25" t="s">
        <v>271</v>
      </c>
      <c r="BC566" s="25"/>
      <c r="BD566" s="25"/>
      <c r="BE566" s="25"/>
      <c r="BF566" s="25"/>
      <c r="BG566" s="25"/>
      <c r="BH566" s="25"/>
      <c r="BI566" s="25"/>
      <c r="BJ566" s="25"/>
      <c r="BK566" s="25"/>
      <c r="BL566" s="24"/>
      <c r="BM566" s="25"/>
      <c r="BN566" s="25"/>
      <c r="BO566" s="25" t="s">
        <v>106</v>
      </c>
      <c r="BP566" s="25"/>
      <c r="BQ566" s="53">
        <v>92991904692</v>
      </c>
      <c r="BR566" s="54" t="s">
        <v>7345</v>
      </c>
      <c r="BS566" s="25"/>
      <c r="BT566" s="25"/>
      <c r="BU566" s="25"/>
      <c r="BV566" s="25" t="s">
        <v>276</v>
      </c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34"/>
    </row>
    <row r="567" spans="1:93" ht="12.75" customHeight="1">
      <c r="A567" s="155" t="s">
        <v>7346</v>
      </c>
      <c r="B567" s="21"/>
      <c r="C567" s="40" t="s">
        <v>1347</v>
      </c>
      <c r="D567" s="599" t="s">
        <v>7070</v>
      </c>
      <c r="E567" s="600">
        <v>25</v>
      </c>
      <c r="F567" s="599"/>
      <c r="G567" s="599"/>
      <c r="H567" s="36" t="s">
        <v>84</v>
      </c>
      <c r="I567" s="14" t="s">
        <v>5401</v>
      </c>
      <c r="J567" s="156" t="s">
        <v>85</v>
      </c>
      <c r="K567" s="14" t="s">
        <v>86</v>
      </c>
      <c r="L567" s="14" t="s">
        <v>73</v>
      </c>
      <c r="M567" s="21" t="s">
        <v>136</v>
      </c>
      <c r="N567" s="14" t="s">
        <v>4987</v>
      </c>
      <c r="O567" s="18" t="s">
        <v>7347</v>
      </c>
      <c r="P567" s="21" t="s">
        <v>7348</v>
      </c>
      <c r="Q567" s="14">
        <v>1836</v>
      </c>
      <c r="R567" s="21" t="s">
        <v>7349</v>
      </c>
      <c r="S567" s="21" t="s">
        <v>7350</v>
      </c>
      <c r="T567" s="21">
        <v>308627922</v>
      </c>
      <c r="U567" s="21">
        <v>59</v>
      </c>
      <c r="V567" s="21">
        <v>4</v>
      </c>
      <c r="W567" s="21">
        <v>110</v>
      </c>
      <c r="X567" s="155" t="s">
        <v>7351</v>
      </c>
      <c r="Y567" s="155" t="s">
        <v>7352</v>
      </c>
      <c r="Z567" s="14">
        <v>2</v>
      </c>
      <c r="AA567" s="14" t="s">
        <v>96</v>
      </c>
      <c r="AB567" s="14" t="s">
        <v>23</v>
      </c>
      <c r="AC567" s="21" t="s">
        <v>97</v>
      </c>
      <c r="AD567" s="157"/>
      <c r="AE567" s="155"/>
      <c r="AF567" s="133">
        <v>31907</v>
      </c>
      <c r="AG567" s="21" t="s">
        <v>7353</v>
      </c>
      <c r="AH567" s="21"/>
      <c r="AI567" s="133">
        <v>44883</v>
      </c>
      <c r="AJ567" s="20">
        <f>EDATE(AI567,300)</f>
        <v>54014</v>
      </c>
      <c r="AK567" s="20">
        <f>EDATE(AI567,360)</f>
        <v>55841</v>
      </c>
      <c r="AL567" s="21">
        <v>59</v>
      </c>
      <c r="AM567" s="14" t="str">
        <f ca="1">DATEDIF(AI567,TODAY(),"Y")&amp;" ano(s)"</f>
        <v>2 ano(s)</v>
      </c>
      <c r="AN567" s="14" t="str">
        <f ca="1">DATEDIF(AI567,TODAY(),"YM")&amp;"  mês(es)"</f>
        <v>8  mês(es)</v>
      </c>
      <c r="AO567" s="14" t="str">
        <f ca="1">DATEDIF(AI567,TODAY(),"MD")&amp;" dias"</f>
        <v>29 dias</v>
      </c>
      <c r="AP567" s="14">
        <f ca="1">TODAY()-AI567</f>
        <v>1002</v>
      </c>
      <c r="AQ567" s="21" t="s">
        <v>99</v>
      </c>
      <c r="AR567" s="21"/>
      <c r="AS567" s="21"/>
      <c r="AT567" s="21"/>
      <c r="AU567" s="21"/>
      <c r="AV567" s="21"/>
      <c r="AW567" s="14" t="s">
        <v>100</v>
      </c>
      <c r="AX567" s="21" t="s">
        <v>2538</v>
      </c>
      <c r="AY567" s="21" t="s">
        <v>7354</v>
      </c>
      <c r="AZ567" s="21" t="s">
        <v>99</v>
      </c>
      <c r="BA567" s="14" t="s">
        <v>99</v>
      </c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 t="s">
        <v>7141</v>
      </c>
      <c r="BM567" s="21">
        <v>249</v>
      </c>
      <c r="BN567" s="21" t="s">
        <v>7355</v>
      </c>
      <c r="BO567" s="21" t="s">
        <v>106</v>
      </c>
      <c r="BP567" s="21" t="s">
        <v>7356</v>
      </c>
      <c r="BQ567" s="21" t="s">
        <v>7357</v>
      </c>
      <c r="BR567" s="189" t="s">
        <v>7358</v>
      </c>
      <c r="BS567" s="155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155"/>
      <c r="CN567" s="21"/>
      <c r="CO567" s="159"/>
    </row>
    <row r="568" spans="1:93" ht="12.75" customHeight="1">
      <c r="A568" s="24" t="s">
        <v>7359</v>
      </c>
      <c r="B568" s="25">
        <v>411</v>
      </c>
      <c r="C568" s="34" t="s">
        <v>82</v>
      </c>
      <c r="D568" s="600" t="s">
        <v>7360</v>
      </c>
      <c r="E568" s="600">
        <v>26</v>
      </c>
      <c r="F568" s="600"/>
      <c r="G568" s="600"/>
      <c r="H568" s="27" t="s">
        <v>84</v>
      </c>
      <c r="I568" s="25" t="s">
        <v>2290</v>
      </c>
      <c r="J568" s="27" t="s">
        <v>85</v>
      </c>
      <c r="K568" s="25" t="s">
        <v>86</v>
      </c>
      <c r="L568" s="25" t="s">
        <v>69</v>
      </c>
      <c r="M568" s="25" t="s">
        <v>196</v>
      </c>
      <c r="N568" s="28" t="s">
        <v>88</v>
      </c>
      <c r="O568" s="29" t="s">
        <v>7361</v>
      </c>
      <c r="P568" s="25" t="s">
        <v>7362</v>
      </c>
      <c r="Q568" s="28" t="s">
        <v>7363</v>
      </c>
      <c r="R568" s="25" t="s">
        <v>7364</v>
      </c>
      <c r="S568" s="25" t="s">
        <v>7365</v>
      </c>
      <c r="T568" s="25">
        <v>236857522</v>
      </c>
      <c r="U568" s="25">
        <v>16</v>
      </c>
      <c r="V568" s="25">
        <v>58</v>
      </c>
      <c r="W568" s="25">
        <v>339</v>
      </c>
      <c r="X568" s="24" t="s">
        <v>7366</v>
      </c>
      <c r="Y568" s="24" t="s">
        <v>7367</v>
      </c>
      <c r="Z568" s="25">
        <v>1</v>
      </c>
      <c r="AA568" s="25" t="s">
        <v>96</v>
      </c>
      <c r="AB568" s="25" t="s">
        <v>23</v>
      </c>
      <c r="AC568" s="25" t="s">
        <v>97</v>
      </c>
      <c r="AD568" s="30"/>
      <c r="AE568" s="24" t="s">
        <v>7368</v>
      </c>
      <c r="AF568" s="31">
        <v>32193</v>
      </c>
      <c r="AG568" s="25" t="str">
        <f ca="1">DATEDIF(AF568,TODAY(),"Y")&amp;" anos"</f>
        <v>37 anos</v>
      </c>
      <c r="AH568" s="31">
        <v>41561</v>
      </c>
      <c r="AI568" s="31">
        <v>41561</v>
      </c>
      <c r="AJ568" s="31">
        <f>EDATE(AI568,300)</f>
        <v>50692</v>
      </c>
      <c r="AK568" s="31">
        <f>EDATE(AI568,360)</f>
        <v>52518</v>
      </c>
      <c r="AL568" s="25">
        <v>59</v>
      </c>
      <c r="AM568" s="25" t="str">
        <f ca="1">DATEDIF(AI568,TODAY(),"Y")&amp;" ano(s)"</f>
        <v>11 ano(s)</v>
      </c>
      <c r="AN568" s="25" t="str">
        <f ca="1">DATEDIF(AI568,TODAY(),"YM")&amp;"  mês(es)"</f>
        <v>10  mês(es)</v>
      </c>
      <c r="AO568" s="25" t="str">
        <f ca="1">DATEDIF(AI568,TODAY(),"MD")&amp;" dias"</f>
        <v>2 dias</v>
      </c>
      <c r="AP568" s="25">
        <f ca="1">TODAY()-AI568</f>
        <v>4324</v>
      </c>
      <c r="AQ568" s="32" t="s">
        <v>99</v>
      </c>
      <c r="AR568" s="25"/>
      <c r="AS568" s="25"/>
      <c r="AT568" s="25"/>
      <c r="AU568" s="25"/>
      <c r="AV568" s="25"/>
      <c r="AW568" s="25" t="s">
        <v>336</v>
      </c>
      <c r="AX568" s="25" t="s">
        <v>99</v>
      </c>
      <c r="AY568" s="25" t="s">
        <v>99</v>
      </c>
      <c r="AZ568" s="25" t="s">
        <v>99</v>
      </c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 t="s">
        <v>7369</v>
      </c>
      <c r="BM568" s="25">
        <v>0</v>
      </c>
      <c r="BN568" s="25" t="s">
        <v>7370</v>
      </c>
      <c r="BO568" s="25" t="s">
        <v>106</v>
      </c>
      <c r="BP568" s="25">
        <v>69099260</v>
      </c>
      <c r="BQ568" s="25">
        <v>81508917</v>
      </c>
      <c r="BR568" s="33" t="s">
        <v>7371</v>
      </c>
      <c r="BS568" s="25" t="s">
        <v>290</v>
      </c>
      <c r="BT568" s="25" t="s">
        <v>110</v>
      </c>
      <c r="BU568" s="25" t="s">
        <v>291</v>
      </c>
      <c r="BV568" s="25" t="s">
        <v>110</v>
      </c>
      <c r="BW568" s="31" t="s">
        <v>292</v>
      </c>
      <c r="BX568" s="25" t="s">
        <v>2978</v>
      </c>
      <c r="BY568" s="25" t="s">
        <v>110</v>
      </c>
      <c r="BZ568" s="25" t="s">
        <v>110</v>
      </c>
      <c r="CA568" s="25" t="s">
        <v>110</v>
      </c>
      <c r="CB568" s="25" t="s">
        <v>110</v>
      </c>
      <c r="CC568" s="25" t="s">
        <v>110</v>
      </c>
      <c r="CD568" s="25" t="s">
        <v>110</v>
      </c>
      <c r="CE568" s="25" t="s">
        <v>110</v>
      </c>
      <c r="CF568" s="25" t="s">
        <v>110</v>
      </c>
      <c r="CG568" s="25" t="s">
        <v>110</v>
      </c>
      <c r="CH568" s="25" t="s">
        <v>110</v>
      </c>
      <c r="CI568" s="25" t="s">
        <v>110</v>
      </c>
      <c r="CJ568" s="25" t="s">
        <v>110</v>
      </c>
      <c r="CK568" s="25" t="s">
        <v>110</v>
      </c>
      <c r="CL568" s="25" t="s">
        <v>110</v>
      </c>
      <c r="CM568" s="25" t="s">
        <v>110</v>
      </c>
      <c r="CN568" s="25"/>
      <c r="CO568" s="34"/>
    </row>
    <row r="569" spans="1:93" ht="12.75" customHeight="1">
      <c r="A569" s="155" t="s">
        <v>7372</v>
      </c>
      <c r="B569" s="21"/>
      <c r="C569" s="40" t="s">
        <v>82</v>
      </c>
      <c r="D569" s="599" t="s">
        <v>7360</v>
      </c>
      <c r="E569" s="600">
        <v>26</v>
      </c>
      <c r="F569" s="599"/>
      <c r="G569" s="599"/>
      <c r="H569" s="36" t="s">
        <v>84</v>
      </c>
      <c r="I569" s="14" t="s">
        <v>7373</v>
      </c>
      <c r="J569" s="156" t="s">
        <v>135</v>
      </c>
      <c r="K569" s="14" t="s">
        <v>86</v>
      </c>
      <c r="L569" s="14" t="s">
        <v>73</v>
      </c>
      <c r="M569" s="21" t="s">
        <v>136</v>
      </c>
      <c r="N569" s="21" t="s">
        <v>696</v>
      </c>
      <c r="O569" s="18" t="s">
        <v>7374</v>
      </c>
      <c r="P569" s="21" t="s">
        <v>7375</v>
      </c>
      <c r="Q569" s="14">
        <v>1842</v>
      </c>
      <c r="R569" s="21">
        <v>19022505556</v>
      </c>
      <c r="S569" s="21">
        <v>52171485272</v>
      </c>
      <c r="T569" s="21">
        <v>207962422</v>
      </c>
      <c r="U569" s="21">
        <v>24</v>
      </c>
      <c r="V569" s="21">
        <v>62</v>
      </c>
      <c r="W569" s="21">
        <v>340</v>
      </c>
      <c r="X569" s="155" t="s">
        <v>7376</v>
      </c>
      <c r="Y569" s="155" t="s">
        <v>7377</v>
      </c>
      <c r="Z569" s="14">
        <v>1</v>
      </c>
      <c r="AA569" s="14" t="s">
        <v>99</v>
      </c>
      <c r="AB569" s="14" t="s">
        <v>7378</v>
      </c>
      <c r="AC569" s="21" t="s">
        <v>97</v>
      </c>
      <c r="AD569" s="157" t="s">
        <v>7379</v>
      </c>
      <c r="AE569" s="155" t="s">
        <v>5528</v>
      </c>
      <c r="AF569" s="133">
        <v>30114</v>
      </c>
      <c r="AG569" s="21" t="s">
        <v>148</v>
      </c>
      <c r="AH569" s="21"/>
      <c r="AI569" s="133">
        <v>44883</v>
      </c>
      <c r="AJ569" s="20">
        <f>EDATE(AI569,300)</f>
        <v>54014</v>
      </c>
      <c r="AK569" s="20">
        <f>EDATE(AI569,360)</f>
        <v>55841</v>
      </c>
      <c r="AL569" s="21">
        <v>59</v>
      </c>
      <c r="AM569" s="14" t="str">
        <f ca="1">DATEDIF(AI569,TODAY(),"Y")&amp;" ano(s)"</f>
        <v>2 ano(s)</v>
      </c>
      <c r="AN569" s="14" t="str">
        <f ca="1">DATEDIF(AI569,TODAY(),"YM")&amp;"  mês(es)"</f>
        <v>8  mês(es)</v>
      </c>
      <c r="AO569" s="14" t="str">
        <f ca="1">DATEDIF(AI569,TODAY(),"MD")&amp;" dias"</f>
        <v>29 dias</v>
      </c>
      <c r="AP569" s="14">
        <f ca="1">TODAY()-AI569</f>
        <v>1002</v>
      </c>
      <c r="AQ569" s="21" t="s">
        <v>99</v>
      </c>
      <c r="AR569" s="21"/>
      <c r="AS569" s="21"/>
      <c r="AT569" s="21"/>
      <c r="AU569" s="21"/>
      <c r="AV569" s="21"/>
      <c r="AW569" s="14" t="s">
        <v>100</v>
      </c>
      <c r="AX569" s="21" t="s">
        <v>7380</v>
      </c>
      <c r="AY569" s="21"/>
      <c r="AZ569" s="21"/>
      <c r="BA569" s="14" t="s">
        <v>99</v>
      </c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 t="s">
        <v>7381</v>
      </c>
      <c r="BM569" s="21">
        <v>86</v>
      </c>
      <c r="BN569" s="21" t="s">
        <v>3065</v>
      </c>
      <c r="BO569" s="21" t="s">
        <v>106</v>
      </c>
      <c r="BP569" s="21" t="s">
        <v>7382</v>
      </c>
      <c r="BQ569" s="21" t="s">
        <v>7383</v>
      </c>
      <c r="BR569" s="189" t="s">
        <v>7384</v>
      </c>
      <c r="BS569" s="155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155"/>
      <c r="CN569" s="21"/>
      <c r="CO569" s="159"/>
    </row>
    <row r="570" spans="1:93" ht="15.75" customHeight="1">
      <c r="A570" s="24" t="s">
        <v>7385</v>
      </c>
      <c r="B570" s="25"/>
      <c r="C570" s="225" t="s">
        <v>82</v>
      </c>
      <c r="D570" s="600" t="s">
        <v>7360</v>
      </c>
      <c r="E570" s="600">
        <v>26</v>
      </c>
      <c r="F570" s="600"/>
      <c r="G570" s="600"/>
      <c r="H570" s="27" t="s">
        <v>84</v>
      </c>
      <c r="I570" s="25" t="s">
        <v>7386</v>
      </c>
      <c r="J570" s="27" t="s">
        <v>135</v>
      </c>
      <c r="K570" s="25" t="s">
        <v>86</v>
      </c>
      <c r="L570" s="25" t="s">
        <v>69</v>
      </c>
      <c r="M570" s="28" t="s">
        <v>1392</v>
      </c>
      <c r="N570" s="28" t="s">
        <v>1450</v>
      </c>
      <c r="O570" s="185" t="s">
        <v>7387</v>
      </c>
      <c r="P570" s="25" t="s">
        <v>7388</v>
      </c>
      <c r="Q570" s="25"/>
      <c r="R570" s="28" t="s">
        <v>7389</v>
      </c>
      <c r="S570" s="28" t="s">
        <v>7390</v>
      </c>
      <c r="T570" s="28" t="s">
        <v>7391</v>
      </c>
      <c r="U570" s="28" t="s">
        <v>2801</v>
      </c>
      <c r="V570" s="28" t="s">
        <v>717</v>
      </c>
      <c r="W570" s="28" t="s">
        <v>7392</v>
      </c>
      <c r="X570" s="24" t="s">
        <v>7393</v>
      </c>
      <c r="Y570" s="24" t="s">
        <v>7394</v>
      </c>
      <c r="Z570" s="25" t="s">
        <v>5048</v>
      </c>
      <c r="AA570" s="25"/>
      <c r="AB570" s="25" t="s">
        <v>4886</v>
      </c>
      <c r="AC570" s="25" t="s">
        <v>97</v>
      </c>
      <c r="AD570" s="30"/>
      <c r="AE570" s="24"/>
      <c r="AF570" s="31">
        <v>31182</v>
      </c>
      <c r="AG570" s="25" t="s">
        <v>7395</v>
      </c>
      <c r="AH570" s="25"/>
      <c r="AI570" s="31"/>
      <c r="AJ570" s="31"/>
      <c r="AK570" s="31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 t="s">
        <v>336</v>
      </c>
      <c r="AX570" s="25" t="s">
        <v>99</v>
      </c>
      <c r="AY570" s="25" t="s">
        <v>99</v>
      </c>
      <c r="AZ570" s="25" t="s">
        <v>99</v>
      </c>
      <c r="BA570" s="25" t="s">
        <v>99</v>
      </c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 t="s">
        <v>7396</v>
      </c>
      <c r="BM570" s="25">
        <v>269</v>
      </c>
      <c r="BN570" s="25"/>
      <c r="BO570" s="25" t="s">
        <v>106</v>
      </c>
      <c r="BP570" s="25" t="s">
        <v>7397</v>
      </c>
      <c r="BQ570" s="653" t="s">
        <v>7398</v>
      </c>
      <c r="BR570" s="65" t="s">
        <v>7399</v>
      </c>
      <c r="BS570" s="25"/>
      <c r="BT570" s="25"/>
      <c r="BU570" s="25"/>
      <c r="BV570" s="25"/>
      <c r="BW570" s="25"/>
      <c r="BX570" s="25" t="s">
        <v>4894</v>
      </c>
      <c r="BY570" s="25"/>
      <c r="BZ570" s="25"/>
      <c r="CA570" s="25"/>
      <c r="CB570" s="31"/>
      <c r="CC570" s="25"/>
      <c r="CD570" s="31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34"/>
    </row>
    <row r="571" spans="1:93" ht="15" customHeight="1">
      <c r="A571" s="13" t="s">
        <v>7400</v>
      </c>
      <c r="B571" s="14">
        <v>49</v>
      </c>
      <c r="C571" s="40" t="s">
        <v>82</v>
      </c>
      <c r="D571" s="599" t="s">
        <v>7360</v>
      </c>
      <c r="E571" s="600">
        <v>26</v>
      </c>
      <c r="F571" s="599"/>
      <c r="G571" s="599"/>
      <c r="H571" s="36" t="s">
        <v>116</v>
      </c>
      <c r="I571" s="14" t="s">
        <v>558</v>
      </c>
      <c r="J571" s="36" t="s">
        <v>85</v>
      </c>
      <c r="K571" s="14" t="s">
        <v>544</v>
      </c>
      <c r="L571" s="14" t="s">
        <v>73</v>
      </c>
      <c r="M571" s="17" t="s">
        <v>87</v>
      </c>
      <c r="N571" s="17" t="s">
        <v>88</v>
      </c>
      <c r="O571" s="18" t="s">
        <v>7401</v>
      </c>
      <c r="P571" s="14" t="s">
        <v>7402</v>
      </c>
      <c r="Q571" s="17" t="s">
        <v>7403</v>
      </c>
      <c r="R571" s="14" t="s">
        <v>7404</v>
      </c>
      <c r="S571" s="14" t="s">
        <v>7405</v>
      </c>
      <c r="T571" s="14">
        <v>228831622</v>
      </c>
      <c r="U571" s="14">
        <v>91</v>
      </c>
      <c r="V571" s="14">
        <v>62</v>
      </c>
      <c r="W571" s="14">
        <v>54</v>
      </c>
      <c r="X571" s="13" t="s">
        <v>7406</v>
      </c>
      <c r="Y571" s="13" t="s">
        <v>7407</v>
      </c>
      <c r="Z571" s="14">
        <v>1</v>
      </c>
      <c r="AA571" s="14" t="s">
        <v>96</v>
      </c>
      <c r="AB571" s="14" t="s">
        <v>23</v>
      </c>
      <c r="AC571" s="14" t="s">
        <v>97</v>
      </c>
      <c r="AD571" s="19"/>
      <c r="AE571" s="13" t="s">
        <v>7408</v>
      </c>
      <c r="AF571" s="20">
        <v>31186</v>
      </c>
      <c r="AG571" s="14" t="str">
        <f t="shared" ref="AG571:AG602" ca="1" si="127">DATEDIF(AF571,TODAY(),"Y")&amp;" anos"</f>
        <v>40 anos</v>
      </c>
      <c r="AH571" s="20">
        <v>38058</v>
      </c>
      <c r="AI571" s="20">
        <v>38058</v>
      </c>
      <c r="AJ571" s="20">
        <f t="shared" ref="AJ571:AJ618" si="128">EDATE(AI571,300)</f>
        <v>47189</v>
      </c>
      <c r="AK571" s="20">
        <f t="shared" ref="AK571:AK618" si="129">EDATE(AI571,360)</f>
        <v>49015</v>
      </c>
      <c r="AL571" s="14">
        <v>59</v>
      </c>
      <c r="AM571" s="14" t="str">
        <f t="shared" ref="AM571:AM618" ca="1" si="130">DATEDIF(AI571,TODAY(),"Y")&amp;" ano(s)"</f>
        <v>21 ano(s)</v>
      </c>
      <c r="AN571" s="14" t="str">
        <f t="shared" ref="AN571:AN618" ca="1" si="131">DATEDIF(AI571,TODAY(),"YM")&amp;"  mês(es)"</f>
        <v>5  mês(es)</v>
      </c>
      <c r="AO571" s="14" t="str">
        <f t="shared" ref="AO571:AO618" ca="1" si="132">DATEDIF(AI571,TODAY(),"MD")&amp;" dias"</f>
        <v>4 dias</v>
      </c>
      <c r="AP571" s="14">
        <f t="shared" ref="AP571:AP618" ca="1" si="133">TODAY()-AI571</f>
        <v>7827</v>
      </c>
      <c r="AQ571" s="21" t="s">
        <v>99</v>
      </c>
      <c r="AR571" s="14"/>
      <c r="AS571" s="14"/>
      <c r="AT571" s="14"/>
      <c r="AU571" s="14"/>
      <c r="AV571" s="14"/>
      <c r="AW571" s="14" t="s">
        <v>100</v>
      </c>
      <c r="AX571" s="14"/>
      <c r="AY571" s="14" t="s">
        <v>127</v>
      </c>
      <c r="AZ571" s="14" t="s">
        <v>99</v>
      </c>
      <c r="BA571" s="14" t="s">
        <v>99</v>
      </c>
      <c r="BB571" s="20" t="s">
        <v>101</v>
      </c>
      <c r="BC571" s="14" t="s">
        <v>3028</v>
      </c>
      <c r="BD571" s="14" t="s">
        <v>3029</v>
      </c>
      <c r="BE571" s="14" t="s">
        <v>3030</v>
      </c>
      <c r="BF571" s="14"/>
      <c r="BG571" s="14"/>
      <c r="BH571" s="14"/>
      <c r="BI571" s="14"/>
      <c r="BJ571" s="14"/>
      <c r="BK571" s="14"/>
      <c r="BL571" s="14" t="s">
        <v>7409</v>
      </c>
      <c r="BM571" s="14">
        <v>0</v>
      </c>
      <c r="BN571" s="14"/>
      <c r="BO571" s="14" t="s">
        <v>106</v>
      </c>
      <c r="BP571" s="14">
        <v>69000000</v>
      </c>
      <c r="BQ571" s="14">
        <v>94543876</v>
      </c>
      <c r="BR571" s="22" t="s">
        <v>7410</v>
      </c>
      <c r="BS571" s="14" t="s">
        <v>108</v>
      </c>
      <c r="BT571" s="14" t="s">
        <v>109</v>
      </c>
      <c r="BU571" s="14" t="s">
        <v>1432</v>
      </c>
      <c r="BV571" s="14" t="s">
        <v>110</v>
      </c>
      <c r="BW571" s="14" t="s">
        <v>3033</v>
      </c>
      <c r="BX571" s="14" t="s">
        <v>1435</v>
      </c>
      <c r="BY571" s="14" t="s">
        <v>3034</v>
      </c>
      <c r="BZ571" s="20" t="s">
        <v>113</v>
      </c>
      <c r="CA571" s="14" t="s">
        <v>110</v>
      </c>
      <c r="CB571" s="14" t="s">
        <v>110</v>
      </c>
      <c r="CC571" s="14" t="s">
        <v>110</v>
      </c>
      <c r="CD571" s="14" t="s">
        <v>110</v>
      </c>
      <c r="CE571" s="14" t="s">
        <v>110</v>
      </c>
      <c r="CF571" s="14" t="s">
        <v>110</v>
      </c>
      <c r="CG571" s="14" t="s">
        <v>110</v>
      </c>
      <c r="CH571" s="14" t="s">
        <v>110</v>
      </c>
      <c r="CI571" s="14" t="s">
        <v>110</v>
      </c>
      <c r="CJ571" s="14" t="s">
        <v>110</v>
      </c>
      <c r="CK571" s="14" t="s">
        <v>110</v>
      </c>
      <c r="CL571" s="14" t="s">
        <v>110</v>
      </c>
      <c r="CM571" s="14" t="s">
        <v>110</v>
      </c>
      <c r="CN571" s="14"/>
      <c r="CO571" s="40"/>
    </row>
    <row r="572" spans="1:93" ht="12.75" customHeight="1">
      <c r="A572" s="24" t="s">
        <v>7411</v>
      </c>
      <c r="B572" s="25">
        <v>334</v>
      </c>
      <c r="C572" s="34" t="s">
        <v>82</v>
      </c>
      <c r="D572" s="605" t="s">
        <v>7360</v>
      </c>
      <c r="E572" s="600">
        <v>26</v>
      </c>
      <c r="F572" s="605"/>
      <c r="G572" s="605"/>
      <c r="H572" s="27" t="s">
        <v>84</v>
      </c>
      <c r="I572" s="25" t="s">
        <v>7412</v>
      </c>
      <c r="J572" s="27" t="s">
        <v>135</v>
      </c>
      <c r="K572" s="25" t="s">
        <v>544</v>
      </c>
      <c r="L572" s="25" t="s">
        <v>73</v>
      </c>
      <c r="M572" s="28" t="s">
        <v>87</v>
      </c>
      <c r="N572" s="28" t="s">
        <v>88</v>
      </c>
      <c r="O572" s="29" t="s">
        <v>7413</v>
      </c>
      <c r="P572" s="25" t="s">
        <v>7414</v>
      </c>
      <c r="Q572" s="28" t="s">
        <v>7415</v>
      </c>
      <c r="R572" s="25" t="s">
        <v>7416</v>
      </c>
      <c r="S572" s="25" t="s">
        <v>7417</v>
      </c>
      <c r="T572" s="25">
        <v>207073122</v>
      </c>
      <c r="U572" s="25">
        <v>24</v>
      </c>
      <c r="V572" s="25">
        <v>65</v>
      </c>
      <c r="W572" s="25">
        <v>126</v>
      </c>
      <c r="X572" s="24" t="s">
        <v>7418</v>
      </c>
      <c r="Y572" s="24" t="s">
        <v>7419</v>
      </c>
      <c r="Z572" s="25">
        <v>2</v>
      </c>
      <c r="AA572" s="25" t="s">
        <v>96</v>
      </c>
      <c r="AB572" s="25" t="s">
        <v>23</v>
      </c>
      <c r="AC572" s="25" t="s">
        <v>97</v>
      </c>
      <c r="AD572" s="30"/>
      <c r="AE572" s="211" t="s">
        <v>7420</v>
      </c>
      <c r="AF572" s="31">
        <v>28783</v>
      </c>
      <c r="AG572" s="25" t="str">
        <f t="shared" ca="1" si="127"/>
        <v>46 anos</v>
      </c>
      <c r="AH572" s="31">
        <v>38384</v>
      </c>
      <c r="AI572" s="31">
        <v>38384</v>
      </c>
      <c r="AJ572" s="31">
        <f t="shared" si="128"/>
        <v>47515</v>
      </c>
      <c r="AK572" s="31">
        <f t="shared" si="129"/>
        <v>49341</v>
      </c>
      <c r="AL572" s="25">
        <v>59</v>
      </c>
      <c r="AM572" s="25" t="str">
        <f t="shared" ca="1" si="130"/>
        <v>20 ano(s)</v>
      </c>
      <c r="AN572" s="25" t="str">
        <f t="shared" ca="1" si="131"/>
        <v>6  mês(es)</v>
      </c>
      <c r="AO572" s="25" t="str">
        <f t="shared" ca="1" si="132"/>
        <v>15 dias</v>
      </c>
      <c r="AP572" s="25">
        <f t="shared" ca="1" si="133"/>
        <v>7501</v>
      </c>
      <c r="AQ572" s="32" t="s">
        <v>99</v>
      </c>
      <c r="AR572" s="25"/>
      <c r="AS572" s="25"/>
      <c r="AT572" s="25"/>
      <c r="AU572" s="25"/>
      <c r="AV572" s="25"/>
      <c r="AW572" s="25" t="s">
        <v>100</v>
      </c>
      <c r="AX572" s="25"/>
      <c r="AY572" s="25" t="s">
        <v>1717</v>
      </c>
      <c r="AZ572" s="25" t="s">
        <v>99</v>
      </c>
      <c r="BA572" s="25" t="s">
        <v>99</v>
      </c>
      <c r="BB572" s="25"/>
      <c r="BC572" s="25" t="s">
        <v>3028</v>
      </c>
      <c r="BD572" s="25" t="s">
        <v>3259</v>
      </c>
      <c r="BE572" s="25" t="s">
        <v>3030</v>
      </c>
      <c r="BF572" s="25"/>
      <c r="BG572" s="25"/>
      <c r="BH572" s="25"/>
      <c r="BI572" s="25"/>
      <c r="BJ572" s="25"/>
      <c r="BK572" s="25"/>
      <c r="BL572" s="25" t="s">
        <v>7421</v>
      </c>
      <c r="BM572" s="25">
        <v>0</v>
      </c>
      <c r="BN572" s="25"/>
      <c r="BO572" s="25" t="s">
        <v>106</v>
      </c>
      <c r="BP572" s="25">
        <v>69085050</v>
      </c>
      <c r="BQ572" s="25">
        <v>88240601</v>
      </c>
      <c r="BR572" s="33" t="s">
        <v>7422</v>
      </c>
      <c r="BS572" s="25" t="s">
        <v>205</v>
      </c>
      <c r="BT572" s="25" t="s">
        <v>206</v>
      </c>
      <c r="BU572" s="25" t="s">
        <v>207</v>
      </c>
      <c r="BV572" s="25"/>
      <c r="BW572" s="25"/>
      <c r="BX572" s="25" t="s">
        <v>1435</v>
      </c>
      <c r="BY572" s="25" t="s">
        <v>3262</v>
      </c>
      <c r="BZ572" s="25" t="s">
        <v>110</v>
      </c>
      <c r="CA572" s="31" t="s">
        <v>209</v>
      </c>
      <c r="CB572" s="31">
        <v>45037</v>
      </c>
      <c r="CC572" s="212" t="s">
        <v>7423</v>
      </c>
      <c r="CD572" s="25" t="s">
        <v>110</v>
      </c>
      <c r="CE572" s="25" t="s">
        <v>110</v>
      </c>
      <c r="CF572" s="25" t="s">
        <v>110</v>
      </c>
      <c r="CG572" s="25" t="s">
        <v>110</v>
      </c>
      <c r="CH572" s="25" t="s">
        <v>110</v>
      </c>
      <c r="CI572" s="25" t="s">
        <v>110</v>
      </c>
      <c r="CJ572" s="25" t="s">
        <v>110</v>
      </c>
      <c r="CK572" s="25" t="s">
        <v>110</v>
      </c>
      <c r="CL572" s="25" t="s">
        <v>110</v>
      </c>
      <c r="CM572" s="25" t="s">
        <v>110</v>
      </c>
      <c r="CN572" s="25"/>
      <c r="CO572" s="34"/>
    </row>
    <row r="573" spans="1:93" ht="15" customHeight="1">
      <c r="A573" s="13" t="s">
        <v>7424</v>
      </c>
      <c r="B573" s="14">
        <v>584</v>
      </c>
      <c r="C573" s="40" t="s">
        <v>82</v>
      </c>
      <c r="D573" s="599" t="s">
        <v>7360</v>
      </c>
      <c r="E573" s="600">
        <v>26</v>
      </c>
      <c r="F573" s="599"/>
      <c r="G573" s="599"/>
      <c r="H573" s="36" t="s">
        <v>84</v>
      </c>
      <c r="I573" s="14" t="s">
        <v>2290</v>
      </c>
      <c r="J573" s="36" t="s">
        <v>85</v>
      </c>
      <c r="K573" s="14" t="s">
        <v>544</v>
      </c>
      <c r="L573" s="14" t="s">
        <v>69</v>
      </c>
      <c r="M573" s="14" t="s">
        <v>196</v>
      </c>
      <c r="N573" s="17" t="s">
        <v>88</v>
      </c>
      <c r="O573" s="18" t="s">
        <v>7425</v>
      </c>
      <c r="P573" s="14" t="s">
        <v>7426</v>
      </c>
      <c r="Q573" s="17" t="s">
        <v>7427</v>
      </c>
      <c r="R573" s="14" t="s">
        <v>7428</v>
      </c>
      <c r="S573" s="14" t="s">
        <v>7429</v>
      </c>
      <c r="T573" s="14">
        <v>356900722</v>
      </c>
      <c r="U573" s="14">
        <v>8</v>
      </c>
      <c r="V573" s="14">
        <v>59</v>
      </c>
      <c r="W573" s="14">
        <v>349</v>
      </c>
      <c r="X573" s="13" t="s">
        <v>7430</v>
      </c>
      <c r="Y573" s="13" t="s">
        <v>7431</v>
      </c>
      <c r="Z573" s="14">
        <v>5</v>
      </c>
      <c r="AA573" s="14" t="s">
        <v>96</v>
      </c>
      <c r="AB573" s="14" t="s">
        <v>23</v>
      </c>
      <c r="AC573" s="14" t="s">
        <v>97</v>
      </c>
      <c r="AD573" s="19"/>
      <c r="AE573" s="13" t="s">
        <v>7432</v>
      </c>
      <c r="AF573" s="20">
        <v>33396</v>
      </c>
      <c r="AG573" s="14" t="str">
        <f t="shared" ca="1" si="127"/>
        <v>34 anos</v>
      </c>
      <c r="AH573" s="20">
        <v>41561</v>
      </c>
      <c r="AI573" s="20">
        <v>41561</v>
      </c>
      <c r="AJ573" s="20">
        <f t="shared" si="128"/>
        <v>50692</v>
      </c>
      <c r="AK573" s="20">
        <f t="shared" si="129"/>
        <v>52518</v>
      </c>
      <c r="AL573" s="14">
        <v>59</v>
      </c>
      <c r="AM573" s="14" t="str">
        <f t="shared" ca="1" si="130"/>
        <v>11 ano(s)</v>
      </c>
      <c r="AN573" s="14" t="str">
        <f t="shared" ca="1" si="131"/>
        <v>10  mês(es)</v>
      </c>
      <c r="AO573" s="14" t="str">
        <f t="shared" ca="1" si="132"/>
        <v>2 dias</v>
      </c>
      <c r="AP573" s="14">
        <f t="shared" ca="1" si="133"/>
        <v>4324</v>
      </c>
      <c r="AQ573" s="21" t="s">
        <v>99</v>
      </c>
      <c r="AR573" s="14"/>
      <c r="AS573" s="14"/>
      <c r="AT573" s="14"/>
      <c r="AU573" s="14"/>
      <c r="AV573" s="14"/>
      <c r="AW573" s="14" t="s">
        <v>336</v>
      </c>
      <c r="AX573" s="14"/>
      <c r="AY573" s="14" t="s">
        <v>99</v>
      </c>
      <c r="AZ573" s="14" t="s">
        <v>99</v>
      </c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 t="s">
        <v>7433</v>
      </c>
      <c r="BM573" s="14">
        <v>0</v>
      </c>
      <c r="BN573" s="14"/>
      <c r="BO573" s="14" t="s">
        <v>106</v>
      </c>
      <c r="BP573" s="14">
        <v>69087040</v>
      </c>
      <c r="BQ573" s="14">
        <v>9294826126</v>
      </c>
      <c r="BR573" s="22" t="s">
        <v>7434</v>
      </c>
      <c r="BS573" s="14" t="s">
        <v>290</v>
      </c>
      <c r="BT573" s="14" t="s">
        <v>110</v>
      </c>
      <c r="BU573" s="14" t="s">
        <v>291</v>
      </c>
      <c r="BV573" s="14" t="s">
        <v>110</v>
      </c>
      <c r="BW573" s="20" t="s">
        <v>292</v>
      </c>
      <c r="BX573" s="14" t="s">
        <v>7435</v>
      </c>
      <c r="BY573" s="14" t="s">
        <v>110</v>
      </c>
      <c r="BZ573" s="14" t="s">
        <v>110</v>
      </c>
      <c r="CA573" s="14" t="s">
        <v>110</v>
      </c>
      <c r="CB573" s="14" t="s">
        <v>110</v>
      </c>
      <c r="CC573" s="14" t="s">
        <v>110</v>
      </c>
      <c r="CD573" s="14" t="s">
        <v>110</v>
      </c>
      <c r="CE573" s="14" t="s">
        <v>110</v>
      </c>
      <c r="CF573" s="14" t="s">
        <v>110</v>
      </c>
      <c r="CG573" s="14" t="s">
        <v>110</v>
      </c>
      <c r="CH573" s="14" t="s">
        <v>110</v>
      </c>
      <c r="CI573" s="14" t="s">
        <v>110</v>
      </c>
      <c r="CJ573" s="14" t="s">
        <v>110</v>
      </c>
      <c r="CK573" s="14" t="s">
        <v>110</v>
      </c>
      <c r="CL573" s="14" t="s">
        <v>110</v>
      </c>
      <c r="CM573" s="14" t="s">
        <v>110</v>
      </c>
      <c r="CN573" s="14"/>
      <c r="CO573" s="40"/>
    </row>
    <row r="574" spans="1:93" ht="15" customHeight="1">
      <c r="A574" s="24" t="s">
        <v>7487</v>
      </c>
      <c r="B574" s="25">
        <v>270</v>
      </c>
      <c r="C574" s="34" t="s">
        <v>82</v>
      </c>
      <c r="D574" s="600" t="s">
        <v>7488</v>
      </c>
      <c r="E574" s="600">
        <v>27</v>
      </c>
      <c r="F574" s="600"/>
      <c r="G574" s="600"/>
      <c r="H574" s="27" t="s">
        <v>84</v>
      </c>
      <c r="I574" s="25" t="s">
        <v>1790</v>
      </c>
      <c r="J574" s="27" t="s">
        <v>85</v>
      </c>
      <c r="K574" s="25" t="s">
        <v>544</v>
      </c>
      <c r="L574" s="25" t="s">
        <v>195</v>
      </c>
      <c r="M574" s="28" t="s">
        <v>196</v>
      </c>
      <c r="N574" s="28" t="s">
        <v>88</v>
      </c>
      <c r="O574" s="29" t="s">
        <v>7489</v>
      </c>
      <c r="P574" s="25" t="s">
        <v>7490</v>
      </c>
      <c r="Q574" s="28" t="s">
        <v>7491</v>
      </c>
      <c r="R574" s="25" t="s">
        <v>7492</v>
      </c>
      <c r="S574" s="25" t="s">
        <v>7493</v>
      </c>
      <c r="T574" s="25">
        <v>179049522</v>
      </c>
      <c r="U574" s="25">
        <v>16</v>
      </c>
      <c r="V574" s="25">
        <v>37</v>
      </c>
      <c r="W574" s="25">
        <v>27</v>
      </c>
      <c r="X574" s="24" t="s">
        <v>7494</v>
      </c>
      <c r="Y574" s="24" t="s">
        <v>7495</v>
      </c>
      <c r="Z574" s="25">
        <v>5</v>
      </c>
      <c r="AA574" s="25" t="s">
        <v>96</v>
      </c>
      <c r="AB574" s="25" t="s">
        <v>23</v>
      </c>
      <c r="AC574" s="25" t="s">
        <v>97</v>
      </c>
      <c r="AD574" s="30"/>
      <c r="AE574" s="24" t="s">
        <v>864</v>
      </c>
      <c r="AF574" s="31">
        <v>28562</v>
      </c>
      <c r="AG574" s="25" t="str">
        <f t="shared" ca="1" si="127"/>
        <v>47 anos</v>
      </c>
      <c r="AH574" s="31">
        <v>38058</v>
      </c>
      <c r="AI574" s="31">
        <v>38058</v>
      </c>
      <c r="AJ574" s="31">
        <f t="shared" si="128"/>
        <v>47189</v>
      </c>
      <c r="AK574" s="31">
        <f t="shared" si="129"/>
        <v>49015</v>
      </c>
      <c r="AL574" s="25">
        <v>59</v>
      </c>
      <c r="AM574" s="25" t="str">
        <f t="shared" ca="1" si="130"/>
        <v>21 ano(s)</v>
      </c>
      <c r="AN574" s="25" t="str">
        <f t="shared" ca="1" si="131"/>
        <v>5  mês(es)</v>
      </c>
      <c r="AO574" s="25" t="str">
        <f t="shared" ca="1" si="132"/>
        <v>4 dias</v>
      </c>
      <c r="AP574" s="25">
        <f t="shared" ca="1" si="133"/>
        <v>7827</v>
      </c>
      <c r="AQ574" s="32" t="s">
        <v>99</v>
      </c>
      <c r="AR574" s="25"/>
      <c r="AS574" s="25"/>
      <c r="AT574" s="25"/>
      <c r="AU574" s="25"/>
      <c r="AV574" s="25"/>
      <c r="AW574" s="25"/>
      <c r="AX574" s="25"/>
      <c r="AY574" s="25"/>
      <c r="AZ574" s="25" t="s">
        <v>99</v>
      </c>
      <c r="BA574" s="25" t="s">
        <v>99</v>
      </c>
      <c r="BB574" s="31" t="s">
        <v>101</v>
      </c>
      <c r="BC574" s="25"/>
      <c r="BD574" s="25" t="s">
        <v>1430</v>
      </c>
      <c r="BE574" s="25" t="s">
        <v>223</v>
      </c>
      <c r="BF574" s="25"/>
      <c r="BG574" s="25"/>
      <c r="BH574" s="25"/>
      <c r="BI574" s="25"/>
      <c r="BJ574" s="25"/>
      <c r="BK574" s="25"/>
      <c r="BL574" s="25"/>
      <c r="BM574" s="25">
        <v>0</v>
      </c>
      <c r="BN574" s="25"/>
      <c r="BO574" s="25" t="s">
        <v>106</v>
      </c>
      <c r="BP574" s="25">
        <v>69000000</v>
      </c>
      <c r="BQ574" s="25" t="s">
        <v>7496</v>
      </c>
      <c r="BR574" s="33" t="s">
        <v>7497</v>
      </c>
      <c r="BS574" s="25" t="s">
        <v>108</v>
      </c>
      <c r="BT574" s="25" t="s">
        <v>109</v>
      </c>
      <c r="BU574" s="25" t="s">
        <v>1432</v>
      </c>
      <c r="BV574" s="25" t="s">
        <v>1433</v>
      </c>
      <c r="BW574" s="25" t="s">
        <v>1434</v>
      </c>
      <c r="BX574" s="25" t="s">
        <v>1435</v>
      </c>
      <c r="BY574" s="25" t="s">
        <v>208</v>
      </c>
      <c r="BZ574" s="31" t="s">
        <v>226</v>
      </c>
      <c r="CA574" s="25" t="s">
        <v>110</v>
      </c>
      <c r="CB574" s="25" t="s">
        <v>110</v>
      </c>
      <c r="CC574" s="25" t="s">
        <v>110</v>
      </c>
      <c r="CD574" s="25" t="s">
        <v>110</v>
      </c>
      <c r="CE574" s="25" t="s">
        <v>110</v>
      </c>
      <c r="CF574" s="25" t="s">
        <v>110</v>
      </c>
      <c r="CG574" s="25" t="s">
        <v>110</v>
      </c>
      <c r="CH574" s="25" t="s">
        <v>110</v>
      </c>
      <c r="CI574" s="25" t="s">
        <v>110</v>
      </c>
      <c r="CJ574" s="25" t="s">
        <v>110</v>
      </c>
      <c r="CK574" s="25" t="s">
        <v>110</v>
      </c>
      <c r="CL574" s="25" t="s">
        <v>110</v>
      </c>
      <c r="CM574" s="25" t="s">
        <v>110</v>
      </c>
      <c r="CN574" s="25"/>
      <c r="CO574" s="34"/>
    </row>
    <row r="575" spans="1:93" ht="12.75" customHeight="1">
      <c r="A575" s="13" t="s">
        <v>7498</v>
      </c>
      <c r="B575" s="14"/>
      <c r="C575" s="40" t="s">
        <v>82</v>
      </c>
      <c r="D575" s="599" t="s">
        <v>7488</v>
      </c>
      <c r="E575" s="600">
        <v>27</v>
      </c>
      <c r="F575" s="599"/>
      <c r="G575" s="599"/>
      <c r="H575" s="593" t="s">
        <v>84</v>
      </c>
      <c r="I575" s="14" t="s">
        <v>2033</v>
      </c>
      <c r="J575" s="36" t="s">
        <v>135</v>
      </c>
      <c r="K575" s="14" t="s">
        <v>86</v>
      </c>
      <c r="L575" s="14" t="s">
        <v>68</v>
      </c>
      <c r="M575" s="17" t="s">
        <v>1392</v>
      </c>
      <c r="N575" s="17" t="s">
        <v>1393</v>
      </c>
      <c r="O575" s="18" t="s">
        <v>7499</v>
      </c>
      <c r="P575" s="14" t="s">
        <v>7500</v>
      </c>
      <c r="Q575" s="112" t="s">
        <v>7501</v>
      </c>
      <c r="R575" s="14" t="s">
        <v>7502</v>
      </c>
      <c r="S575" s="14" t="s">
        <v>7503</v>
      </c>
      <c r="T575" s="14">
        <v>226295322</v>
      </c>
      <c r="U575" s="14">
        <v>8</v>
      </c>
      <c r="V575" s="14">
        <v>37</v>
      </c>
      <c r="W575" s="14">
        <v>536</v>
      </c>
      <c r="X575" s="13" t="s">
        <v>7504</v>
      </c>
      <c r="Y575" s="13" t="s">
        <v>7505</v>
      </c>
      <c r="Z575" s="14">
        <v>2</v>
      </c>
      <c r="AA575" s="14" t="s">
        <v>96</v>
      </c>
      <c r="AB575" s="14" t="s">
        <v>23</v>
      </c>
      <c r="AC575" s="14" t="s">
        <v>97</v>
      </c>
      <c r="AD575" s="19"/>
      <c r="AE575" s="13" t="s">
        <v>4679</v>
      </c>
      <c r="AF575" s="20">
        <v>31266</v>
      </c>
      <c r="AG575" s="14" t="str">
        <f t="shared" ca="1" si="127"/>
        <v>40 anos</v>
      </c>
      <c r="AH575" s="20">
        <v>43937</v>
      </c>
      <c r="AI575" s="20">
        <v>43943</v>
      </c>
      <c r="AJ575" s="20">
        <f t="shared" si="128"/>
        <v>53074</v>
      </c>
      <c r="AK575" s="20">
        <f t="shared" si="129"/>
        <v>54900</v>
      </c>
      <c r="AL575" s="14">
        <v>59</v>
      </c>
      <c r="AM575" s="14" t="str">
        <f t="shared" ca="1" si="130"/>
        <v>5 ano(s)</v>
      </c>
      <c r="AN575" s="14" t="str">
        <f t="shared" ca="1" si="131"/>
        <v>3  mês(es)</v>
      </c>
      <c r="AO575" s="14" t="str">
        <f t="shared" ca="1" si="132"/>
        <v>25 dias</v>
      </c>
      <c r="AP575" s="14">
        <f t="shared" ca="1" si="133"/>
        <v>1942</v>
      </c>
      <c r="AQ575" s="21" t="s">
        <v>99</v>
      </c>
      <c r="AR575" s="14"/>
      <c r="AS575" s="14"/>
      <c r="AT575" s="14"/>
      <c r="AU575" s="14"/>
      <c r="AV575" s="14"/>
      <c r="AW575" s="14" t="s">
        <v>100</v>
      </c>
      <c r="AX575" s="14" t="s">
        <v>110</v>
      </c>
      <c r="AY575" s="14" t="s">
        <v>7506</v>
      </c>
      <c r="AZ575" s="14" t="s">
        <v>110</v>
      </c>
      <c r="BA575" s="14" t="s">
        <v>110</v>
      </c>
      <c r="BB575" s="14"/>
      <c r="BC575" s="14" t="s">
        <v>1401</v>
      </c>
      <c r="BD575" s="14"/>
      <c r="BE575" s="14"/>
      <c r="BF575" s="14"/>
      <c r="BG575" s="14"/>
      <c r="BH575" s="14"/>
      <c r="BI575" s="14"/>
      <c r="BJ575" s="14"/>
      <c r="BK575" s="14"/>
      <c r="BL575" s="14" t="s">
        <v>7507</v>
      </c>
      <c r="BM575" s="14">
        <v>88</v>
      </c>
      <c r="BN575" s="14" t="s">
        <v>2184</v>
      </c>
      <c r="BO575" s="14" t="s">
        <v>106</v>
      </c>
      <c r="BP575" s="14">
        <v>69078290</v>
      </c>
      <c r="BQ575" s="14">
        <v>92993448980</v>
      </c>
      <c r="BR575" s="22" t="s">
        <v>7508</v>
      </c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40"/>
    </row>
    <row r="576" spans="1:93" ht="12.75" customHeight="1">
      <c r="A576" s="24" t="s">
        <v>7509</v>
      </c>
      <c r="B576" s="25">
        <v>394</v>
      </c>
      <c r="C576" s="34" t="s">
        <v>82</v>
      </c>
      <c r="D576" s="600" t="s">
        <v>7488</v>
      </c>
      <c r="E576" s="600">
        <v>27</v>
      </c>
      <c r="F576" s="600"/>
      <c r="G576" s="600"/>
      <c r="H576" s="27" t="s">
        <v>84</v>
      </c>
      <c r="I576" s="25" t="s">
        <v>1154</v>
      </c>
      <c r="J576" s="27" t="s">
        <v>135</v>
      </c>
      <c r="K576" s="25" t="s">
        <v>86</v>
      </c>
      <c r="L576" s="25" t="s">
        <v>71</v>
      </c>
      <c r="M576" s="28" t="s">
        <v>196</v>
      </c>
      <c r="N576" s="28" t="s">
        <v>88</v>
      </c>
      <c r="O576" s="29" t="s">
        <v>7510</v>
      </c>
      <c r="P576" s="25" t="s">
        <v>7511</v>
      </c>
      <c r="Q576" s="28" t="s">
        <v>265</v>
      </c>
      <c r="R576" s="25" t="s">
        <v>7512</v>
      </c>
      <c r="S576" s="25" t="s">
        <v>7513</v>
      </c>
      <c r="T576" s="25">
        <v>307910022</v>
      </c>
      <c r="U576" s="25">
        <v>67</v>
      </c>
      <c r="V576" s="25">
        <v>17</v>
      </c>
      <c r="W576" s="25">
        <v>61</v>
      </c>
      <c r="X576" s="24" t="s">
        <v>7514</v>
      </c>
      <c r="Y576" s="24" t="s">
        <v>7515</v>
      </c>
      <c r="Z576" s="25">
        <v>1</v>
      </c>
      <c r="AA576" s="25" t="s">
        <v>96</v>
      </c>
      <c r="AB576" s="25" t="s">
        <v>23</v>
      </c>
      <c r="AC576" s="25" t="s">
        <v>97</v>
      </c>
      <c r="AD576" s="30"/>
      <c r="AE576" s="24" t="s">
        <v>1822</v>
      </c>
      <c r="AF576" s="31">
        <v>31251</v>
      </c>
      <c r="AG576" s="25" t="str">
        <f t="shared" ca="1" si="127"/>
        <v>40 anos</v>
      </c>
      <c r="AH576" s="31">
        <v>38384</v>
      </c>
      <c r="AI576" s="31">
        <v>38384</v>
      </c>
      <c r="AJ576" s="31">
        <f t="shared" si="128"/>
        <v>47515</v>
      </c>
      <c r="AK576" s="31">
        <f t="shared" si="129"/>
        <v>49341</v>
      </c>
      <c r="AL576" s="25">
        <v>59</v>
      </c>
      <c r="AM576" s="25" t="str">
        <f t="shared" ca="1" si="130"/>
        <v>20 ano(s)</v>
      </c>
      <c r="AN576" s="25" t="str">
        <f t="shared" ca="1" si="131"/>
        <v>6  mês(es)</v>
      </c>
      <c r="AO576" s="25" t="str">
        <f t="shared" ca="1" si="132"/>
        <v>15 dias</v>
      </c>
      <c r="AP576" s="25">
        <f t="shared" ca="1" si="133"/>
        <v>7501</v>
      </c>
      <c r="AQ576" s="32" t="s">
        <v>99</v>
      </c>
      <c r="AR576" s="25"/>
      <c r="AS576" s="25"/>
      <c r="AT576" s="25"/>
      <c r="AU576" s="25"/>
      <c r="AV576" s="25"/>
      <c r="AW576" s="25" t="s">
        <v>100</v>
      </c>
      <c r="AX576" s="25"/>
      <c r="AY576" s="25" t="s">
        <v>7516</v>
      </c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>
        <v>0</v>
      </c>
      <c r="BN576" s="25"/>
      <c r="BO576" s="25" t="s">
        <v>106</v>
      </c>
      <c r="BP576" s="25">
        <v>69000000</v>
      </c>
      <c r="BQ576" s="25">
        <v>0</v>
      </c>
      <c r="BR576" s="33" t="s">
        <v>1578</v>
      </c>
      <c r="BS576" s="25" t="s">
        <v>205</v>
      </c>
      <c r="BT576" s="25" t="s">
        <v>206</v>
      </c>
      <c r="BU576" s="25" t="s">
        <v>207</v>
      </c>
      <c r="BV576" s="25" t="s">
        <v>110</v>
      </c>
      <c r="BW576" s="25" t="s">
        <v>1827</v>
      </c>
      <c r="BX576" s="25" t="s">
        <v>5290</v>
      </c>
      <c r="BY576" s="25" t="s">
        <v>110</v>
      </c>
      <c r="BZ576" s="25" t="s">
        <v>7517</v>
      </c>
      <c r="CA576" s="25" t="s">
        <v>110</v>
      </c>
      <c r="CB576" s="25" t="s">
        <v>110</v>
      </c>
      <c r="CC576" s="25" t="s">
        <v>110</v>
      </c>
      <c r="CD576" s="25" t="s">
        <v>110</v>
      </c>
      <c r="CE576" s="25" t="s">
        <v>110</v>
      </c>
      <c r="CF576" s="25" t="s">
        <v>110</v>
      </c>
      <c r="CG576" s="25" t="s">
        <v>110</v>
      </c>
      <c r="CH576" s="25" t="s">
        <v>110</v>
      </c>
      <c r="CI576" s="25" t="s">
        <v>110</v>
      </c>
      <c r="CJ576" s="25" t="s">
        <v>110</v>
      </c>
      <c r="CK576" s="25" t="s">
        <v>110</v>
      </c>
      <c r="CL576" s="25" t="s">
        <v>110</v>
      </c>
      <c r="CM576" s="25" t="s">
        <v>110</v>
      </c>
      <c r="CN576" s="25"/>
      <c r="CO576" s="34"/>
    </row>
    <row r="577" spans="1:93" ht="15" customHeight="1">
      <c r="A577" s="13" t="s">
        <v>7540</v>
      </c>
      <c r="B577" s="14"/>
      <c r="C577" s="40" t="s">
        <v>82</v>
      </c>
      <c r="D577" s="599" t="s">
        <v>7541</v>
      </c>
      <c r="E577" s="600">
        <v>27</v>
      </c>
      <c r="F577" s="599"/>
      <c r="G577" s="599"/>
      <c r="H577" s="36" t="s">
        <v>84</v>
      </c>
      <c r="I577" s="14" t="s">
        <v>5813</v>
      </c>
      <c r="J577" s="36" t="s">
        <v>85</v>
      </c>
      <c r="K577" s="14" t="s">
        <v>86</v>
      </c>
      <c r="L577" s="21" t="s">
        <v>69</v>
      </c>
      <c r="M577" s="17" t="s">
        <v>1392</v>
      </c>
      <c r="N577" s="17" t="s">
        <v>1450</v>
      </c>
      <c r="O577" s="18" t="s">
        <v>7542</v>
      </c>
      <c r="P577" s="14" t="s">
        <v>7543</v>
      </c>
      <c r="Q577" s="60" t="s">
        <v>7544</v>
      </c>
      <c r="R577" s="14" t="s">
        <v>7545</v>
      </c>
      <c r="S577" s="14" t="s">
        <v>7546</v>
      </c>
      <c r="T577" s="14">
        <v>160279822</v>
      </c>
      <c r="U577" s="14">
        <v>16</v>
      </c>
      <c r="V577" s="14">
        <v>59</v>
      </c>
      <c r="W577" s="14">
        <v>629</v>
      </c>
      <c r="X577" s="13" t="s">
        <v>7547</v>
      </c>
      <c r="Y577" s="13" t="s">
        <v>7548</v>
      </c>
      <c r="Z577" s="14">
        <v>2</v>
      </c>
      <c r="AA577" s="14" t="s">
        <v>96</v>
      </c>
      <c r="AB577" s="14" t="s">
        <v>23</v>
      </c>
      <c r="AC577" s="14" t="s">
        <v>97</v>
      </c>
      <c r="AD577" s="19"/>
      <c r="AE577" s="13" t="s">
        <v>805</v>
      </c>
      <c r="AF577" s="20">
        <v>27595</v>
      </c>
      <c r="AG577" s="14" t="str">
        <f t="shared" ca="1" si="127"/>
        <v>50 anos</v>
      </c>
      <c r="AH577" s="20">
        <v>43937</v>
      </c>
      <c r="AI577" s="20">
        <v>43937</v>
      </c>
      <c r="AJ577" s="20">
        <f t="shared" si="128"/>
        <v>53068</v>
      </c>
      <c r="AK577" s="20">
        <f t="shared" si="129"/>
        <v>54894</v>
      </c>
      <c r="AL577" s="14">
        <v>59</v>
      </c>
      <c r="AM577" s="14" t="str">
        <f t="shared" ca="1" si="130"/>
        <v>5 ano(s)</v>
      </c>
      <c r="AN577" s="14" t="str">
        <f t="shared" ca="1" si="131"/>
        <v>4  mês(es)</v>
      </c>
      <c r="AO577" s="14" t="str">
        <f t="shared" ca="1" si="132"/>
        <v>0 dias</v>
      </c>
      <c r="AP577" s="14">
        <f t="shared" ca="1" si="133"/>
        <v>1948</v>
      </c>
      <c r="AQ577" s="21" t="s">
        <v>99</v>
      </c>
      <c r="AR577" s="14"/>
      <c r="AS577" s="14"/>
      <c r="AT577" s="14"/>
      <c r="AU577" s="14"/>
      <c r="AV577" s="14"/>
      <c r="AW577" s="14" t="s">
        <v>336</v>
      </c>
      <c r="AX577" s="14" t="s">
        <v>110</v>
      </c>
      <c r="AY577" s="14" t="s">
        <v>99</v>
      </c>
      <c r="AZ577" s="14" t="s">
        <v>99</v>
      </c>
      <c r="BA577" s="116" t="s">
        <v>99</v>
      </c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 t="s">
        <v>7549</v>
      </c>
      <c r="BM577" s="14">
        <v>9</v>
      </c>
      <c r="BN577" s="14" t="s">
        <v>7550</v>
      </c>
      <c r="BO577" s="14" t="s">
        <v>106</v>
      </c>
      <c r="BP577" s="14">
        <v>69008084</v>
      </c>
      <c r="BQ577" s="117">
        <v>92994041426</v>
      </c>
      <c r="BR577" s="14" t="s">
        <v>7551</v>
      </c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40"/>
    </row>
    <row r="578" spans="1:93" ht="15" customHeight="1">
      <c r="A578" s="24" t="s">
        <v>7552</v>
      </c>
      <c r="B578" s="25" t="s">
        <v>5014</v>
      </c>
      <c r="C578" s="34" t="s">
        <v>82</v>
      </c>
      <c r="D578" s="600" t="s">
        <v>7541</v>
      </c>
      <c r="E578" s="600">
        <v>27</v>
      </c>
      <c r="F578" s="600"/>
      <c r="G578" s="600"/>
      <c r="H578" s="27" t="s">
        <v>84</v>
      </c>
      <c r="I578" s="25"/>
      <c r="J578" s="27" t="s">
        <v>85</v>
      </c>
      <c r="K578" s="25" t="s">
        <v>86</v>
      </c>
      <c r="L578" s="25" t="s">
        <v>73</v>
      </c>
      <c r="M578" s="28" t="s">
        <v>87</v>
      </c>
      <c r="N578" s="28" t="s">
        <v>88</v>
      </c>
      <c r="O578" s="29" t="s">
        <v>7553</v>
      </c>
      <c r="P578" s="25" t="s">
        <v>7554</v>
      </c>
      <c r="Q578" s="28" t="s">
        <v>7555</v>
      </c>
      <c r="R578" s="25" t="s">
        <v>7556</v>
      </c>
      <c r="S578" s="25" t="s">
        <v>7557</v>
      </c>
      <c r="T578" s="25">
        <v>147384622</v>
      </c>
      <c r="U578" s="25">
        <v>59</v>
      </c>
      <c r="V578" s="25">
        <v>37</v>
      </c>
      <c r="W578" s="25">
        <v>1198</v>
      </c>
      <c r="X578" s="24" t="s">
        <v>7558</v>
      </c>
      <c r="Y578" s="24" t="s">
        <v>7559</v>
      </c>
      <c r="Z578" s="25">
        <v>2</v>
      </c>
      <c r="AA578" s="25" t="s">
        <v>96</v>
      </c>
      <c r="AB578" s="25" t="s">
        <v>23</v>
      </c>
      <c r="AC578" s="25" t="s">
        <v>97</v>
      </c>
      <c r="AD578" s="30"/>
      <c r="AE578" s="24" t="s">
        <v>1822</v>
      </c>
      <c r="AF578" s="31">
        <v>25807</v>
      </c>
      <c r="AG578" s="25" t="str">
        <f t="shared" ca="1" si="127"/>
        <v>54 anos</v>
      </c>
      <c r="AH578" s="31">
        <v>33390</v>
      </c>
      <c r="AI578" s="31">
        <v>33390</v>
      </c>
      <c r="AJ578" s="31">
        <f t="shared" si="128"/>
        <v>42522</v>
      </c>
      <c r="AK578" s="31">
        <f t="shared" si="129"/>
        <v>44348</v>
      </c>
      <c r="AL578" s="25">
        <v>59</v>
      </c>
      <c r="AM578" s="25" t="str">
        <f t="shared" ca="1" si="130"/>
        <v>34 ano(s)</v>
      </c>
      <c r="AN578" s="25" t="str">
        <f t="shared" ca="1" si="131"/>
        <v>2  mês(es)</v>
      </c>
      <c r="AO578" s="25" t="str">
        <f t="shared" ca="1" si="132"/>
        <v>15 dias</v>
      </c>
      <c r="AP578" s="25">
        <f t="shared" ca="1" si="133"/>
        <v>12495</v>
      </c>
      <c r="AQ578" s="32" t="s">
        <v>99</v>
      </c>
      <c r="AR578" s="25"/>
      <c r="AS578" s="25"/>
      <c r="AT578" s="25"/>
      <c r="AU578" s="25"/>
      <c r="AV578" s="25"/>
      <c r="AW578" s="25"/>
      <c r="AX578" s="25"/>
      <c r="AY578" s="25" t="s">
        <v>99</v>
      </c>
      <c r="AZ578" s="25" t="s">
        <v>99</v>
      </c>
      <c r="BA578" s="25" t="s">
        <v>99</v>
      </c>
      <c r="BB578" s="25"/>
      <c r="BC578" s="25"/>
      <c r="BD578" s="25"/>
      <c r="BE578" s="25" t="s">
        <v>7560</v>
      </c>
      <c r="BF578" s="25"/>
      <c r="BG578" s="25"/>
      <c r="BH578" s="25"/>
      <c r="BI578" s="25"/>
      <c r="BJ578" s="25"/>
      <c r="BK578" s="25"/>
      <c r="BL578" s="25" t="s">
        <v>7561</v>
      </c>
      <c r="BM578" s="25">
        <v>0</v>
      </c>
      <c r="BN578" s="25"/>
      <c r="BO578" s="25" t="s">
        <v>106</v>
      </c>
      <c r="BP578" s="25">
        <v>69000000</v>
      </c>
      <c r="BQ578" s="25">
        <v>0</v>
      </c>
      <c r="BR578" s="33" t="s">
        <v>7562</v>
      </c>
      <c r="BS578" s="25" t="s">
        <v>7563</v>
      </c>
      <c r="BT578" s="25"/>
      <c r="BU578" s="25"/>
      <c r="BV578" s="25"/>
      <c r="BW578" s="25"/>
      <c r="BX578" s="25"/>
      <c r="BY578" s="25"/>
      <c r="BZ578" s="25" t="s">
        <v>7564</v>
      </c>
      <c r="CA578" s="25" t="s">
        <v>110</v>
      </c>
      <c r="CB578" s="31">
        <v>44874</v>
      </c>
      <c r="CC578" s="25" t="s">
        <v>7565</v>
      </c>
      <c r="CD578" s="25" t="s">
        <v>110</v>
      </c>
      <c r="CE578" s="25" t="s">
        <v>110</v>
      </c>
      <c r="CF578" s="25" t="s">
        <v>110</v>
      </c>
      <c r="CG578" s="25" t="s">
        <v>110</v>
      </c>
      <c r="CH578" s="25" t="s">
        <v>110</v>
      </c>
      <c r="CI578" s="25" t="s">
        <v>110</v>
      </c>
      <c r="CJ578" s="25" t="s">
        <v>110</v>
      </c>
      <c r="CK578" s="25" t="s">
        <v>110</v>
      </c>
      <c r="CL578" s="25" t="s">
        <v>110</v>
      </c>
      <c r="CM578" s="25" t="s">
        <v>110</v>
      </c>
      <c r="CN578" s="25"/>
      <c r="CO578" s="34"/>
    </row>
    <row r="579" spans="1:93" ht="12.75" customHeight="1">
      <c r="A579" s="13" t="s">
        <v>7518</v>
      </c>
      <c r="B579" s="14"/>
      <c r="C579" s="40" t="s">
        <v>82</v>
      </c>
      <c r="D579" s="599" t="s">
        <v>7488</v>
      </c>
      <c r="E579" s="600">
        <v>27</v>
      </c>
      <c r="F579" s="599"/>
      <c r="G579" s="599"/>
      <c r="H579" s="36" t="s">
        <v>84</v>
      </c>
      <c r="I579" s="14" t="s">
        <v>2290</v>
      </c>
      <c r="J579" s="36" t="s">
        <v>135</v>
      </c>
      <c r="K579" s="14" t="s">
        <v>279</v>
      </c>
      <c r="L579" s="21" t="s">
        <v>69</v>
      </c>
      <c r="M579" s="17" t="s">
        <v>1392</v>
      </c>
      <c r="N579" s="17" t="s">
        <v>1450</v>
      </c>
      <c r="O579" s="18" t="s">
        <v>7519</v>
      </c>
      <c r="P579" s="14" t="s">
        <v>7520</v>
      </c>
      <c r="Q579" s="60" t="s">
        <v>7521</v>
      </c>
      <c r="R579" s="14" t="s">
        <v>7522</v>
      </c>
      <c r="S579" s="14" t="s">
        <v>7523</v>
      </c>
      <c r="T579" s="14">
        <v>252608415</v>
      </c>
      <c r="U579" s="14">
        <v>70</v>
      </c>
      <c r="V579" s="14">
        <v>40</v>
      </c>
      <c r="W579" s="14">
        <v>617</v>
      </c>
      <c r="X579" s="13" t="s">
        <v>7524</v>
      </c>
      <c r="Y579" s="13" t="s">
        <v>7525</v>
      </c>
      <c r="Z579" s="14">
        <v>1</v>
      </c>
      <c r="AA579" s="14" t="s">
        <v>96</v>
      </c>
      <c r="AB579" s="14" t="s">
        <v>23</v>
      </c>
      <c r="AC579" s="14" t="s">
        <v>97</v>
      </c>
      <c r="AD579" s="19"/>
      <c r="AE579" s="13" t="s">
        <v>1102</v>
      </c>
      <c r="AF579" s="20">
        <v>28933</v>
      </c>
      <c r="AG579" s="14" t="str">
        <f t="shared" ca="1" si="127"/>
        <v>46 anos</v>
      </c>
      <c r="AH579" s="20">
        <v>43937</v>
      </c>
      <c r="AI579" s="20">
        <v>43937</v>
      </c>
      <c r="AJ579" s="20">
        <f t="shared" si="128"/>
        <v>53068</v>
      </c>
      <c r="AK579" s="20">
        <f t="shared" si="129"/>
        <v>54894</v>
      </c>
      <c r="AL579" s="14">
        <v>59</v>
      </c>
      <c r="AM579" s="14" t="str">
        <f t="shared" ca="1" si="130"/>
        <v>5 ano(s)</v>
      </c>
      <c r="AN579" s="14" t="str">
        <f t="shared" ca="1" si="131"/>
        <v>4  mês(es)</v>
      </c>
      <c r="AO579" s="14" t="str">
        <f t="shared" ca="1" si="132"/>
        <v>0 dias</v>
      </c>
      <c r="AP579" s="14">
        <f t="shared" ca="1" si="133"/>
        <v>1948</v>
      </c>
      <c r="AQ579" s="21" t="s">
        <v>99</v>
      </c>
      <c r="AR579" s="14"/>
      <c r="AS579" s="14"/>
      <c r="AT579" s="14"/>
      <c r="AU579" s="14"/>
      <c r="AV579" s="14"/>
      <c r="AW579" s="14" t="s">
        <v>336</v>
      </c>
      <c r="AX579" s="14" t="s">
        <v>110</v>
      </c>
      <c r="AY579" s="14" t="s">
        <v>99</v>
      </c>
      <c r="AZ579" s="14" t="s">
        <v>99</v>
      </c>
      <c r="BA579" s="14" t="s">
        <v>99</v>
      </c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 t="s">
        <v>106</v>
      </c>
      <c r="BP579" s="14"/>
      <c r="BQ579" s="14"/>
      <c r="BR579" s="22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 t="s">
        <v>7526</v>
      </c>
      <c r="CO579" s="40" t="s">
        <v>7527</v>
      </c>
    </row>
    <row r="580" spans="1:93" ht="12" customHeight="1">
      <c r="A580" s="24" t="s">
        <v>7528</v>
      </c>
      <c r="B580" s="25">
        <v>1</v>
      </c>
      <c r="C580" s="34" t="s">
        <v>82</v>
      </c>
      <c r="D580" s="600" t="s">
        <v>7488</v>
      </c>
      <c r="E580" s="600">
        <v>27</v>
      </c>
      <c r="F580" s="600"/>
      <c r="G580" s="600"/>
      <c r="H580" s="27" t="s">
        <v>84</v>
      </c>
      <c r="I580" s="25" t="s">
        <v>1716</v>
      </c>
      <c r="J580" s="27" t="s">
        <v>85</v>
      </c>
      <c r="K580" s="25" t="s">
        <v>86</v>
      </c>
      <c r="L580" s="25" t="s">
        <v>76</v>
      </c>
      <c r="M580" s="28" t="s">
        <v>87</v>
      </c>
      <c r="N580" s="28" t="s">
        <v>88</v>
      </c>
      <c r="O580" s="29" t="s">
        <v>7529</v>
      </c>
      <c r="P580" s="25" t="s">
        <v>7530</v>
      </c>
      <c r="Q580" s="28" t="s">
        <v>7531</v>
      </c>
      <c r="R580" s="25" t="s">
        <v>7532</v>
      </c>
      <c r="S580" s="25" t="s">
        <v>7533</v>
      </c>
      <c r="T580" s="25">
        <v>136178922</v>
      </c>
      <c r="U580" s="25">
        <v>32</v>
      </c>
      <c r="V580" s="25">
        <v>1</v>
      </c>
      <c r="W580" s="25">
        <v>42</v>
      </c>
      <c r="X580" s="24" t="s">
        <v>7534</v>
      </c>
      <c r="Y580" s="24" t="s">
        <v>7535</v>
      </c>
      <c r="Z580" s="25">
        <v>1</v>
      </c>
      <c r="AA580" s="25" t="s">
        <v>96</v>
      </c>
      <c r="AB580" s="25" t="s">
        <v>23</v>
      </c>
      <c r="AC580" s="25" t="s">
        <v>97</v>
      </c>
      <c r="AD580" s="30"/>
      <c r="AE580" s="24" t="s">
        <v>7536</v>
      </c>
      <c r="AF580" s="31">
        <v>27182</v>
      </c>
      <c r="AG580" s="25" t="str">
        <f t="shared" ca="1" si="127"/>
        <v>51 anos</v>
      </c>
      <c r="AH580" s="31">
        <v>34425</v>
      </c>
      <c r="AI580" s="31">
        <v>34425</v>
      </c>
      <c r="AJ580" s="31">
        <f t="shared" si="128"/>
        <v>43556</v>
      </c>
      <c r="AK580" s="31">
        <f t="shared" si="129"/>
        <v>45383</v>
      </c>
      <c r="AL580" s="25">
        <v>59</v>
      </c>
      <c r="AM580" s="25" t="str">
        <f t="shared" ca="1" si="130"/>
        <v>31 ano(s)</v>
      </c>
      <c r="AN580" s="25" t="str">
        <f t="shared" ca="1" si="131"/>
        <v>4  mês(es)</v>
      </c>
      <c r="AO580" s="25" t="str">
        <f t="shared" ca="1" si="132"/>
        <v>15 dias</v>
      </c>
      <c r="AP580" s="25">
        <f t="shared" ca="1" si="133"/>
        <v>11460</v>
      </c>
      <c r="AQ580" s="32" t="s">
        <v>99</v>
      </c>
      <c r="AR580" s="25"/>
      <c r="AS580" s="25"/>
      <c r="AT580" s="25"/>
      <c r="AU580" s="25"/>
      <c r="AV580" s="25"/>
      <c r="AW580" s="25"/>
      <c r="AX580" s="25"/>
      <c r="AY580" s="25" t="s">
        <v>99</v>
      </c>
      <c r="AZ580" s="25" t="s">
        <v>99</v>
      </c>
      <c r="BA580" s="25" t="s">
        <v>99</v>
      </c>
      <c r="BB580" s="25"/>
      <c r="BC580" s="25"/>
      <c r="BD580" s="25"/>
      <c r="BE580" s="25" t="s">
        <v>1823</v>
      </c>
      <c r="BF580" s="25"/>
      <c r="BG580" s="25"/>
      <c r="BH580" s="25"/>
      <c r="BI580" s="25"/>
      <c r="BJ580" s="25"/>
      <c r="BK580" s="25"/>
      <c r="BL580" s="25" t="s">
        <v>7537</v>
      </c>
      <c r="BM580" s="25">
        <v>0</v>
      </c>
      <c r="BN580" s="25"/>
      <c r="BO580" s="25" t="s">
        <v>106</v>
      </c>
      <c r="BP580" s="25">
        <v>69153505</v>
      </c>
      <c r="BQ580" s="25">
        <v>93372141</v>
      </c>
      <c r="BR580" s="33" t="s">
        <v>7538</v>
      </c>
      <c r="BS580" s="25" t="s">
        <v>1826</v>
      </c>
      <c r="BT580" s="25"/>
      <c r="BU580" s="25"/>
      <c r="BV580" s="25"/>
      <c r="BW580" s="25"/>
      <c r="BX580" s="25"/>
      <c r="BY580" s="25"/>
      <c r="BZ580" s="25" t="s">
        <v>1827</v>
      </c>
      <c r="CA580" s="25"/>
      <c r="CB580" s="31">
        <v>43702</v>
      </c>
      <c r="CC580" s="25" t="s">
        <v>2061</v>
      </c>
      <c r="CD580" s="25"/>
      <c r="CE580" s="25"/>
      <c r="CF580" s="31">
        <v>45017</v>
      </c>
      <c r="CG580" s="25" t="s">
        <v>7539</v>
      </c>
      <c r="CH580" s="25"/>
      <c r="CI580" s="25"/>
      <c r="CJ580" s="25"/>
      <c r="CK580" s="25"/>
      <c r="CL580" s="25"/>
      <c r="CM580" s="25"/>
      <c r="CN580" s="25"/>
      <c r="CO580" s="34"/>
    </row>
    <row r="581" spans="1:93" ht="15" customHeight="1">
      <c r="A581" s="13" t="s">
        <v>7566</v>
      </c>
      <c r="B581" s="14">
        <v>641</v>
      </c>
      <c r="C581" s="40" t="s">
        <v>82</v>
      </c>
      <c r="D581" s="599" t="s">
        <v>7541</v>
      </c>
      <c r="E581" s="600">
        <v>27</v>
      </c>
      <c r="F581" s="599"/>
      <c r="G581" s="599"/>
      <c r="H581" s="36" t="s">
        <v>84</v>
      </c>
      <c r="I581" s="14"/>
      <c r="J581" s="36" t="s">
        <v>85</v>
      </c>
      <c r="K581" s="14" t="s">
        <v>279</v>
      </c>
      <c r="L581" s="14" t="s">
        <v>69</v>
      </c>
      <c r="M581" s="14" t="s">
        <v>196</v>
      </c>
      <c r="N581" s="17" t="s">
        <v>88</v>
      </c>
      <c r="O581" s="18" t="s">
        <v>7567</v>
      </c>
      <c r="P581" s="14" t="s">
        <v>7568</v>
      </c>
      <c r="Q581" s="17" t="s">
        <v>7569</v>
      </c>
      <c r="R581" s="14" t="s">
        <v>7570</v>
      </c>
      <c r="S581" s="14" t="s">
        <v>7571</v>
      </c>
      <c r="T581" s="14">
        <v>216681222</v>
      </c>
      <c r="U581" s="14">
        <v>40</v>
      </c>
      <c r="V581" s="14">
        <v>70</v>
      </c>
      <c r="W581" s="14">
        <v>325</v>
      </c>
      <c r="X581" s="13" t="s">
        <v>7209</v>
      </c>
      <c r="Y581" s="13" t="s">
        <v>7210</v>
      </c>
      <c r="Z581" s="14">
        <v>1</v>
      </c>
      <c r="AA581" s="14" t="s">
        <v>96</v>
      </c>
      <c r="AB581" s="14" t="s">
        <v>23</v>
      </c>
      <c r="AC581" s="14" t="s">
        <v>97</v>
      </c>
      <c r="AD581" s="19"/>
      <c r="AE581" s="13" t="s">
        <v>7572</v>
      </c>
      <c r="AF581" s="20">
        <v>30650</v>
      </c>
      <c r="AG581" s="14" t="str">
        <f t="shared" ca="1" si="127"/>
        <v>41 anos</v>
      </c>
      <c r="AH581" s="20">
        <v>41561</v>
      </c>
      <c r="AI581" s="20">
        <v>41561</v>
      </c>
      <c r="AJ581" s="20">
        <f t="shared" si="128"/>
        <v>50692</v>
      </c>
      <c r="AK581" s="20">
        <f t="shared" si="129"/>
        <v>52518</v>
      </c>
      <c r="AL581" s="14">
        <v>59</v>
      </c>
      <c r="AM581" s="14" t="str">
        <f t="shared" ca="1" si="130"/>
        <v>11 ano(s)</v>
      </c>
      <c r="AN581" s="14" t="str">
        <f t="shared" ca="1" si="131"/>
        <v>10  mês(es)</v>
      </c>
      <c r="AO581" s="14" t="str">
        <f t="shared" ca="1" si="132"/>
        <v>2 dias</v>
      </c>
      <c r="AP581" s="14">
        <f t="shared" ca="1" si="133"/>
        <v>4324</v>
      </c>
      <c r="AQ581" s="21" t="s">
        <v>99</v>
      </c>
      <c r="AR581" s="14"/>
      <c r="AS581" s="14"/>
      <c r="AT581" s="14"/>
      <c r="AU581" s="14"/>
      <c r="AV581" s="14"/>
      <c r="AW581" s="14" t="s">
        <v>336</v>
      </c>
      <c r="AX581" s="14"/>
      <c r="AY581" s="14" t="s">
        <v>99</v>
      </c>
      <c r="AZ581" s="14" t="s">
        <v>99</v>
      </c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 t="s">
        <v>7573</v>
      </c>
      <c r="BM581" s="14">
        <v>0</v>
      </c>
      <c r="BN581" s="14" t="s">
        <v>7574</v>
      </c>
      <c r="BO581" s="14" t="s">
        <v>106</v>
      </c>
      <c r="BP581" s="14">
        <v>69097503</v>
      </c>
      <c r="BQ581" s="14">
        <v>9281034991</v>
      </c>
      <c r="BR581" s="22" t="s">
        <v>7575</v>
      </c>
      <c r="BS581" s="14" t="s">
        <v>290</v>
      </c>
      <c r="BT581" s="14" t="s">
        <v>110</v>
      </c>
      <c r="BU581" s="14" t="s">
        <v>291</v>
      </c>
      <c r="BV581" s="14" t="s">
        <v>110</v>
      </c>
      <c r="BW581" s="20" t="s">
        <v>292</v>
      </c>
      <c r="BX581" s="53" t="s">
        <v>6994</v>
      </c>
      <c r="BY581" s="14" t="s">
        <v>110</v>
      </c>
      <c r="BZ581" s="14" t="s">
        <v>110</v>
      </c>
      <c r="CA581" s="14" t="s">
        <v>110</v>
      </c>
      <c r="CB581" s="14" t="s">
        <v>110</v>
      </c>
      <c r="CC581" s="14" t="s">
        <v>110</v>
      </c>
      <c r="CD581" s="14" t="s">
        <v>110</v>
      </c>
      <c r="CE581" s="14" t="s">
        <v>110</v>
      </c>
      <c r="CF581" s="14" t="s">
        <v>110</v>
      </c>
      <c r="CG581" s="14" t="s">
        <v>110</v>
      </c>
      <c r="CH581" s="14" t="s">
        <v>110</v>
      </c>
      <c r="CI581" s="14" t="s">
        <v>110</v>
      </c>
      <c r="CJ581" s="14" t="s">
        <v>110</v>
      </c>
      <c r="CK581" s="14" t="s">
        <v>110</v>
      </c>
      <c r="CL581" s="14" t="s">
        <v>110</v>
      </c>
      <c r="CM581" s="14" t="s">
        <v>110</v>
      </c>
      <c r="CN581" s="14"/>
      <c r="CO581" s="40"/>
    </row>
    <row r="582" spans="1:93" ht="12.75" customHeight="1">
      <c r="A582" s="24" t="s">
        <v>7576</v>
      </c>
      <c r="B582" s="25">
        <v>8</v>
      </c>
      <c r="C582" s="34" t="s">
        <v>82</v>
      </c>
      <c r="D582" s="600" t="s">
        <v>7577</v>
      </c>
      <c r="E582" s="600">
        <v>28</v>
      </c>
      <c r="F582" s="600"/>
      <c r="G582" s="600"/>
      <c r="H582" s="27" t="s">
        <v>84</v>
      </c>
      <c r="I582" s="25"/>
      <c r="J582" s="27" t="s">
        <v>135</v>
      </c>
      <c r="K582" s="25" t="s">
        <v>279</v>
      </c>
      <c r="L582" s="25" t="s">
        <v>75</v>
      </c>
      <c r="M582" s="28" t="s">
        <v>136</v>
      </c>
      <c r="N582" s="28" t="s">
        <v>4987</v>
      </c>
      <c r="O582" s="29" t="s">
        <v>7578</v>
      </c>
      <c r="P582" s="25" t="s">
        <v>7579</v>
      </c>
      <c r="Q582" s="41">
        <v>1409</v>
      </c>
      <c r="R582" s="25" t="s">
        <v>7580</v>
      </c>
      <c r="S582" s="25" t="s">
        <v>7581</v>
      </c>
      <c r="T582" s="25">
        <v>222919922</v>
      </c>
      <c r="U582" s="25">
        <v>75</v>
      </c>
      <c r="V582" s="25">
        <v>32</v>
      </c>
      <c r="W582" s="25">
        <v>759</v>
      </c>
      <c r="X582" s="24" t="s">
        <v>7582</v>
      </c>
      <c r="Y582" s="24" t="s">
        <v>7583</v>
      </c>
      <c r="Z582" s="25"/>
      <c r="AA582" s="25" t="s">
        <v>96</v>
      </c>
      <c r="AB582" s="25" t="s">
        <v>23</v>
      </c>
      <c r="AC582" s="25" t="s">
        <v>97</v>
      </c>
      <c r="AD582" s="30"/>
      <c r="AE582" s="24"/>
      <c r="AF582" s="31">
        <v>30443</v>
      </c>
      <c r="AG582" s="25" t="str">
        <f t="shared" ca="1" si="127"/>
        <v>42 anos</v>
      </c>
      <c r="AH582" s="25"/>
      <c r="AI582" s="31">
        <v>43937</v>
      </c>
      <c r="AJ582" s="31">
        <f t="shared" si="128"/>
        <v>53068</v>
      </c>
      <c r="AK582" s="31">
        <f t="shared" si="129"/>
        <v>54894</v>
      </c>
      <c r="AL582" s="25">
        <v>59</v>
      </c>
      <c r="AM582" s="25" t="str">
        <f t="shared" ca="1" si="130"/>
        <v>5 ano(s)</v>
      </c>
      <c r="AN582" s="25" t="str">
        <f t="shared" ca="1" si="131"/>
        <v>4  mês(es)</v>
      </c>
      <c r="AO582" s="25" t="str">
        <f t="shared" ca="1" si="132"/>
        <v>0 dias</v>
      </c>
      <c r="AP582" s="25">
        <f t="shared" ca="1" si="133"/>
        <v>1948</v>
      </c>
      <c r="AQ582" s="32" t="s">
        <v>99</v>
      </c>
      <c r="AR582" s="25"/>
      <c r="AS582" s="25"/>
      <c r="AT582" s="25"/>
      <c r="AU582" s="25"/>
      <c r="AV582" s="25"/>
      <c r="AW582" s="25" t="s">
        <v>100</v>
      </c>
      <c r="AX582" s="25" t="s">
        <v>2538</v>
      </c>
      <c r="AY582" s="25" t="s">
        <v>7584</v>
      </c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 t="s">
        <v>7585</v>
      </c>
      <c r="BM582" s="25">
        <v>615</v>
      </c>
      <c r="BN582" s="25" t="s">
        <v>7586</v>
      </c>
      <c r="BO582" s="25" t="s">
        <v>106</v>
      </c>
      <c r="BP582" s="25">
        <v>69033000</v>
      </c>
      <c r="BQ582" s="25">
        <v>11991024590</v>
      </c>
      <c r="BR582" s="25" t="s">
        <v>7587</v>
      </c>
      <c r="BS582" s="25"/>
      <c r="BT582" s="25"/>
      <c r="BU582" s="25"/>
      <c r="BV582" s="25"/>
      <c r="BW582" s="25"/>
      <c r="BX582" s="25"/>
      <c r="BY582" s="25"/>
      <c r="BZ582" s="25"/>
      <c r="CA582" s="25"/>
      <c r="CB582" s="31">
        <v>43937</v>
      </c>
      <c r="CC582" s="25" t="s">
        <v>175</v>
      </c>
      <c r="CD582" s="31">
        <v>44672</v>
      </c>
      <c r="CE582" s="25" t="s">
        <v>709</v>
      </c>
      <c r="CF582" s="25"/>
      <c r="CG582" s="25"/>
      <c r="CH582" s="25"/>
      <c r="CI582" s="25"/>
      <c r="CJ582" s="25"/>
      <c r="CK582" s="25"/>
      <c r="CL582" s="25"/>
      <c r="CM582" s="25"/>
      <c r="CN582" s="25"/>
      <c r="CO582" s="34"/>
    </row>
    <row r="583" spans="1:93" ht="12.75" customHeight="1">
      <c r="A583" s="13" t="s">
        <v>7588</v>
      </c>
      <c r="B583" s="14">
        <v>601</v>
      </c>
      <c r="C583" s="40" t="s">
        <v>82</v>
      </c>
      <c r="D583" s="606" t="s">
        <v>7577</v>
      </c>
      <c r="E583" s="600">
        <v>28</v>
      </c>
      <c r="F583" s="606"/>
      <c r="G583" s="606"/>
      <c r="H583" s="36" t="s">
        <v>84</v>
      </c>
      <c r="I583" s="188"/>
      <c r="J583" s="36" t="s">
        <v>85</v>
      </c>
      <c r="K583" s="14" t="s">
        <v>86</v>
      </c>
      <c r="L583" s="14" t="s">
        <v>69</v>
      </c>
      <c r="M583" s="14" t="s">
        <v>196</v>
      </c>
      <c r="N583" s="17" t="s">
        <v>88</v>
      </c>
      <c r="O583" s="18" t="s">
        <v>7589</v>
      </c>
      <c r="P583" s="14" t="s">
        <v>7590</v>
      </c>
      <c r="Q583" s="17" t="s">
        <v>7591</v>
      </c>
      <c r="R583" s="14" t="s">
        <v>1725</v>
      </c>
      <c r="S583" s="14" t="s">
        <v>1726</v>
      </c>
      <c r="T583" s="14">
        <v>330446522</v>
      </c>
      <c r="U583" s="14">
        <v>16</v>
      </c>
      <c r="V583" s="14">
        <v>63</v>
      </c>
      <c r="W583" s="14">
        <v>126</v>
      </c>
      <c r="X583" s="13" t="s">
        <v>7592</v>
      </c>
      <c r="Y583" s="13" t="s">
        <v>7593</v>
      </c>
      <c r="Z583" s="14">
        <v>2</v>
      </c>
      <c r="AA583" s="14" t="s">
        <v>96</v>
      </c>
      <c r="AB583" s="14" t="s">
        <v>23</v>
      </c>
      <c r="AC583" s="14" t="s">
        <v>97</v>
      </c>
      <c r="AD583" s="19"/>
      <c r="AE583" s="13" t="s">
        <v>364</v>
      </c>
      <c r="AF583" s="20">
        <v>32434</v>
      </c>
      <c r="AG583" s="14" t="str">
        <f t="shared" ca="1" si="127"/>
        <v>36 anos</v>
      </c>
      <c r="AH583" s="20">
        <v>41561</v>
      </c>
      <c r="AI583" s="20">
        <v>41561</v>
      </c>
      <c r="AJ583" s="20">
        <f t="shared" si="128"/>
        <v>50692</v>
      </c>
      <c r="AK583" s="20">
        <f t="shared" si="129"/>
        <v>52518</v>
      </c>
      <c r="AL583" s="14">
        <v>59</v>
      </c>
      <c r="AM583" s="14" t="str">
        <f t="shared" ca="1" si="130"/>
        <v>11 ano(s)</v>
      </c>
      <c r="AN583" s="14" t="str">
        <f t="shared" ca="1" si="131"/>
        <v>10  mês(es)</v>
      </c>
      <c r="AO583" s="14" t="str">
        <f t="shared" ca="1" si="132"/>
        <v>2 dias</v>
      </c>
      <c r="AP583" s="14">
        <f t="shared" ca="1" si="133"/>
        <v>4324</v>
      </c>
      <c r="AQ583" s="21" t="s">
        <v>99</v>
      </c>
      <c r="AR583" s="14"/>
      <c r="AS583" s="14"/>
      <c r="AT583" s="14"/>
      <c r="AU583" s="14"/>
      <c r="AV583" s="14"/>
      <c r="AW583" s="14" t="s">
        <v>336</v>
      </c>
      <c r="AX583" s="14" t="s">
        <v>99</v>
      </c>
      <c r="AY583" s="14" t="s">
        <v>99</v>
      </c>
      <c r="AZ583" s="14" t="s">
        <v>99</v>
      </c>
      <c r="BA583" s="14"/>
      <c r="BB583" s="14"/>
      <c r="BC583" s="14" t="s">
        <v>351</v>
      </c>
      <c r="BD583" s="14"/>
      <c r="BE583" s="14"/>
      <c r="BF583" s="14"/>
      <c r="BG583" s="14"/>
      <c r="BH583" s="14"/>
      <c r="BI583" s="14"/>
      <c r="BJ583" s="14"/>
      <c r="BK583" s="14"/>
      <c r="BL583" s="14" t="s">
        <v>7594</v>
      </c>
      <c r="BM583" s="14">
        <v>0</v>
      </c>
      <c r="BN583" s="14" t="s">
        <v>7595</v>
      </c>
      <c r="BO583" s="14" t="s">
        <v>106</v>
      </c>
      <c r="BP583" s="14">
        <v>69075820</v>
      </c>
      <c r="BQ583" s="14">
        <v>9281032694</v>
      </c>
      <c r="BR583" s="22" t="s">
        <v>7596</v>
      </c>
      <c r="BS583" s="14" t="s">
        <v>290</v>
      </c>
      <c r="BT583" s="14" t="s">
        <v>110</v>
      </c>
      <c r="BU583" s="14" t="s">
        <v>291</v>
      </c>
      <c r="BV583" s="14" t="s">
        <v>110</v>
      </c>
      <c r="BW583" s="20" t="s">
        <v>292</v>
      </c>
      <c r="BX583" s="213" t="s">
        <v>7597</v>
      </c>
      <c r="BY583" s="14" t="s">
        <v>110</v>
      </c>
      <c r="BZ583" s="14" t="s">
        <v>110</v>
      </c>
      <c r="CA583" s="14" t="s">
        <v>110</v>
      </c>
      <c r="CB583" s="14" t="s">
        <v>110</v>
      </c>
      <c r="CC583" s="14" t="s">
        <v>110</v>
      </c>
      <c r="CD583" s="14" t="s">
        <v>110</v>
      </c>
      <c r="CE583" s="14" t="s">
        <v>110</v>
      </c>
      <c r="CF583" s="14" t="s">
        <v>110</v>
      </c>
      <c r="CG583" s="14" t="s">
        <v>110</v>
      </c>
      <c r="CH583" s="14" t="s">
        <v>110</v>
      </c>
      <c r="CI583" s="14" t="s">
        <v>110</v>
      </c>
      <c r="CJ583" s="14" t="s">
        <v>110</v>
      </c>
      <c r="CK583" s="14" t="s">
        <v>110</v>
      </c>
      <c r="CL583" s="14" t="s">
        <v>110</v>
      </c>
      <c r="CM583" s="14" t="s">
        <v>110</v>
      </c>
      <c r="CN583" s="14"/>
      <c r="CO583" s="40"/>
    </row>
    <row r="584" spans="1:93" ht="12.75" customHeight="1">
      <c r="A584" s="24" t="s">
        <v>7598</v>
      </c>
      <c r="B584" s="25">
        <v>575</v>
      </c>
      <c r="C584" s="34" t="s">
        <v>82</v>
      </c>
      <c r="D584" s="600" t="s">
        <v>7577</v>
      </c>
      <c r="E584" s="600">
        <v>28</v>
      </c>
      <c r="F584" s="600"/>
      <c r="G584" s="600"/>
      <c r="H584" s="27" t="s">
        <v>84</v>
      </c>
      <c r="I584" s="25" t="s">
        <v>4133</v>
      </c>
      <c r="J584" s="27" t="s">
        <v>135</v>
      </c>
      <c r="K584" s="25" t="s">
        <v>279</v>
      </c>
      <c r="L584" s="25" t="s">
        <v>69</v>
      </c>
      <c r="M584" s="25" t="s">
        <v>196</v>
      </c>
      <c r="N584" s="28" t="s">
        <v>88</v>
      </c>
      <c r="O584" s="29" t="s">
        <v>7599</v>
      </c>
      <c r="P584" s="25" t="s">
        <v>7600</v>
      </c>
      <c r="Q584" s="28" t="s">
        <v>7601</v>
      </c>
      <c r="R584" s="25" t="s">
        <v>2886</v>
      </c>
      <c r="S584" s="25" t="s">
        <v>2887</v>
      </c>
      <c r="T584" s="25">
        <v>189229322</v>
      </c>
      <c r="U584" s="25">
        <v>75</v>
      </c>
      <c r="V584" s="25">
        <v>2</v>
      </c>
      <c r="W584" s="25">
        <v>27</v>
      </c>
      <c r="X584" s="24" t="s">
        <v>7602</v>
      </c>
      <c r="Y584" s="24" t="s">
        <v>7603</v>
      </c>
      <c r="Z584" s="25">
        <v>2</v>
      </c>
      <c r="AA584" s="25" t="s">
        <v>96</v>
      </c>
      <c r="AB584" s="25" t="s">
        <v>23</v>
      </c>
      <c r="AC584" s="25" t="s">
        <v>97</v>
      </c>
      <c r="AD584" s="30"/>
      <c r="AE584" s="24" t="s">
        <v>7604</v>
      </c>
      <c r="AF584" s="31">
        <v>28828</v>
      </c>
      <c r="AG584" s="25" t="str">
        <f t="shared" ca="1" si="127"/>
        <v>46 anos</v>
      </c>
      <c r="AH584" s="31">
        <v>41561</v>
      </c>
      <c r="AI584" s="31">
        <v>41561</v>
      </c>
      <c r="AJ584" s="31">
        <f t="shared" si="128"/>
        <v>50692</v>
      </c>
      <c r="AK584" s="31">
        <f t="shared" si="129"/>
        <v>52518</v>
      </c>
      <c r="AL584" s="25">
        <v>59</v>
      </c>
      <c r="AM584" s="25" t="str">
        <f t="shared" ca="1" si="130"/>
        <v>11 ano(s)</v>
      </c>
      <c r="AN584" s="25" t="str">
        <f t="shared" ca="1" si="131"/>
        <v>10  mês(es)</v>
      </c>
      <c r="AO584" s="25" t="str">
        <f t="shared" ca="1" si="132"/>
        <v>2 dias</v>
      </c>
      <c r="AP584" s="25">
        <f t="shared" ca="1" si="133"/>
        <v>4324</v>
      </c>
      <c r="AQ584" s="32" t="s">
        <v>99</v>
      </c>
      <c r="AR584" s="25"/>
      <c r="AS584" s="25"/>
      <c r="AT584" s="25"/>
      <c r="AU584" s="25"/>
      <c r="AV584" s="25"/>
      <c r="AW584" s="25" t="s">
        <v>336</v>
      </c>
      <c r="AX584" s="25" t="s">
        <v>99</v>
      </c>
      <c r="AY584" s="25" t="s">
        <v>99</v>
      </c>
      <c r="AZ584" s="25" t="s">
        <v>99</v>
      </c>
      <c r="BA584" s="73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 t="s">
        <v>7605</v>
      </c>
      <c r="BM584" s="25">
        <v>0</v>
      </c>
      <c r="BN584" s="25"/>
      <c r="BO584" s="25" t="s">
        <v>106</v>
      </c>
      <c r="BP584" s="25">
        <v>69063000</v>
      </c>
      <c r="BQ584" s="80">
        <v>9288161221</v>
      </c>
      <c r="BR584" s="33" t="s">
        <v>7606</v>
      </c>
      <c r="BS584" s="25" t="s">
        <v>290</v>
      </c>
      <c r="BT584" s="25" t="s">
        <v>110</v>
      </c>
      <c r="BU584" s="25" t="s">
        <v>291</v>
      </c>
      <c r="BV584" s="25" t="s">
        <v>110</v>
      </c>
      <c r="BW584" s="31" t="s">
        <v>292</v>
      </c>
      <c r="BX584" s="25" t="s">
        <v>7607</v>
      </c>
      <c r="BY584" s="25" t="s">
        <v>110</v>
      </c>
      <c r="BZ584" s="25" t="s">
        <v>110</v>
      </c>
      <c r="CA584" s="25" t="s">
        <v>110</v>
      </c>
      <c r="CB584" s="25" t="s">
        <v>110</v>
      </c>
      <c r="CC584" s="25" t="s">
        <v>110</v>
      </c>
      <c r="CD584" s="25" t="s">
        <v>110</v>
      </c>
      <c r="CE584" s="25" t="s">
        <v>110</v>
      </c>
      <c r="CF584" s="25" t="s">
        <v>110</v>
      </c>
      <c r="CG584" s="25" t="s">
        <v>110</v>
      </c>
      <c r="CH584" s="25" t="s">
        <v>110</v>
      </c>
      <c r="CI584" s="25" t="s">
        <v>110</v>
      </c>
      <c r="CJ584" s="25" t="s">
        <v>110</v>
      </c>
      <c r="CK584" s="25" t="s">
        <v>110</v>
      </c>
      <c r="CL584" s="25" t="s">
        <v>110</v>
      </c>
      <c r="CM584" s="25" t="s">
        <v>110</v>
      </c>
      <c r="CN584" s="25"/>
      <c r="CO584" s="34"/>
    </row>
    <row r="585" spans="1:93" ht="12.75" customHeight="1">
      <c r="A585" s="13" t="s">
        <v>7608</v>
      </c>
      <c r="B585" s="14">
        <v>6</v>
      </c>
      <c r="C585" s="40" t="s">
        <v>82</v>
      </c>
      <c r="D585" s="599" t="s">
        <v>7577</v>
      </c>
      <c r="E585" s="600">
        <v>28</v>
      </c>
      <c r="F585" s="599"/>
      <c r="G585" s="599"/>
      <c r="H585" s="36" t="s">
        <v>7609</v>
      </c>
      <c r="I585" s="14" t="s">
        <v>2173</v>
      </c>
      <c r="J585" s="36" t="s">
        <v>85</v>
      </c>
      <c r="K585" s="14" t="s">
        <v>86</v>
      </c>
      <c r="L585" s="14" t="s">
        <v>78</v>
      </c>
      <c r="M585" s="17" t="s">
        <v>118</v>
      </c>
      <c r="N585" s="17" t="s">
        <v>88</v>
      </c>
      <c r="O585" s="18" t="s">
        <v>7610</v>
      </c>
      <c r="P585" s="14" t="s">
        <v>7611</v>
      </c>
      <c r="Q585" s="17" t="s">
        <v>7612</v>
      </c>
      <c r="R585" s="14" t="s">
        <v>7613</v>
      </c>
      <c r="S585" s="14" t="s">
        <v>7614</v>
      </c>
      <c r="T585" s="14">
        <v>208688622</v>
      </c>
      <c r="U585" s="14">
        <v>32</v>
      </c>
      <c r="V585" s="14">
        <v>68</v>
      </c>
      <c r="W585" s="14">
        <v>119</v>
      </c>
      <c r="X585" s="13" t="s">
        <v>7615</v>
      </c>
      <c r="Y585" s="13" t="s">
        <v>7616</v>
      </c>
      <c r="Z585" s="14">
        <v>2</v>
      </c>
      <c r="AA585" s="14" t="s">
        <v>96</v>
      </c>
      <c r="AB585" s="14" t="s">
        <v>23</v>
      </c>
      <c r="AC585" s="14" t="s">
        <v>97</v>
      </c>
      <c r="AD585" s="19"/>
      <c r="AE585" s="13" t="s">
        <v>7617</v>
      </c>
      <c r="AF585" s="20">
        <v>29949</v>
      </c>
      <c r="AG585" s="14" t="str">
        <f t="shared" ca="1" si="127"/>
        <v>43 anos</v>
      </c>
      <c r="AH585" s="20">
        <v>38058</v>
      </c>
      <c r="AI585" s="20">
        <v>38058</v>
      </c>
      <c r="AJ585" s="20">
        <f t="shared" si="128"/>
        <v>47189</v>
      </c>
      <c r="AK585" s="20">
        <f t="shared" si="129"/>
        <v>49015</v>
      </c>
      <c r="AL585" s="14">
        <v>59</v>
      </c>
      <c r="AM585" s="14" t="str">
        <f t="shared" ca="1" si="130"/>
        <v>21 ano(s)</v>
      </c>
      <c r="AN585" s="14" t="str">
        <f t="shared" ca="1" si="131"/>
        <v>5  mês(es)</v>
      </c>
      <c r="AO585" s="14" t="str">
        <f t="shared" ca="1" si="132"/>
        <v>4 dias</v>
      </c>
      <c r="AP585" s="14">
        <f t="shared" ca="1" si="133"/>
        <v>7827</v>
      </c>
      <c r="AQ585" s="21" t="s">
        <v>99</v>
      </c>
      <c r="AR585" s="14" t="s">
        <v>110</v>
      </c>
      <c r="AS585" s="14" t="s">
        <v>110</v>
      </c>
      <c r="AT585" s="14" t="s">
        <v>110</v>
      </c>
      <c r="AU585" s="14" t="s">
        <v>110</v>
      </c>
      <c r="AV585" s="14"/>
      <c r="AW585" s="14" t="s">
        <v>100</v>
      </c>
      <c r="AX585" s="14" t="s">
        <v>110</v>
      </c>
      <c r="AY585" s="14" t="s">
        <v>2729</v>
      </c>
      <c r="AZ585" s="14" t="s">
        <v>99</v>
      </c>
      <c r="BA585" s="14" t="s">
        <v>99</v>
      </c>
      <c r="BB585" s="14" t="s">
        <v>110</v>
      </c>
      <c r="BC585" s="14" t="s">
        <v>110</v>
      </c>
      <c r="BD585" s="14" t="s">
        <v>110</v>
      </c>
      <c r="BE585" s="14" t="s">
        <v>110</v>
      </c>
      <c r="BF585" s="14" t="s">
        <v>110</v>
      </c>
      <c r="BG585" s="14" t="s">
        <v>96</v>
      </c>
      <c r="BH585" s="14" t="s">
        <v>99</v>
      </c>
      <c r="BI585" s="14"/>
      <c r="BJ585" s="14"/>
      <c r="BK585" s="14"/>
      <c r="BL585" s="14" t="s">
        <v>7618</v>
      </c>
      <c r="BM585" s="14">
        <v>0</v>
      </c>
      <c r="BN585" s="14"/>
      <c r="BO585" s="14" t="s">
        <v>106</v>
      </c>
      <c r="BP585" s="14">
        <v>69090753</v>
      </c>
      <c r="BQ585" s="14">
        <v>88273883</v>
      </c>
      <c r="BR585" s="22" t="s">
        <v>7619</v>
      </c>
      <c r="BS585" s="14" t="s">
        <v>129</v>
      </c>
      <c r="BT585" s="14" t="s">
        <v>110</v>
      </c>
      <c r="BU585" s="14" t="s">
        <v>110</v>
      </c>
      <c r="BV585" s="14" t="s">
        <v>110</v>
      </c>
      <c r="BW585" s="14" t="s">
        <v>110</v>
      </c>
      <c r="BX585" s="14" t="s">
        <v>110</v>
      </c>
      <c r="BY585" s="14" t="s">
        <v>110</v>
      </c>
      <c r="BZ585" s="14" t="s">
        <v>110</v>
      </c>
      <c r="CA585" s="14" t="s">
        <v>110</v>
      </c>
      <c r="CB585" s="14"/>
      <c r="CC585" s="14"/>
      <c r="CD585" s="14"/>
      <c r="CE585" s="14"/>
      <c r="CF585" s="14"/>
      <c r="CG585" s="14"/>
      <c r="CH585" s="14"/>
      <c r="CI585" s="14"/>
      <c r="CJ585" s="20">
        <v>43702</v>
      </c>
      <c r="CK585" s="14" t="s">
        <v>130</v>
      </c>
      <c r="CL585" s="14"/>
      <c r="CM585" s="14"/>
      <c r="CN585" s="14"/>
      <c r="CO585" s="40"/>
    </row>
    <row r="586" spans="1:93" ht="12.75" customHeight="1">
      <c r="A586" s="24" t="s">
        <v>7620</v>
      </c>
      <c r="B586" s="25">
        <v>321</v>
      </c>
      <c r="C586" s="34" t="s">
        <v>82</v>
      </c>
      <c r="D586" s="600" t="s">
        <v>7577</v>
      </c>
      <c r="E586" s="600">
        <v>28</v>
      </c>
      <c r="F586" s="600"/>
      <c r="G586" s="600"/>
      <c r="H586" s="27" t="s">
        <v>84</v>
      </c>
      <c r="I586" s="25" t="s">
        <v>2956</v>
      </c>
      <c r="J586" s="27" t="s">
        <v>135</v>
      </c>
      <c r="K586" s="25" t="s">
        <v>86</v>
      </c>
      <c r="L586" s="25" t="s">
        <v>195</v>
      </c>
      <c r="M586" s="28" t="s">
        <v>196</v>
      </c>
      <c r="N586" s="28" t="s">
        <v>88</v>
      </c>
      <c r="O586" s="29" t="s">
        <v>7621</v>
      </c>
      <c r="P586" s="25" t="s">
        <v>7622</v>
      </c>
      <c r="Q586" s="28" t="s">
        <v>3575</v>
      </c>
      <c r="R586" s="25" t="s">
        <v>7623</v>
      </c>
      <c r="S586" s="25" t="s">
        <v>7624</v>
      </c>
      <c r="T586" s="25">
        <v>164643822</v>
      </c>
      <c r="U586" s="25">
        <v>91</v>
      </c>
      <c r="V586" s="25">
        <v>58</v>
      </c>
      <c r="W586" s="25">
        <v>342</v>
      </c>
      <c r="X586" s="24" t="s">
        <v>7625</v>
      </c>
      <c r="Y586" s="24" t="s">
        <v>7626</v>
      </c>
      <c r="Z586" s="25">
        <v>2</v>
      </c>
      <c r="AA586" s="25" t="s">
        <v>96</v>
      </c>
      <c r="AB586" s="25" t="s">
        <v>23</v>
      </c>
      <c r="AC586" s="25" t="s">
        <v>97</v>
      </c>
      <c r="AD586" s="30"/>
      <c r="AE586" s="24" t="s">
        <v>5196</v>
      </c>
      <c r="AF586" s="31">
        <v>28766</v>
      </c>
      <c r="AG586" s="25" t="str">
        <f t="shared" ca="1" si="127"/>
        <v>46 anos</v>
      </c>
      <c r="AH586" s="31">
        <v>38384</v>
      </c>
      <c r="AI586" s="31">
        <v>38384</v>
      </c>
      <c r="AJ586" s="31">
        <f t="shared" si="128"/>
        <v>47515</v>
      </c>
      <c r="AK586" s="31">
        <f t="shared" si="129"/>
        <v>49341</v>
      </c>
      <c r="AL586" s="25">
        <v>59</v>
      </c>
      <c r="AM586" s="25" t="str">
        <f t="shared" ca="1" si="130"/>
        <v>20 ano(s)</v>
      </c>
      <c r="AN586" s="25" t="str">
        <f t="shared" ca="1" si="131"/>
        <v>6  mês(es)</v>
      </c>
      <c r="AO586" s="25" t="str">
        <f t="shared" ca="1" si="132"/>
        <v>15 dias</v>
      </c>
      <c r="AP586" s="25">
        <f t="shared" ca="1" si="133"/>
        <v>7501</v>
      </c>
      <c r="AQ586" s="32" t="s">
        <v>99</v>
      </c>
      <c r="AR586" s="25"/>
      <c r="AS586" s="25"/>
      <c r="AT586" s="25"/>
      <c r="AU586" s="25"/>
      <c r="AV586" s="25"/>
      <c r="AW586" s="25"/>
      <c r="AX586" s="25"/>
      <c r="AY586" s="25" t="s">
        <v>99</v>
      </c>
      <c r="AZ586" s="25"/>
      <c r="BA586" s="25"/>
      <c r="BB586" s="25"/>
      <c r="BC586" s="25"/>
      <c r="BD586" s="25"/>
      <c r="BE586" s="25" t="s">
        <v>223</v>
      </c>
      <c r="BF586" s="25"/>
      <c r="BG586" s="25"/>
      <c r="BH586" s="25"/>
      <c r="BI586" s="25"/>
      <c r="BJ586" s="25"/>
      <c r="BK586" s="25"/>
      <c r="BL586" s="25" t="s">
        <v>7627</v>
      </c>
      <c r="BM586" s="25">
        <v>0</v>
      </c>
      <c r="BN586" s="25"/>
      <c r="BO586" s="25" t="s">
        <v>106</v>
      </c>
      <c r="BP586" s="25">
        <v>69065130</v>
      </c>
      <c r="BQ586" s="25">
        <v>81238788</v>
      </c>
      <c r="BR586" s="33" t="s">
        <v>7628</v>
      </c>
      <c r="BS586" s="25" t="s">
        <v>205</v>
      </c>
      <c r="BT586" s="25" t="s">
        <v>206</v>
      </c>
      <c r="BU586" s="25" t="s">
        <v>207</v>
      </c>
      <c r="BV586" s="25"/>
      <c r="BW586" s="25"/>
      <c r="BX586" s="25"/>
      <c r="BY586" s="25" t="s">
        <v>208</v>
      </c>
      <c r="BZ586" s="25" t="s">
        <v>110</v>
      </c>
      <c r="CA586" s="25" t="s">
        <v>7629</v>
      </c>
      <c r="CB586" s="25" t="s">
        <v>110</v>
      </c>
      <c r="CC586" s="25" t="s">
        <v>110</v>
      </c>
      <c r="CD586" s="25" t="s">
        <v>110</v>
      </c>
      <c r="CE586" s="25" t="s">
        <v>110</v>
      </c>
      <c r="CF586" s="25" t="s">
        <v>110</v>
      </c>
      <c r="CG586" s="25" t="s">
        <v>110</v>
      </c>
      <c r="CH586" s="25" t="s">
        <v>110</v>
      </c>
      <c r="CI586" s="25" t="s">
        <v>110</v>
      </c>
      <c r="CJ586" s="25" t="s">
        <v>110</v>
      </c>
      <c r="CK586" s="25" t="s">
        <v>110</v>
      </c>
      <c r="CL586" s="25" t="s">
        <v>110</v>
      </c>
      <c r="CM586" s="25" t="s">
        <v>110</v>
      </c>
      <c r="CN586" s="25"/>
      <c r="CO586" s="34"/>
    </row>
    <row r="587" spans="1:93" ht="12.75" customHeight="1">
      <c r="A587" s="13" t="s">
        <v>7630</v>
      </c>
      <c r="B587" s="14">
        <v>15</v>
      </c>
      <c r="C587" s="40" t="s">
        <v>82</v>
      </c>
      <c r="D587" s="599" t="s">
        <v>7577</v>
      </c>
      <c r="E587" s="600">
        <v>28</v>
      </c>
      <c r="F587" s="599"/>
      <c r="G587" s="599"/>
      <c r="H587" s="36" t="s">
        <v>84</v>
      </c>
      <c r="I587" s="14" t="s">
        <v>7631</v>
      </c>
      <c r="J587" s="36" t="s">
        <v>135</v>
      </c>
      <c r="K587" s="14" t="s">
        <v>544</v>
      </c>
      <c r="L587" s="14" t="s">
        <v>75</v>
      </c>
      <c r="M587" s="17" t="s">
        <v>136</v>
      </c>
      <c r="N587" s="17" t="s">
        <v>696</v>
      </c>
      <c r="O587" s="18" t="s">
        <v>7632</v>
      </c>
      <c r="P587" s="14" t="s">
        <v>7633</v>
      </c>
      <c r="Q587" s="14">
        <v>1467</v>
      </c>
      <c r="R587" s="14" t="s">
        <v>7634</v>
      </c>
      <c r="S587" s="14" t="s">
        <v>7635</v>
      </c>
      <c r="T587" s="14">
        <v>312577322</v>
      </c>
      <c r="U587" s="14">
        <v>91</v>
      </c>
      <c r="V587" s="14">
        <v>15</v>
      </c>
      <c r="W587" s="14">
        <v>1</v>
      </c>
      <c r="X587" s="13" t="s">
        <v>7636</v>
      </c>
      <c r="Y587" s="13" t="s">
        <v>7637</v>
      </c>
      <c r="Z587" s="14"/>
      <c r="AA587" s="14" t="s">
        <v>96</v>
      </c>
      <c r="AB587" s="14" t="s">
        <v>23</v>
      </c>
      <c r="AC587" s="14" t="s">
        <v>97</v>
      </c>
      <c r="AD587" s="19"/>
      <c r="AE587" s="13" t="s">
        <v>7638</v>
      </c>
      <c r="AF587" s="20">
        <v>32334</v>
      </c>
      <c r="AG587" s="14" t="str">
        <f t="shared" ca="1" si="127"/>
        <v>37 anos</v>
      </c>
      <c r="AH587" s="14"/>
      <c r="AI587" s="20">
        <v>43937</v>
      </c>
      <c r="AJ587" s="20">
        <f t="shared" si="128"/>
        <v>53068</v>
      </c>
      <c r="AK587" s="20">
        <f t="shared" si="129"/>
        <v>54894</v>
      </c>
      <c r="AL587" s="14">
        <v>59</v>
      </c>
      <c r="AM587" s="14" t="str">
        <f t="shared" ca="1" si="130"/>
        <v>5 ano(s)</v>
      </c>
      <c r="AN587" s="14" t="str">
        <f t="shared" ca="1" si="131"/>
        <v>4  mês(es)</v>
      </c>
      <c r="AO587" s="14" t="str">
        <f t="shared" ca="1" si="132"/>
        <v>0 dias</v>
      </c>
      <c r="AP587" s="14">
        <f t="shared" ca="1" si="133"/>
        <v>1948</v>
      </c>
      <c r="AQ587" s="21" t="s">
        <v>99</v>
      </c>
      <c r="AR587" s="14"/>
      <c r="AS587" s="14"/>
      <c r="AT587" s="14"/>
      <c r="AU587" s="14"/>
      <c r="AV587" s="14"/>
      <c r="AW587" s="14" t="s">
        <v>100</v>
      </c>
      <c r="AX587" s="14" t="s">
        <v>704</v>
      </c>
      <c r="AY587" s="14" t="s">
        <v>7639</v>
      </c>
      <c r="AZ587" s="14" t="s">
        <v>5300</v>
      </c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 t="s">
        <v>7640</v>
      </c>
      <c r="BM587" s="14">
        <v>104</v>
      </c>
      <c r="BN587" s="14" t="s">
        <v>7641</v>
      </c>
      <c r="BO587" s="14" t="s">
        <v>106</v>
      </c>
      <c r="BP587" s="14">
        <v>69041360</v>
      </c>
      <c r="BQ587" s="14">
        <v>92999965306</v>
      </c>
      <c r="BR587" s="22" t="s">
        <v>7642</v>
      </c>
      <c r="BS587" s="14"/>
      <c r="BT587" s="14"/>
      <c r="BU587" s="14"/>
      <c r="BV587" s="14"/>
      <c r="BW587" s="14"/>
      <c r="BX587" s="14"/>
      <c r="BY587" s="14"/>
      <c r="BZ587" s="14"/>
      <c r="CA587" s="14"/>
      <c r="CB587" s="20">
        <v>43937</v>
      </c>
      <c r="CC587" s="14" t="s">
        <v>175</v>
      </c>
      <c r="CD587" s="20">
        <v>44672</v>
      </c>
      <c r="CE587" s="14" t="s">
        <v>709</v>
      </c>
      <c r="CF587" s="14"/>
      <c r="CG587" s="14"/>
      <c r="CH587" s="14"/>
      <c r="CI587" s="14"/>
      <c r="CJ587" s="14"/>
      <c r="CK587" s="14"/>
      <c r="CL587" s="14"/>
      <c r="CM587" s="14"/>
      <c r="CN587" s="14"/>
      <c r="CO587" s="40"/>
    </row>
    <row r="588" spans="1:93" ht="12.75" customHeight="1">
      <c r="A588" s="24" t="s">
        <v>7643</v>
      </c>
      <c r="B588" s="25">
        <v>557</v>
      </c>
      <c r="C588" s="34" t="s">
        <v>82</v>
      </c>
      <c r="D588" s="600" t="s">
        <v>7577</v>
      </c>
      <c r="E588" s="600">
        <v>28</v>
      </c>
      <c r="F588" s="600"/>
      <c r="G588" s="600"/>
      <c r="H588" s="27" t="s">
        <v>84</v>
      </c>
      <c r="I588" s="25" t="s">
        <v>7644</v>
      </c>
      <c r="J588" s="27" t="s">
        <v>135</v>
      </c>
      <c r="K588" s="25" t="s">
        <v>279</v>
      </c>
      <c r="L588" s="25" t="s">
        <v>69</v>
      </c>
      <c r="M588" s="25" t="s">
        <v>196</v>
      </c>
      <c r="N588" s="28" t="s">
        <v>88</v>
      </c>
      <c r="O588" s="29" t="s">
        <v>7645</v>
      </c>
      <c r="P588" s="25" t="s">
        <v>7646</v>
      </c>
      <c r="Q588" s="28" t="s">
        <v>7647</v>
      </c>
      <c r="R588" s="25" t="s">
        <v>7648</v>
      </c>
      <c r="S588" s="25" t="s">
        <v>7649</v>
      </c>
      <c r="T588" s="25">
        <v>216935822</v>
      </c>
      <c r="U588" s="25">
        <v>75</v>
      </c>
      <c r="V588" s="25">
        <v>40</v>
      </c>
      <c r="W588" s="25">
        <v>82</v>
      </c>
      <c r="X588" s="24" t="s">
        <v>7650</v>
      </c>
      <c r="Y588" s="24" t="s">
        <v>7651</v>
      </c>
      <c r="Z588" s="25">
        <v>2</v>
      </c>
      <c r="AA588" s="25" t="s">
        <v>96</v>
      </c>
      <c r="AB588" s="25" t="s">
        <v>23</v>
      </c>
      <c r="AC588" s="25" t="s">
        <v>97</v>
      </c>
      <c r="AD588" s="30"/>
      <c r="AE588" s="24" t="s">
        <v>7652</v>
      </c>
      <c r="AF588" s="31">
        <v>29891</v>
      </c>
      <c r="AG588" s="25" t="str">
        <f t="shared" ca="1" si="127"/>
        <v>43 anos</v>
      </c>
      <c r="AH588" s="31">
        <v>41561</v>
      </c>
      <c r="AI588" s="31">
        <v>41561</v>
      </c>
      <c r="AJ588" s="31">
        <f t="shared" si="128"/>
        <v>50692</v>
      </c>
      <c r="AK588" s="31">
        <f t="shared" si="129"/>
        <v>52518</v>
      </c>
      <c r="AL588" s="25">
        <v>59</v>
      </c>
      <c r="AM588" s="25" t="str">
        <f t="shared" ca="1" si="130"/>
        <v>11 ano(s)</v>
      </c>
      <c r="AN588" s="25" t="str">
        <f t="shared" ca="1" si="131"/>
        <v>10  mês(es)</v>
      </c>
      <c r="AO588" s="25" t="str">
        <f t="shared" ca="1" si="132"/>
        <v>2 dias</v>
      </c>
      <c r="AP588" s="25">
        <f t="shared" ca="1" si="133"/>
        <v>4324</v>
      </c>
      <c r="AQ588" s="32" t="s">
        <v>99</v>
      </c>
      <c r="AR588" s="25"/>
      <c r="AS588" s="25"/>
      <c r="AT588" s="25"/>
      <c r="AU588" s="25"/>
      <c r="AV588" s="25"/>
      <c r="AW588" s="25" t="s">
        <v>100</v>
      </c>
      <c r="AX588" s="25" t="s">
        <v>99</v>
      </c>
      <c r="AY588" s="25" t="s">
        <v>306</v>
      </c>
      <c r="AZ588" s="25" t="s">
        <v>99</v>
      </c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 t="s">
        <v>7653</v>
      </c>
      <c r="BM588" s="25">
        <v>0</v>
      </c>
      <c r="BN588" s="25"/>
      <c r="BO588" s="25" t="s">
        <v>106</v>
      </c>
      <c r="BP588" s="25">
        <v>69037500</v>
      </c>
      <c r="BQ588" s="25">
        <v>9292066775</v>
      </c>
      <c r="BR588" s="33" t="s">
        <v>7654</v>
      </c>
      <c r="BS588" s="25" t="s">
        <v>290</v>
      </c>
      <c r="BT588" s="25" t="s">
        <v>110</v>
      </c>
      <c r="BU588" s="25" t="s">
        <v>291</v>
      </c>
      <c r="BV588" s="25" t="s">
        <v>110</v>
      </c>
      <c r="BW588" s="31" t="s">
        <v>292</v>
      </c>
      <c r="BX588" s="25" t="s">
        <v>7655</v>
      </c>
      <c r="BY588" s="25" t="s">
        <v>110</v>
      </c>
      <c r="BZ588" s="25" t="s">
        <v>110</v>
      </c>
      <c r="CA588" s="25" t="s">
        <v>110</v>
      </c>
      <c r="CB588" s="25" t="s">
        <v>110</v>
      </c>
      <c r="CC588" s="25" t="s">
        <v>110</v>
      </c>
      <c r="CD588" s="25" t="s">
        <v>110</v>
      </c>
      <c r="CE588" s="25" t="s">
        <v>110</v>
      </c>
      <c r="CF588" s="25" t="s">
        <v>110</v>
      </c>
      <c r="CG588" s="25" t="s">
        <v>110</v>
      </c>
      <c r="CH588" s="25" t="s">
        <v>110</v>
      </c>
      <c r="CI588" s="25" t="s">
        <v>110</v>
      </c>
      <c r="CJ588" s="25" t="s">
        <v>110</v>
      </c>
      <c r="CK588" s="25" t="s">
        <v>110</v>
      </c>
      <c r="CL588" s="25" t="s">
        <v>110</v>
      </c>
      <c r="CM588" s="25" t="s">
        <v>110</v>
      </c>
      <c r="CN588" s="25"/>
      <c r="CO588" s="34"/>
    </row>
    <row r="589" spans="1:93" ht="15" customHeight="1">
      <c r="A589" s="620" t="s">
        <v>7656</v>
      </c>
      <c r="B589" s="14">
        <v>445</v>
      </c>
      <c r="C589" s="40" t="s">
        <v>82</v>
      </c>
      <c r="D589" s="599" t="s">
        <v>7577</v>
      </c>
      <c r="E589" s="600">
        <v>28</v>
      </c>
      <c r="F589" s="599"/>
      <c r="G589" s="599"/>
      <c r="H589" s="36" t="s">
        <v>84</v>
      </c>
      <c r="I589" s="188"/>
      <c r="J589" s="36" t="s">
        <v>85</v>
      </c>
      <c r="K589" s="14" t="s">
        <v>86</v>
      </c>
      <c r="L589" s="14" t="s">
        <v>69</v>
      </c>
      <c r="M589" s="14" t="s">
        <v>196</v>
      </c>
      <c r="N589" s="17" t="s">
        <v>88</v>
      </c>
      <c r="O589" s="18" t="s">
        <v>7657</v>
      </c>
      <c r="P589" s="14" t="s">
        <v>7658</v>
      </c>
      <c r="Q589" s="14">
        <v>1047</v>
      </c>
      <c r="R589" s="14" t="s">
        <v>7659</v>
      </c>
      <c r="S589" s="14" t="s">
        <v>7660</v>
      </c>
      <c r="T589" s="661">
        <v>199460722</v>
      </c>
      <c r="U589" s="662">
        <v>40</v>
      </c>
      <c r="V589" s="662">
        <v>1</v>
      </c>
      <c r="W589" s="662">
        <v>112</v>
      </c>
      <c r="X589" s="665" t="s">
        <v>7661</v>
      </c>
      <c r="Y589" s="665" t="s">
        <v>7662</v>
      </c>
      <c r="Z589" s="14">
        <v>2</v>
      </c>
      <c r="AA589" s="14" t="s">
        <v>96</v>
      </c>
      <c r="AB589" s="14" t="s">
        <v>23</v>
      </c>
      <c r="AC589" s="14" t="s">
        <v>97</v>
      </c>
      <c r="AD589" s="19"/>
      <c r="AE589" s="13" t="s">
        <v>1458</v>
      </c>
      <c r="AF589" s="20">
        <v>29459</v>
      </c>
      <c r="AG589" s="14" t="str">
        <f t="shared" ca="1" si="127"/>
        <v>44 anos</v>
      </c>
      <c r="AH589" s="20">
        <v>41561</v>
      </c>
      <c r="AI589" s="20">
        <v>41561</v>
      </c>
      <c r="AJ589" s="20">
        <f t="shared" si="128"/>
        <v>50692</v>
      </c>
      <c r="AK589" s="20">
        <f t="shared" si="129"/>
        <v>52518</v>
      </c>
      <c r="AL589" s="14">
        <v>59</v>
      </c>
      <c r="AM589" s="14" t="str">
        <f t="shared" ca="1" si="130"/>
        <v>11 ano(s)</v>
      </c>
      <c r="AN589" s="14" t="str">
        <f t="shared" ca="1" si="131"/>
        <v>10  mês(es)</v>
      </c>
      <c r="AO589" s="14" t="str">
        <f t="shared" ca="1" si="132"/>
        <v>2 dias</v>
      </c>
      <c r="AP589" s="14">
        <f t="shared" ca="1" si="133"/>
        <v>4324</v>
      </c>
      <c r="AQ589" s="21" t="s">
        <v>99</v>
      </c>
      <c r="AR589" s="14"/>
      <c r="AS589" s="14"/>
      <c r="AT589" s="14"/>
      <c r="AU589" s="14"/>
      <c r="AV589" s="14"/>
      <c r="AW589" s="14" t="s">
        <v>100</v>
      </c>
      <c r="AX589" s="14" t="s">
        <v>99</v>
      </c>
      <c r="AY589" s="14" t="s">
        <v>7663</v>
      </c>
      <c r="AZ589" s="14" t="s">
        <v>99</v>
      </c>
      <c r="BA589" s="116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 t="s">
        <v>7664</v>
      </c>
      <c r="BM589" s="14">
        <v>0</v>
      </c>
      <c r="BN589" s="14" t="s">
        <v>7665</v>
      </c>
      <c r="BO589" s="14" t="s">
        <v>106</v>
      </c>
      <c r="BP589" s="14">
        <v>69053470</v>
      </c>
      <c r="BQ589" s="117">
        <v>9281128793</v>
      </c>
      <c r="BR589" s="22" t="s">
        <v>7666</v>
      </c>
      <c r="BS589" s="14" t="s">
        <v>290</v>
      </c>
      <c r="BT589" s="14" t="s">
        <v>110</v>
      </c>
      <c r="BU589" s="14" t="s">
        <v>291</v>
      </c>
      <c r="BV589" s="14" t="s">
        <v>110</v>
      </c>
      <c r="BW589" s="20" t="s">
        <v>292</v>
      </c>
      <c r="BX589" s="14" t="s">
        <v>7667</v>
      </c>
      <c r="BY589" s="14" t="s">
        <v>110</v>
      </c>
      <c r="BZ589" s="14" t="s">
        <v>110</v>
      </c>
      <c r="CA589" s="14" t="s">
        <v>110</v>
      </c>
      <c r="CB589" s="14" t="s">
        <v>110</v>
      </c>
      <c r="CC589" s="14" t="s">
        <v>110</v>
      </c>
      <c r="CD589" s="14" t="s">
        <v>110</v>
      </c>
      <c r="CE589" s="14" t="s">
        <v>110</v>
      </c>
      <c r="CF589" s="14" t="s">
        <v>110</v>
      </c>
      <c r="CG589" s="14" t="s">
        <v>110</v>
      </c>
      <c r="CH589" s="14" t="s">
        <v>110</v>
      </c>
      <c r="CI589" s="14" t="s">
        <v>110</v>
      </c>
      <c r="CJ589" s="14" t="s">
        <v>110</v>
      </c>
      <c r="CK589" s="14" t="s">
        <v>110</v>
      </c>
      <c r="CL589" s="14" t="s">
        <v>110</v>
      </c>
      <c r="CM589" s="14" t="s">
        <v>110</v>
      </c>
      <c r="CN589" s="14"/>
      <c r="CO589" s="40"/>
    </row>
    <row r="590" spans="1:93" ht="15" customHeight="1">
      <c r="A590" s="24" t="s">
        <v>7668</v>
      </c>
      <c r="B590" s="25">
        <v>16</v>
      </c>
      <c r="C590" s="34" t="s">
        <v>82</v>
      </c>
      <c r="D590" s="600" t="s">
        <v>7577</v>
      </c>
      <c r="E590" s="600">
        <v>28</v>
      </c>
      <c r="F590" s="600"/>
      <c r="G590" s="600"/>
      <c r="H590" s="27" t="s">
        <v>84</v>
      </c>
      <c r="I590" s="25" t="s">
        <v>4827</v>
      </c>
      <c r="J590" s="27" t="s">
        <v>135</v>
      </c>
      <c r="K590" s="25" t="s">
        <v>544</v>
      </c>
      <c r="L590" s="25" t="s">
        <v>75</v>
      </c>
      <c r="M590" s="28" t="s">
        <v>136</v>
      </c>
      <c r="N590" s="28" t="s">
        <v>137</v>
      </c>
      <c r="O590" s="29" t="s">
        <v>7669</v>
      </c>
      <c r="P590" s="25" t="s">
        <v>7670</v>
      </c>
      <c r="Q590" s="25">
        <v>1491</v>
      </c>
      <c r="R590" s="25" t="s">
        <v>7671</v>
      </c>
      <c r="S590" s="25" t="s">
        <v>7672</v>
      </c>
      <c r="T590" s="25">
        <v>179070422</v>
      </c>
      <c r="U590" s="25">
        <v>75</v>
      </c>
      <c r="V590" s="25">
        <v>37</v>
      </c>
      <c r="W590" s="25">
        <v>521</v>
      </c>
      <c r="X590" s="24" t="s">
        <v>7673</v>
      </c>
      <c r="Y590" s="24" t="s">
        <v>7674</v>
      </c>
      <c r="Z590" s="25"/>
      <c r="AA590" s="25" t="s">
        <v>96</v>
      </c>
      <c r="AB590" s="25" t="s">
        <v>23</v>
      </c>
      <c r="AC590" s="25" t="s">
        <v>97</v>
      </c>
      <c r="AD590" s="30"/>
      <c r="AE590" s="24" t="s">
        <v>805</v>
      </c>
      <c r="AF590" s="31">
        <v>28767</v>
      </c>
      <c r="AG590" s="25" t="str">
        <f t="shared" ca="1" si="127"/>
        <v>46 anos</v>
      </c>
      <c r="AH590" s="25"/>
      <c r="AI590" s="31">
        <v>43937</v>
      </c>
      <c r="AJ590" s="31">
        <f t="shared" si="128"/>
        <v>53068</v>
      </c>
      <c r="AK590" s="31">
        <f t="shared" si="129"/>
        <v>54894</v>
      </c>
      <c r="AL590" s="25">
        <v>59</v>
      </c>
      <c r="AM590" s="25" t="str">
        <f t="shared" ca="1" si="130"/>
        <v>5 ano(s)</v>
      </c>
      <c r="AN590" s="25" t="str">
        <f t="shared" ca="1" si="131"/>
        <v>4  mês(es)</v>
      </c>
      <c r="AO590" s="25" t="str">
        <f t="shared" ca="1" si="132"/>
        <v>0 dias</v>
      </c>
      <c r="AP590" s="25">
        <f t="shared" ca="1" si="133"/>
        <v>1948</v>
      </c>
      <c r="AQ590" s="32" t="s">
        <v>99</v>
      </c>
      <c r="AR590" s="25"/>
      <c r="AS590" s="25"/>
      <c r="AT590" s="25"/>
      <c r="AU590" s="25"/>
      <c r="AV590" s="25"/>
      <c r="AW590" s="25" t="s">
        <v>100</v>
      </c>
      <c r="AX590" s="25" t="s">
        <v>149</v>
      </c>
      <c r="AY590" s="25" t="s">
        <v>7675</v>
      </c>
      <c r="AZ590" s="25" t="s">
        <v>99</v>
      </c>
      <c r="BA590" s="25" t="s">
        <v>99</v>
      </c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 t="s">
        <v>7676</v>
      </c>
      <c r="BM590" s="25">
        <v>76</v>
      </c>
      <c r="BN590" s="25" t="s">
        <v>2184</v>
      </c>
      <c r="BO590" s="25" t="s">
        <v>106</v>
      </c>
      <c r="BP590" s="25">
        <v>69078030</v>
      </c>
      <c r="BQ590" s="25">
        <v>92994421265</v>
      </c>
      <c r="BR590" s="33" t="s">
        <v>7677</v>
      </c>
      <c r="BS590" s="25"/>
      <c r="BT590" s="25"/>
      <c r="BU590" s="25"/>
      <c r="BV590" s="25"/>
      <c r="BW590" s="25"/>
      <c r="BX590" s="25"/>
      <c r="BY590" s="25"/>
      <c r="BZ590" s="25"/>
      <c r="CA590" s="25"/>
      <c r="CB590" s="31">
        <v>43937</v>
      </c>
      <c r="CC590" s="25" t="s">
        <v>175</v>
      </c>
      <c r="CD590" s="31">
        <v>44672</v>
      </c>
      <c r="CE590" s="25" t="s">
        <v>5664</v>
      </c>
      <c r="CF590" s="25"/>
      <c r="CG590" s="25"/>
      <c r="CH590" s="25"/>
      <c r="CI590" s="25"/>
      <c r="CJ590" s="25"/>
      <c r="CK590" s="25"/>
      <c r="CL590" s="25"/>
      <c r="CM590" s="25"/>
      <c r="CN590" s="25"/>
      <c r="CO590" s="34"/>
    </row>
    <row r="591" spans="1:93" ht="15" customHeight="1">
      <c r="A591" s="13" t="s">
        <v>7678</v>
      </c>
      <c r="B591" s="14">
        <v>469</v>
      </c>
      <c r="C591" s="40" t="s">
        <v>82</v>
      </c>
      <c r="D591" s="599" t="s">
        <v>7577</v>
      </c>
      <c r="E591" s="600">
        <v>28</v>
      </c>
      <c r="F591" s="599"/>
      <c r="G591" s="599"/>
      <c r="H591" s="36" t="s">
        <v>84</v>
      </c>
      <c r="I591" s="188"/>
      <c r="J591" s="36" t="s">
        <v>135</v>
      </c>
      <c r="K591" s="14" t="s">
        <v>86</v>
      </c>
      <c r="L591" s="14" t="s">
        <v>69</v>
      </c>
      <c r="M591" s="14" t="s">
        <v>196</v>
      </c>
      <c r="N591" s="17" t="s">
        <v>88</v>
      </c>
      <c r="O591" s="18" t="s">
        <v>7679</v>
      </c>
      <c r="P591" s="14" t="s">
        <v>7680</v>
      </c>
      <c r="Q591" s="14">
        <v>1077</v>
      </c>
      <c r="R591" s="14" t="s">
        <v>7681</v>
      </c>
      <c r="S591" s="14" t="s">
        <v>7682</v>
      </c>
      <c r="T591" s="14">
        <v>230688022</v>
      </c>
      <c r="U591" s="14">
        <v>91</v>
      </c>
      <c r="V591" s="14">
        <v>65</v>
      </c>
      <c r="W591" s="14">
        <v>12</v>
      </c>
      <c r="X591" s="13" t="s">
        <v>7683</v>
      </c>
      <c r="Y591" s="13" t="s">
        <v>7684</v>
      </c>
      <c r="Z591" s="14">
        <v>2</v>
      </c>
      <c r="AA591" s="14" t="s">
        <v>96</v>
      </c>
      <c r="AB591" s="14" t="s">
        <v>23</v>
      </c>
      <c r="AC591" s="14" t="s">
        <v>97</v>
      </c>
      <c r="AD591" s="19"/>
      <c r="AE591" s="13" t="s">
        <v>1458</v>
      </c>
      <c r="AF591" s="20">
        <v>30899</v>
      </c>
      <c r="AG591" s="14" t="str">
        <f t="shared" ca="1" si="127"/>
        <v>41 anos</v>
      </c>
      <c r="AH591" s="20">
        <v>41561</v>
      </c>
      <c r="AI591" s="20">
        <v>41561</v>
      </c>
      <c r="AJ591" s="20">
        <f t="shared" si="128"/>
        <v>50692</v>
      </c>
      <c r="AK591" s="20">
        <f t="shared" si="129"/>
        <v>52518</v>
      </c>
      <c r="AL591" s="14">
        <v>59</v>
      </c>
      <c r="AM591" s="14" t="str">
        <f t="shared" ca="1" si="130"/>
        <v>11 ano(s)</v>
      </c>
      <c r="AN591" s="14" t="str">
        <f t="shared" ca="1" si="131"/>
        <v>10  mês(es)</v>
      </c>
      <c r="AO591" s="14" t="str">
        <f t="shared" ca="1" si="132"/>
        <v>2 dias</v>
      </c>
      <c r="AP591" s="14">
        <f t="shared" ca="1" si="133"/>
        <v>4324</v>
      </c>
      <c r="AQ591" s="21" t="s">
        <v>99</v>
      </c>
      <c r="AR591" s="14"/>
      <c r="AS591" s="14"/>
      <c r="AT591" s="14"/>
      <c r="AU591" s="14"/>
      <c r="AV591" s="14"/>
      <c r="AW591" s="14" t="s">
        <v>100</v>
      </c>
      <c r="AX591" s="14" t="s">
        <v>99</v>
      </c>
      <c r="AY591" s="14" t="s">
        <v>7685</v>
      </c>
      <c r="AZ591" s="14" t="s">
        <v>99</v>
      </c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 t="s">
        <v>7686</v>
      </c>
      <c r="BM591" s="14">
        <v>0</v>
      </c>
      <c r="BN591" s="14" t="s">
        <v>7687</v>
      </c>
      <c r="BO591" s="14" t="s">
        <v>106</v>
      </c>
      <c r="BP591" s="14">
        <v>69020180</v>
      </c>
      <c r="BQ591" s="14">
        <v>92091720094</v>
      </c>
      <c r="BR591" s="22" t="s">
        <v>7688</v>
      </c>
      <c r="BS591" s="14" t="s">
        <v>290</v>
      </c>
      <c r="BT591" s="14" t="s">
        <v>110</v>
      </c>
      <c r="BU591" s="14" t="s">
        <v>291</v>
      </c>
      <c r="BV591" s="14" t="s">
        <v>110</v>
      </c>
      <c r="BW591" s="20" t="s">
        <v>292</v>
      </c>
      <c r="BX591" s="194" t="s">
        <v>643</v>
      </c>
      <c r="BY591" s="14" t="s">
        <v>110</v>
      </c>
      <c r="BZ591" s="14" t="s">
        <v>110</v>
      </c>
      <c r="CA591" s="14" t="s">
        <v>110</v>
      </c>
      <c r="CB591" s="14" t="s">
        <v>110</v>
      </c>
      <c r="CC591" s="14" t="s">
        <v>110</v>
      </c>
      <c r="CD591" s="14" t="s">
        <v>110</v>
      </c>
      <c r="CE591" s="14" t="s">
        <v>110</v>
      </c>
      <c r="CF591" s="14" t="s">
        <v>110</v>
      </c>
      <c r="CG591" s="14" t="s">
        <v>110</v>
      </c>
      <c r="CH591" s="14" t="s">
        <v>110</v>
      </c>
      <c r="CI591" s="14" t="s">
        <v>110</v>
      </c>
      <c r="CJ591" s="14" t="s">
        <v>110</v>
      </c>
      <c r="CK591" s="14" t="s">
        <v>110</v>
      </c>
      <c r="CL591" s="14" t="s">
        <v>110</v>
      </c>
      <c r="CM591" s="14" t="s">
        <v>110</v>
      </c>
      <c r="CN591" s="14"/>
      <c r="CO591" s="40"/>
    </row>
    <row r="592" spans="1:93" ht="15" customHeight="1">
      <c r="A592" s="24" t="s">
        <v>7689</v>
      </c>
      <c r="B592" s="25">
        <v>14</v>
      </c>
      <c r="C592" s="34" t="s">
        <v>82</v>
      </c>
      <c r="D592" s="600" t="s">
        <v>7577</v>
      </c>
      <c r="E592" s="600">
        <v>28</v>
      </c>
      <c r="F592" s="600"/>
      <c r="G592" s="600"/>
      <c r="H592" s="27" t="s">
        <v>84</v>
      </c>
      <c r="I592" s="25"/>
      <c r="J592" s="27" t="s">
        <v>135</v>
      </c>
      <c r="K592" s="25" t="s">
        <v>544</v>
      </c>
      <c r="L592" s="25" t="s">
        <v>75</v>
      </c>
      <c r="M592" s="28" t="s">
        <v>136</v>
      </c>
      <c r="N592" s="28" t="s">
        <v>137</v>
      </c>
      <c r="O592" s="29" t="s">
        <v>7690</v>
      </c>
      <c r="P592" s="25" t="s">
        <v>7691</v>
      </c>
      <c r="Q592" s="25">
        <v>1469</v>
      </c>
      <c r="R592" s="25" t="s">
        <v>7692</v>
      </c>
      <c r="S592" s="25" t="s">
        <v>7693</v>
      </c>
      <c r="T592" s="25">
        <v>182087222</v>
      </c>
      <c r="U592" s="25">
        <v>8</v>
      </c>
      <c r="V592" s="25">
        <v>1</v>
      </c>
      <c r="W592" s="25">
        <v>66</v>
      </c>
      <c r="X592" s="24" t="s">
        <v>7694</v>
      </c>
      <c r="Y592" s="24" t="s">
        <v>7695</v>
      </c>
      <c r="Z592" s="25">
        <v>2</v>
      </c>
      <c r="AA592" s="25" t="s">
        <v>99</v>
      </c>
      <c r="AB592" s="25" t="s">
        <v>1601</v>
      </c>
      <c r="AC592" s="25" t="s">
        <v>97</v>
      </c>
      <c r="AD592" s="30" t="s">
        <v>7696</v>
      </c>
      <c r="AE592" s="24" t="s">
        <v>1850</v>
      </c>
      <c r="AF592" s="31">
        <v>29305</v>
      </c>
      <c r="AG592" s="25" t="str">
        <f t="shared" ca="1" si="127"/>
        <v>45 anos</v>
      </c>
      <c r="AH592" s="25"/>
      <c r="AI592" s="31">
        <v>43937</v>
      </c>
      <c r="AJ592" s="31">
        <f t="shared" si="128"/>
        <v>53068</v>
      </c>
      <c r="AK592" s="31">
        <f t="shared" si="129"/>
        <v>54894</v>
      </c>
      <c r="AL592" s="25">
        <v>59</v>
      </c>
      <c r="AM592" s="25" t="str">
        <f t="shared" ca="1" si="130"/>
        <v>5 ano(s)</v>
      </c>
      <c r="AN592" s="25" t="str">
        <f t="shared" ca="1" si="131"/>
        <v>4  mês(es)</v>
      </c>
      <c r="AO592" s="25" t="str">
        <f t="shared" ca="1" si="132"/>
        <v>0 dias</v>
      </c>
      <c r="AP592" s="25">
        <f t="shared" ca="1" si="133"/>
        <v>1948</v>
      </c>
      <c r="AQ592" s="32" t="s">
        <v>99</v>
      </c>
      <c r="AR592" s="25"/>
      <c r="AS592" s="25"/>
      <c r="AT592" s="25"/>
      <c r="AU592" s="25"/>
      <c r="AV592" s="25"/>
      <c r="AW592" s="25" t="s">
        <v>100</v>
      </c>
      <c r="AX592" s="25" t="s">
        <v>149</v>
      </c>
      <c r="AY592" s="214" t="s">
        <v>7697</v>
      </c>
      <c r="AZ592" s="214" t="s">
        <v>7698</v>
      </c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 t="s">
        <v>7699</v>
      </c>
      <c r="BL592" s="25" t="s">
        <v>7700</v>
      </c>
      <c r="BM592" s="25">
        <v>2239</v>
      </c>
      <c r="BN592" s="25" t="s">
        <v>7701</v>
      </c>
      <c r="BO592" s="25" t="s">
        <v>106</v>
      </c>
      <c r="BP592" s="25">
        <v>69025050</v>
      </c>
      <c r="BQ592" s="25">
        <v>0</v>
      </c>
      <c r="BR592" s="33" t="s">
        <v>7702</v>
      </c>
      <c r="BS592" s="25"/>
      <c r="BT592" s="25"/>
      <c r="BU592" s="25"/>
      <c r="BV592" s="25"/>
      <c r="BW592" s="25"/>
      <c r="BX592" s="25"/>
      <c r="BY592" s="25"/>
      <c r="BZ592" s="25"/>
      <c r="CA592" s="25"/>
      <c r="CB592" s="31">
        <v>43937</v>
      </c>
      <c r="CC592" s="25" t="s">
        <v>175</v>
      </c>
      <c r="CD592" s="31">
        <v>44672</v>
      </c>
      <c r="CE592" s="25" t="s">
        <v>5664</v>
      </c>
      <c r="CF592" s="25"/>
      <c r="CG592" s="25"/>
      <c r="CH592" s="25"/>
      <c r="CI592" s="25"/>
      <c r="CJ592" s="25"/>
      <c r="CK592" s="25"/>
      <c r="CL592" s="25"/>
      <c r="CM592" s="25"/>
      <c r="CN592" s="25"/>
      <c r="CO592" s="34"/>
    </row>
    <row r="593" spans="1:93" ht="12.75" customHeight="1">
      <c r="A593" s="13" t="s">
        <v>7703</v>
      </c>
      <c r="B593" s="14">
        <v>306</v>
      </c>
      <c r="C593" s="40" t="s">
        <v>82</v>
      </c>
      <c r="D593" s="599" t="s">
        <v>7577</v>
      </c>
      <c r="E593" s="600">
        <v>28</v>
      </c>
      <c r="F593" s="599"/>
      <c r="G593" s="599"/>
      <c r="H593" s="36" t="s">
        <v>84</v>
      </c>
      <c r="I593" s="188"/>
      <c r="J593" s="36" t="s">
        <v>85</v>
      </c>
      <c r="K593" s="14" t="s">
        <v>86</v>
      </c>
      <c r="L593" s="14" t="s">
        <v>195</v>
      </c>
      <c r="M593" s="17" t="s">
        <v>196</v>
      </c>
      <c r="N593" s="17" t="s">
        <v>88</v>
      </c>
      <c r="O593" s="18" t="s">
        <v>7704</v>
      </c>
      <c r="P593" s="14" t="s">
        <v>7705</v>
      </c>
      <c r="Q593" s="17" t="s">
        <v>7706</v>
      </c>
      <c r="R593" s="14" t="s">
        <v>7707</v>
      </c>
      <c r="S593" s="14" t="s">
        <v>7708</v>
      </c>
      <c r="T593" s="14">
        <v>222727822</v>
      </c>
      <c r="U593" s="14">
        <v>8</v>
      </c>
      <c r="V593" s="14">
        <v>37</v>
      </c>
      <c r="W593" s="14">
        <v>86</v>
      </c>
      <c r="X593" s="13" t="s">
        <v>7709</v>
      </c>
      <c r="Y593" s="13" t="s">
        <v>7710</v>
      </c>
      <c r="Z593" s="14">
        <v>2</v>
      </c>
      <c r="AA593" s="14" t="s">
        <v>96</v>
      </c>
      <c r="AB593" s="14" t="s">
        <v>23</v>
      </c>
      <c r="AC593" s="14" t="s">
        <v>97</v>
      </c>
      <c r="AD593" s="19"/>
      <c r="AE593" s="13" t="s">
        <v>7711</v>
      </c>
      <c r="AF593" s="20">
        <v>30499</v>
      </c>
      <c r="AG593" s="14" t="str">
        <f t="shared" ca="1" si="127"/>
        <v>42 anos</v>
      </c>
      <c r="AH593" s="20">
        <v>38384</v>
      </c>
      <c r="AI593" s="20">
        <v>38384</v>
      </c>
      <c r="AJ593" s="20">
        <f t="shared" si="128"/>
        <v>47515</v>
      </c>
      <c r="AK593" s="20">
        <f t="shared" si="129"/>
        <v>49341</v>
      </c>
      <c r="AL593" s="14">
        <v>59</v>
      </c>
      <c r="AM593" s="14" t="str">
        <f t="shared" ca="1" si="130"/>
        <v>20 ano(s)</v>
      </c>
      <c r="AN593" s="14" t="str">
        <f t="shared" ca="1" si="131"/>
        <v>6  mês(es)</v>
      </c>
      <c r="AO593" s="14" t="str">
        <f t="shared" ca="1" si="132"/>
        <v>15 dias</v>
      </c>
      <c r="AP593" s="14">
        <f t="shared" ca="1" si="133"/>
        <v>7501</v>
      </c>
      <c r="AQ593" s="21" t="s">
        <v>99</v>
      </c>
      <c r="AR593" s="14"/>
      <c r="AS593" s="14"/>
      <c r="AT593" s="14"/>
      <c r="AU593" s="14"/>
      <c r="AV593" s="14"/>
      <c r="AW593" s="14"/>
      <c r="AX593" s="14"/>
      <c r="AY593" s="14" t="s">
        <v>99</v>
      </c>
      <c r="AZ593" s="14"/>
      <c r="BA593" s="14"/>
      <c r="BB593" s="14"/>
      <c r="BC593" s="14"/>
      <c r="BD593" s="14"/>
      <c r="BE593" s="14" t="s">
        <v>223</v>
      </c>
      <c r="BF593" s="14"/>
      <c r="BG593" s="14"/>
      <c r="BH593" s="14"/>
      <c r="BI593" s="14"/>
      <c r="BJ593" s="14"/>
      <c r="BK593" s="14"/>
      <c r="BL593" s="14"/>
      <c r="BM593" s="14">
        <v>0</v>
      </c>
      <c r="BN593" s="14"/>
      <c r="BO593" s="14" t="s">
        <v>106</v>
      </c>
      <c r="BP593" s="14">
        <v>69067471</v>
      </c>
      <c r="BQ593" s="14">
        <v>91665966</v>
      </c>
      <c r="BR593" s="22" t="s">
        <v>7712</v>
      </c>
      <c r="BS593" s="14" t="s">
        <v>205</v>
      </c>
      <c r="BT593" s="14" t="s">
        <v>206</v>
      </c>
      <c r="BU593" s="14" t="s">
        <v>207</v>
      </c>
      <c r="BV593" s="14"/>
      <c r="BW593" s="14"/>
      <c r="BX593" s="14"/>
      <c r="BY593" s="14" t="s">
        <v>208</v>
      </c>
      <c r="BZ593" s="14" t="s">
        <v>110</v>
      </c>
      <c r="CA593" s="14" t="s">
        <v>7713</v>
      </c>
      <c r="CB593" s="14" t="s">
        <v>110</v>
      </c>
      <c r="CC593" s="14" t="s">
        <v>110</v>
      </c>
      <c r="CD593" s="14" t="s">
        <v>110</v>
      </c>
      <c r="CE593" s="14" t="s">
        <v>110</v>
      </c>
      <c r="CF593" s="14" t="s">
        <v>110</v>
      </c>
      <c r="CG593" s="14" t="s">
        <v>110</v>
      </c>
      <c r="CH593" s="14" t="s">
        <v>110</v>
      </c>
      <c r="CI593" s="14" t="s">
        <v>110</v>
      </c>
      <c r="CJ593" s="14" t="s">
        <v>110</v>
      </c>
      <c r="CK593" s="14" t="s">
        <v>110</v>
      </c>
      <c r="CL593" s="14" t="s">
        <v>110</v>
      </c>
      <c r="CM593" s="14" t="s">
        <v>110</v>
      </c>
      <c r="CN593" s="14"/>
      <c r="CO593" s="40"/>
    </row>
    <row r="594" spans="1:93" ht="12.75" customHeight="1">
      <c r="A594" s="24" t="s">
        <v>7714</v>
      </c>
      <c r="B594" s="25">
        <v>16</v>
      </c>
      <c r="C594" s="34" t="s">
        <v>82</v>
      </c>
      <c r="D594" s="600" t="s">
        <v>7577</v>
      </c>
      <c r="E594" s="600">
        <v>28</v>
      </c>
      <c r="F594" s="600"/>
      <c r="G594" s="600"/>
      <c r="H594" s="27" t="s">
        <v>84</v>
      </c>
      <c r="I594" s="25"/>
      <c r="J594" s="27" t="s">
        <v>135</v>
      </c>
      <c r="K594" s="25" t="s">
        <v>544</v>
      </c>
      <c r="L594" s="25" t="s">
        <v>75</v>
      </c>
      <c r="M594" s="28" t="s">
        <v>136</v>
      </c>
      <c r="N594" s="28" t="s">
        <v>696</v>
      </c>
      <c r="O594" s="29" t="s">
        <v>7715</v>
      </c>
      <c r="P594" s="25" t="s">
        <v>7716</v>
      </c>
      <c r="Q594" s="25">
        <v>1390</v>
      </c>
      <c r="R594" s="25" t="s">
        <v>7717</v>
      </c>
      <c r="S594" s="25" t="s">
        <v>7718</v>
      </c>
      <c r="T594" s="25">
        <v>222366522</v>
      </c>
      <c r="U594" s="25">
        <v>16</v>
      </c>
      <c r="V594" s="25">
        <v>2</v>
      </c>
      <c r="W594" s="25">
        <v>251</v>
      </c>
      <c r="X594" s="24" t="s">
        <v>7719</v>
      </c>
      <c r="Y594" s="24" t="s">
        <v>7720</v>
      </c>
      <c r="Z594" s="25"/>
      <c r="AA594" s="25" t="s">
        <v>96</v>
      </c>
      <c r="AB594" s="25" t="s">
        <v>23</v>
      </c>
      <c r="AC594" s="25" t="s">
        <v>97</v>
      </c>
      <c r="AD594" s="30"/>
      <c r="AE594" s="24" t="s">
        <v>1822</v>
      </c>
      <c r="AF594" s="31">
        <v>30525</v>
      </c>
      <c r="AG594" s="25" t="str">
        <f t="shared" ca="1" si="127"/>
        <v>42 anos</v>
      </c>
      <c r="AH594" s="25"/>
      <c r="AI594" s="31">
        <v>43937</v>
      </c>
      <c r="AJ594" s="31">
        <f t="shared" si="128"/>
        <v>53068</v>
      </c>
      <c r="AK594" s="31">
        <f t="shared" si="129"/>
        <v>54894</v>
      </c>
      <c r="AL594" s="25">
        <v>59</v>
      </c>
      <c r="AM594" s="25" t="str">
        <f t="shared" ca="1" si="130"/>
        <v>5 ano(s)</v>
      </c>
      <c r="AN594" s="25" t="str">
        <f t="shared" ca="1" si="131"/>
        <v>4  mês(es)</v>
      </c>
      <c r="AO594" s="25" t="str">
        <f t="shared" ca="1" si="132"/>
        <v>0 dias</v>
      </c>
      <c r="AP594" s="25">
        <f t="shared" ca="1" si="133"/>
        <v>1948</v>
      </c>
      <c r="AQ594" s="32" t="s">
        <v>99</v>
      </c>
      <c r="AR594" s="25"/>
      <c r="AS594" s="25"/>
      <c r="AT594" s="25"/>
      <c r="AU594" s="25"/>
      <c r="AV594" s="25"/>
      <c r="AW594" s="25" t="s">
        <v>100</v>
      </c>
      <c r="AX594" s="25" t="s">
        <v>704</v>
      </c>
      <c r="AY594" s="25" t="s">
        <v>7721</v>
      </c>
      <c r="AZ594" s="25" t="s">
        <v>5300</v>
      </c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 t="s">
        <v>7722</v>
      </c>
      <c r="BM594" s="25">
        <v>215</v>
      </c>
      <c r="BN594" s="25" t="s">
        <v>7723</v>
      </c>
      <c r="BO594" s="25" t="s">
        <v>106</v>
      </c>
      <c r="BP594" s="25">
        <v>69098354</v>
      </c>
      <c r="BQ594" s="25">
        <v>0</v>
      </c>
      <c r="BR594" s="33"/>
      <c r="BS594" s="25"/>
      <c r="BT594" s="25"/>
      <c r="BU594" s="25"/>
      <c r="BV594" s="25"/>
      <c r="BW594" s="25"/>
      <c r="BX594" s="25"/>
      <c r="BY594" s="25"/>
      <c r="BZ594" s="25"/>
      <c r="CA594" s="25"/>
      <c r="CB594" s="31">
        <v>43937</v>
      </c>
      <c r="CC594" s="25" t="s">
        <v>175</v>
      </c>
      <c r="CD594" s="31">
        <v>44672</v>
      </c>
      <c r="CE594" s="25" t="s">
        <v>709</v>
      </c>
      <c r="CF594" s="25"/>
      <c r="CG594" s="25"/>
      <c r="CH594" s="25"/>
      <c r="CI594" s="25"/>
      <c r="CJ594" s="25"/>
      <c r="CK594" s="25"/>
      <c r="CL594" s="25"/>
      <c r="CM594" s="25"/>
      <c r="CN594" s="25"/>
      <c r="CO594" s="34"/>
    </row>
    <row r="595" spans="1:93" ht="12.75" customHeight="1">
      <c r="A595" s="13" t="s">
        <v>7724</v>
      </c>
      <c r="B595" s="14"/>
      <c r="C595" s="40" t="s">
        <v>82</v>
      </c>
      <c r="D595" s="599" t="s">
        <v>7577</v>
      </c>
      <c r="E595" s="600">
        <v>28</v>
      </c>
      <c r="F595" s="599"/>
      <c r="G595" s="599"/>
      <c r="H595" s="36" t="s">
        <v>84</v>
      </c>
      <c r="I595" s="14" t="s">
        <v>2033</v>
      </c>
      <c r="J595" s="36" t="s">
        <v>85</v>
      </c>
      <c r="K595" s="14" t="s">
        <v>86</v>
      </c>
      <c r="L595" s="21" t="s">
        <v>70</v>
      </c>
      <c r="M595" s="17" t="s">
        <v>1392</v>
      </c>
      <c r="N595" s="17" t="s">
        <v>1450</v>
      </c>
      <c r="O595" s="18" t="s">
        <v>7725</v>
      </c>
      <c r="P595" s="14" t="s">
        <v>7726</v>
      </c>
      <c r="Q595" s="60" t="s">
        <v>7727</v>
      </c>
      <c r="R595" s="14" t="s">
        <v>7728</v>
      </c>
      <c r="S595" s="14" t="s">
        <v>7729</v>
      </c>
      <c r="T595" s="14">
        <v>193367322</v>
      </c>
      <c r="U595" s="14">
        <v>8</v>
      </c>
      <c r="V595" s="14">
        <v>37</v>
      </c>
      <c r="W595" s="14">
        <v>718</v>
      </c>
      <c r="X595" s="13" t="s">
        <v>7730</v>
      </c>
      <c r="Y595" s="13" t="s">
        <v>7731</v>
      </c>
      <c r="Z595" s="14">
        <v>1</v>
      </c>
      <c r="AA595" s="14" t="s">
        <v>96</v>
      </c>
      <c r="AB595" s="14" t="s">
        <v>23</v>
      </c>
      <c r="AC595" s="14" t="s">
        <v>97</v>
      </c>
      <c r="AD595" s="19"/>
      <c r="AE595" s="13" t="s">
        <v>864</v>
      </c>
      <c r="AF595" s="20">
        <v>29505</v>
      </c>
      <c r="AG595" s="14" t="str">
        <f t="shared" ca="1" si="127"/>
        <v>44 anos</v>
      </c>
      <c r="AH595" s="20">
        <v>43937</v>
      </c>
      <c r="AI595" s="20">
        <v>43937</v>
      </c>
      <c r="AJ595" s="20">
        <f t="shared" si="128"/>
        <v>53068</v>
      </c>
      <c r="AK595" s="20">
        <f t="shared" si="129"/>
        <v>54894</v>
      </c>
      <c r="AL595" s="14">
        <v>59</v>
      </c>
      <c r="AM595" s="14" t="str">
        <f t="shared" ca="1" si="130"/>
        <v>5 ano(s)</v>
      </c>
      <c r="AN595" s="14" t="str">
        <f t="shared" ca="1" si="131"/>
        <v>4  mês(es)</v>
      </c>
      <c r="AO595" s="14" t="str">
        <f t="shared" ca="1" si="132"/>
        <v>0 dias</v>
      </c>
      <c r="AP595" s="14">
        <f t="shared" ca="1" si="133"/>
        <v>1948</v>
      </c>
      <c r="AQ595" s="21" t="s">
        <v>99</v>
      </c>
      <c r="AR595" s="14"/>
      <c r="AS595" s="14"/>
      <c r="AT595" s="14"/>
      <c r="AU595" s="14"/>
      <c r="AV595" s="14"/>
      <c r="AW595" s="14" t="s">
        <v>336</v>
      </c>
      <c r="AX595" s="14" t="s">
        <v>110</v>
      </c>
      <c r="AY595" s="14" t="s">
        <v>99</v>
      </c>
      <c r="AZ595" s="14" t="s">
        <v>99</v>
      </c>
      <c r="BA595" s="14" t="s">
        <v>99</v>
      </c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 t="s">
        <v>106</v>
      </c>
      <c r="BP595" s="14"/>
      <c r="BQ595" s="14"/>
      <c r="BR595" s="22"/>
      <c r="BS595" s="14"/>
      <c r="BT595" s="14"/>
      <c r="BU595" s="14"/>
      <c r="BV595" s="14"/>
      <c r="BW595" s="14"/>
      <c r="BX595" s="14"/>
      <c r="BY595" s="14" t="s">
        <v>7732</v>
      </c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40"/>
    </row>
    <row r="596" spans="1:93" ht="12.75" customHeight="1">
      <c r="A596" s="24" t="s">
        <v>7733</v>
      </c>
      <c r="B596" s="25">
        <v>76</v>
      </c>
      <c r="C596" s="34" t="s">
        <v>82</v>
      </c>
      <c r="D596" s="600" t="s">
        <v>7577</v>
      </c>
      <c r="E596" s="600">
        <v>28</v>
      </c>
      <c r="F596" s="600"/>
      <c r="G596" s="600"/>
      <c r="H596" s="27" t="s">
        <v>84</v>
      </c>
      <c r="I596" s="25"/>
      <c r="J596" s="27" t="s">
        <v>135</v>
      </c>
      <c r="K596" s="25" t="s">
        <v>544</v>
      </c>
      <c r="L596" s="25" t="s">
        <v>75</v>
      </c>
      <c r="M596" s="25" t="s">
        <v>136</v>
      </c>
      <c r="N596" s="25" t="s">
        <v>137</v>
      </c>
      <c r="O596" s="29" t="s">
        <v>7734</v>
      </c>
      <c r="P596" s="25" t="s">
        <v>7735</v>
      </c>
      <c r="Q596" s="25">
        <v>1394</v>
      </c>
      <c r="R596" s="25" t="s">
        <v>7736</v>
      </c>
      <c r="S596" s="25" t="s">
        <v>7737</v>
      </c>
      <c r="T596" s="25">
        <v>179121622</v>
      </c>
      <c r="U596" s="25">
        <v>40</v>
      </c>
      <c r="V596" s="25">
        <v>59</v>
      </c>
      <c r="W596" s="25">
        <v>597</v>
      </c>
      <c r="X596" s="24" t="s">
        <v>7738</v>
      </c>
      <c r="Y596" s="24" t="s">
        <v>7739</v>
      </c>
      <c r="Z596" s="25"/>
      <c r="AA596" s="25" t="s">
        <v>96</v>
      </c>
      <c r="AB596" s="25" t="s">
        <v>23</v>
      </c>
      <c r="AC596" s="25" t="s">
        <v>97</v>
      </c>
      <c r="AD596" s="30"/>
      <c r="AE596" s="24" t="s">
        <v>1716</v>
      </c>
      <c r="AF596" s="31">
        <v>28672</v>
      </c>
      <c r="AG596" s="25" t="str">
        <f t="shared" ca="1" si="127"/>
        <v>47 anos</v>
      </c>
      <c r="AH596" s="25"/>
      <c r="AI596" s="31">
        <v>44039</v>
      </c>
      <c r="AJ596" s="31">
        <f t="shared" si="128"/>
        <v>53170</v>
      </c>
      <c r="AK596" s="31">
        <f t="shared" si="129"/>
        <v>54996</v>
      </c>
      <c r="AL596" s="25">
        <v>59</v>
      </c>
      <c r="AM596" s="25" t="str">
        <f t="shared" ca="1" si="130"/>
        <v>5 ano(s)</v>
      </c>
      <c r="AN596" s="25" t="str">
        <f t="shared" ca="1" si="131"/>
        <v>0  mês(es)</v>
      </c>
      <c r="AO596" s="25" t="str">
        <f t="shared" ca="1" si="132"/>
        <v>20 dias</v>
      </c>
      <c r="AP596" s="25">
        <f t="shared" ca="1" si="133"/>
        <v>1846</v>
      </c>
      <c r="AQ596" s="32" t="s">
        <v>99</v>
      </c>
      <c r="AR596" s="25"/>
      <c r="AS596" s="25"/>
      <c r="AT596" s="25"/>
      <c r="AU596" s="25"/>
      <c r="AV596" s="25"/>
      <c r="AW596" s="25" t="s">
        <v>100</v>
      </c>
      <c r="AX596" s="25" t="s">
        <v>149</v>
      </c>
      <c r="AY596" s="25" t="s">
        <v>286</v>
      </c>
      <c r="AZ596" s="25" t="s">
        <v>99</v>
      </c>
      <c r="BA596" s="25" t="s">
        <v>99</v>
      </c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 t="s">
        <v>7740</v>
      </c>
      <c r="BM596" s="25">
        <v>170</v>
      </c>
      <c r="BN596" s="25" t="s">
        <v>7741</v>
      </c>
      <c r="BO596" s="25" t="s">
        <v>106</v>
      </c>
      <c r="BP596" s="25">
        <v>69054672</v>
      </c>
      <c r="BQ596" s="25">
        <v>92991902338</v>
      </c>
      <c r="BR596" s="33" t="s">
        <v>7742</v>
      </c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34"/>
    </row>
    <row r="597" spans="1:93" ht="12.75" customHeight="1">
      <c r="A597" s="620" t="s">
        <v>7743</v>
      </c>
      <c r="B597" s="14">
        <v>10</v>
      </c>
      <c r="C597" s="40" t="s">
        <v>82</v>
      </c>
      <c r="D597" s="599" t="s">
        <v>7577</v>
      </c>
      <c r="E597" s="600">
        <v>28</v>
      </c>
      <c r="F597" s="599"/>
      <c r="G597" s="599"/>
      <c r="H597" s="36" t="s">
        <v>84</v>
      </c>
      <c r="I597" s="14" t="s">
        <v>7744</v>
      </c>
      <c r="J597" s="36" t="s">
        <v>85</v>
      </c>
      <c r="K597" s="14" t="s">
        <v>544</v>
      </c>
      <c r="L597" s="14" t="s">
        <v>75</v>
      </c>
      <c r="M597" s="17" t="s">
        <v>136</v>
      </c>
      <c r="N597" s="17" t="s">
        <v>4987</v>
      </c>
      <c r="O597" s="18" t="s">
        <v>7745</v>
      </c>
      <c r="P597" s="14" t="s">
        <v>7746</v>
      </c>
      <c r="Q597" s="14">
        <v>1401</v>
      </c>
      <c r="R597" s="14" t="s">
        <v>7747</v>
      </c>
      <c r="S597" s="14" t="s">
        <v>7748</v>
      </c>
      <c r="T597" s="627">
        <v>227798922</v>
      </c>
      <c r="U597" s="14">
        <v>24</v>
      </c>
      <c r="V597" s="195">
        <v>1</v>
      </c>
      <c r="W597" s="195">
        <v>824</v>
      </c>
      <c r="X597" s="79" t="s">
        <v>7749</v>
      </c>
      <c r="Y597" s="79" t="s">
        <v>7750</v>
      </c>
      <c r="Z597" s="14"/>
      <c r="AA597" s="14" t="s">
        <v>96</v>
      </c>
      <c r="AB597" s="14" t="s">
        <v>23</v>
      </c>
      <c r="AC597" s="14" t="s">
        <v>97</v>
      </c>
      <c r="AD597" s="19"/>
      <c r="AE597" s="13" t="s">
        <v>1822</v>
      </c>
      <c r="AF597" s="20">
        <v>30884</v>
      </c>
      <c r="AG597" s="14" t="str">
        <f t="shared" ca="1" si="127"/>
        <v>41 anos</v>
      </c>
      <c r="AH597" s="14"/>
      <c r="AI597" s="20">
        <v>43937</v>
      </c>
      <c r="AJ597" s="20">
        <f t="shared" si="128"/>
        <v>53068</v>
      </c>
      <c r="AK597" s="20">
        <f t="shared" si="129"/>
        <v>54894</v>
      </c>
      <c r="AL597" s="14">
        <v>59</v>
      </c>
      <c r="AM597" s="14" t="str">
        <f t="shared" ca="1" si="130"/>
        <v>5 ano(s)</v>
      </c>
      <c r="AN597" s="14" t="str">
        <f t="shared" ca="1" si="131"/>
        <v>4  mês(es)</v>
      </c>
      <c r="AO597" s="14" t="str">
        <f t="shared" ca="1" si="132"/>
        <v>0 dias</v>
      </c>
      <c r="AP597" s="14">
        <f t="shared" ca="1" si="133"/>
        <v>1948</v>
      </c>
      <c r="AQ597" s="21" t="s">
        <v>99</v>
      </c>
      <c r="AR597" s="14"/>
      <c r="AS597" s="14"/>
      <c r="AT597" s="14"/>
      <c r="AU597" s="14"/>
      <c r="AV597" s="14"/>
      <c r="AW597" s="123" t="s">
        <v>100</v>
      </c>
      <c r="AX597" s="14" t="s">
        <v>2538</v>
      </c>
      <c r="AY597" s="14" t="s">
        <v>7354</v>
      </c>
      <c r="AZ597" s="14"/>
      <c r="BA597" s="151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 t="s">
        <v>7751</v>
      </c>
      <c r="BM597" s="14">
        <v>2200</v>
      </c>
      <c r="BN597" s="14" t="s">
        <v>7752</v>
      </c>
      <c r="BO597" s="14" t="s">
        <v>106</v>
      </c>
      <c r="BP597" s="14">
        <v>69058448</v>
      </c>
      <c r="BQ597" s="121">
        <v>92981782822</v>
      </c>
      <c r="BR597" s="22" t="s">
        <v>7753</v>
      </c>
      <c r="BS597" s="14"/>
      <c r="BT597" s="14"/>
      <c r="BU597" s="14"/>
      <c r="BV597" s="14"/>
      <c r="BW597" s="14"/>
      <c r="BX597" s="14"/>
      <c r="BY597" s="14"/>
      <c r="BZ597" s="14"/>
      <c r="CA597" s="14"/>
      <c r="CB597" s="20">
        <v>43937</v>
      </c>
      <c r="CC597" s="14" t="s">
        <v>175</v>
      </c>
      <c r="CD597" s="20">
        <v>44672</v>
      </c>
      <c r="CE597" s="14" t="s">
        <v>709</v>
      </c>
      <c r="CF597" s="14"/>
      <c r="CG597" s="14"/>
      <c r="CH597" s="14"/>
      <c r="CI597" s="14"/>
      <c r="CJ597" s="14"/>
      <c r="CK597" s="14"/>
      <c r="CL597" s="14"/>
      <c r="CM597" s="14"/>
      <c r="CN597" s="14"/>
      <c r="CO597" s="40"/>
    </row>
    <row r="598" spans="1:93" ht="12.75" customHeight="1">
      <c r="A598" s="24" t="s">
        <v>7754</v>
      </c>
      <c r="B598" s="25">
        <v>47</v>
      </c>
      <c r="C598" s="34" t="s">
        <v>82</v>
      </c>
      <c r="D598" s="600" t="s">
        <v>7577</v>
      </c>
      <c r="E598" s="600">
        <v>28</v>
      </c>
      <c r="F598" s="600"/>
      <c r="G598" s="600"/>
      <c r="H598" s="27" t="s">
        <v>84</v>
      </c>
      <c r="I598" s="25"/>
      <c r="J598" s="27" t="s">
        <v>85</v>
      </c>
      <c r="K598" s="25" t="s">
        <v>544</v>
      </c>
      <c r="L598" s="25" t="s">
        <v>75</v>
      </c>
      <c r="M598" s="25" t="s">
        <v>136</v>
      </c>
      <c r="N598" s="25" t="s">
        <v>161</v>
      </c>
      <c r="O598" s="29" t="s">
        <v>7755</v>
      </c>
      <c r="P598" s="25" t="s">
        <v>7756</v>
      </c>
      <c r="Q598" s="25">
        <v>1483</v>
      </c>
      <c r="R598" s="25" t="s">
        <v>7757</v>
      </c>
      <c r="S598" s="25" t="s">
        <v>7758</v>
      </c>
      <c r="T598" s="25">
        <v>222462322</v>
      </c>
      <c r="U598" s="25">
        <v>16</v>
      </c>
      <c r="V598" s="25">
        <v>59</v>
      </c>
      <c r="W598" s="25">
        <v>665</v>
      </c>
      <c r="X598" s="24" t="s">
        <v>7759</v>
      </c>
      <c r="Y598" s="24" t="s">
        <v>2028</v>
      </c>
      <c r="Z598" s="25"/>
      <c r="AA598" s="25" t="s">
        <v>96</v>
      </c>
      <c r="AB598" s="25" t="s">
        <v>23</v>
      </c>
      <c r="AC598" s="25" t="s">
        <v>97</v>
      </c>
      <c r="AD598" s="30"/>
      <c r="AE598" s="24" t="s">
        <v>2042</v>
      </c>
      <c r="AF598" s="31">
        <v>30303</v>
      </c>
      <c r="AG598" s="25" t="str">
        <f t="shared" ca="1" si="127"/>
        <v>42 anos</v>
      </c>
      <c r="AH598" s="25"/>
      <c r="AI598" s="31">
        <v>43937</v>
      </c>
      <c r="AJ598" s="31">
        <f t="shared" si="128"/>
        <v>53068</v>
      </c>
      <c r="AK598" s="31">
        <f t="shared" si="129"/>
        <v>54894</v>
      </c>
      <c r="AL598" s="25">
        <v>59</v>
      </c>
      <c r="AM598" s="25" t="str">
        <f t="shared" ca="1" si="130"/>
        <v>5 ano(s)</v>
      </c>
      <c r="AN598" s="25" t="str">
        <f t="shared" ca="1" si="131"/>
        <v>4  mês(es)</v>
      </c>
      <c r="AO598" s="25" t="str">
        <f t="shared" ca="1" si="132"/>
        <v>0 dias</v>
      </c>
      <c r="AP598" s="25">
        <f t="shared" ca="1" si="133"/>
        <v>1948</v>
      </c>
      <c r="AQ598" s="32" t="s">
        <v>99</v>
      </c>
      <c r="AR598" s="25"/>
      <c r="AS598" s="25"/>
      <c r="AT598" s="25"/>
      <c r="AU598" s="25"/>
      <c r="AV598" s="25"/>
      <c r="AW598" s="190" t="s">
        <v>100</v>
      </c>
      <c r="AX598" s="163" t="s">
        <v>172</v>
      </c>
      <c r="AY598" s="163" t="s">
        <v>7760</v>
      </c>
      <c r="AZ598" s="163" t="s">
        <v>99</v>
      </c>
      <c r="BA598" s="164" t="s">
        <v>99</v>
      </c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 t="s">
        <v>7761</v>
      </c>
      <c r="BM598" s="25">
        <v>644</v>
      </c>
      <c r="BN598" s="25" t="s">
        <v>7762</v>
      </c>
      <c r="BO598" s="25" t="s">
        <v>106</v>
      </c>
      <c r="BP598" s="25">
        <v>69082653</v>
      </c>
      <c r="BQ598" s="122">
        <v>92992532800</v>
      </c>
      <c r="BR598" s="33" t="s">
        <v>7763</v>
      </c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34"/>
    </row>
    <row r="599" spans="1:93" ht="12.75" customHeight="1">
      <c r="A599" s="620" t="s">
        <v>7764</v>
      </c>
      <c r="B599" s="14">
        <v>14</v>
      </c>
      <c r="C599" s="40" t="s">
        <v>82</v>
      </c>
      <c r="D599" s="599" t="s">
        <v>7577</v>
      </c>
      <c r="E599" s="600">
        <v>28</v>
      </c>
      <c r="F599" s="599"/>
      <c r="G599" s="599"/>
      <c r="H599" s="36" t="s">
        <v>84</v>
      </c>
      <c r="I599" s="14"/>
      <c r="J599" s="36" t="s">
        <v>135</v>
      </c>
      <c r="K599" s="14" t="s">
        <v>544</v>
      </c>
      <c r="L599" s="14" t="s">
        <v>75</v>
      </c>
      <c r="M599" s="17" t="s">
        <v>136</v>
      </c>
      <c r="N599" s="17" t="s">
        <v>4987</v>
      </c>
      <c r="O599" s="18" t="s">
        <v>7765</v>
      </c>
      <c r="P599" s="14" t="s">
        <v>7766</v>
      </c>
      <c r="Q599" s="14">
        <v>1370</v>
      </c>
      <c r="R599" s="14" t="s">
        <v>7767</v>
      </c>
      <c r="S599" s="14" t="s">
        <v>7768</v>
      </c>
      <c r="T599" s="627">
        <v>236430922</v>
      </c>
      <c r="U599" s="14">
        <v>83</v>
      </c>
      <c r="V599" s="14">
        <v>1</v>
      </c>
      <c r="W599" s="14">
        <v>799</v>
      </c>
      <c r="X599" s="79" t="s">
        <v>7769</v>
      </c>
      <c r="Y599" s="79" t="s">
        <v>7770</v>
      </c>
      <c r="Z599" s="14"/>
      <c r="AA599" s="14" t="s">
        <v>96</v>
      </c>
      <c r="AB599" s="14" t="s">
        <v>23</v>
      </c>
      <c r="AC599" s="14" t="s">
        <v>97</v>
      </c>
      <c r="AD599" s="19"/>
      <c r="AE599" s="13" t="s">
        <v>805</v>
      </c>
      <c r="AF599" s="20">
        <v>31953</v>
      </c>
      <c r="AG599" s="14" t="str">
        <f t="shared" ca="1" si="127"/>
        <v>38 anos</v>
      </c>
      <c r="AH599" s="14"/>
      <c r="AI599" s="20">
        <v>43937</v>
      </c>
      <c r="AJ599" s="20">
        <f t="shared" si="128"/>
        <v>53068</v>
      </c>
      <c r="AK599" s="20">
        <f t="shared" si="129"/>
        <v>54894</v>
      </c>
      <c r="AL599" s="14">
        <v>59</v>
      </c>
      <c r="AM599" s="14" t="str">
        <f t="shared" ca="1" si="130"/>
        <v>5 ano(s)</v>
      </c>
      <c r="AN599" s="14" t="str">
        <f t="shared" ca="1" si="131"/>
        <v>4  mês(es)</v>
      </c>
      <c r="AO599" s="14" t="str">
        <f t="shared" ca="1" si="132"/>
        <v>0 dias</v>
      </c>
      <c r="AP599" s="14">
        <f t="shared" ca="1" si="133"/>
        <v>1948</v>
      </c>
      <c r="AQ599" s="21" t="s">
        <v>99</v>
      </c>
      <c r="AR599" s="14"/>
      <c r="AS599" s="14"/>
      <c r="AT599" s="14"/>
      <c r="AU599" s="14"/>
      <c r="AV599" s="14"/>
      <c r="AW599" s="14" t="s">
        <v>100</v>
      </c>
      <c r="AX599" s="14" t="s">
        <v>2538</v>
      </c>
      <c r="AY599" s="14" t="s">
        <v>7354</v>
      </c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 t="s">
        <v>7771</v>
      </c>
      <c r="BM599" s="14">
        <v>456</v>
      </c>
      <c r="BN599" s="14" t="s">
        <v>5613</v>
      </c>
      <c r="BO599" s="14" t="s">
        <v>106</v>
      </c>
      <c r="BP599" s="14">
        <v>69020160</v>
      </c>
      <c r="BQ599" s="14">
        <v>92981133362</v>
      </c>
      <c r="BR599" s="22" t="s">
        <v>7772</v>
      </c>
      <c r="BS599" s="14"/>
      <c r="BT599" s="14"/>
      <c r="BU599" s="14"/>
      <c r="BV599" s="14"/>
      <c r="BW599" s="14"/>
      <c r="BX599" s="14"/>
      <c r="BY599" s="14"/>
      <c r="BZ599" s="14"/>
      <c r="CA599" s="14"/>
      <c r="CB599" s="20">
        <v>43937</v>
      </c>
      <c r="CC599" s="14" t="s">
        <v>175</v>
      </c>
      <c r="CD599" s="20">
        <v>44672</v>
      </c>
      <c r="CE599" s="14" t="s">
        <v>709</v>
      </c>
      <c r="CF599" s="14"/>
      <c r="CG599" s="14"/>
      <c r="CH599" s="14"/>
      <c r="CI599" s="14"/>
      <c r="CJ599" s="14"/>
      <c r="CK599" s="14"/>
      <c r="CL599" s="14"/>
      <c r="CM599" s="14"/>
      <c r="CN599" s="14"/>
      <c r="CO599" s="40"/>
    </row>
    <row r="600" spans="1:93" ht="12.75" customHeight="1">
      <c r="A600" s="619" t="s">
        <v>7773</v>
      </c>
      <c r="B600" s="25"/>
      <c r="C600" s="34" t="s">
        <v>82</v>
      </c>
      <c r="D600" s="600" t="s">
        <v>7577</v>
      </c>
      <c r="E600" s="600">
        <v>28</v>
      </c>
      <c r="F600" s="600"/>
      <c r="G600" s="600"/>
      <c r="H600" s="593" t="s">
        <v>84</v>
      </c>
      <c r="I600" s="25"/>
      <c r="J600" s="27" t="s">
        <v>135</v>
      </c>
      <c r="K600" s="25" t="s">
        <v>2697</v>
      </c>
      <c r="L600" s="25" t="s">
        <v>68</v>
      </c>
      <c r="M600" s="28" t="s">
        <v>1392</v>
      </c>
      <c r="N600" s="28" t="s">
        <v>1393</v>
      </c>
      <c r="O600" s="29" t="s">
        <v>7774</v>
      </c>
      <c r="P600" s="25" t="s">
        <v>7775</v>
      </c>
      <c r="Q600" s="41" t="s">
        <v>7776</v>
      </c>
      <c r="R600" s="25" t="s">
        <v>7777</v>
      </c>
      <c r="S600" s="25" t="s">
        <v>7778</v>
      </c>
      <c r="T600" s="630">
        <v>232688522</v>
      </c>
      <c r="U600" s="25">
        <v>91</v>
      </c>
      <c r="V600" s="25">
        <v>1</v>
      </c>
      <c r="W600" s="25">
        <v>783</v>
      </c>
      <c r="X600" s="619" t="s">
        <v>7779</v>
      </c>
      <c r="Y600" s="619" t="s">
        <v>7780</v>
      </c>
      <c r="Z600" s="25">
        <v>2</v>
      </c>
      <c r="AA600" s="25" t="s">
        <v>96</v>
      </c>
      <c r="AB600" s="25" t="s">
        <v>23</v>
      </c>
      <c r="AC600" s="25" t="s">
        <v>97</v>
      </c>
      <c r="AD600" s="30"/>
      <c r="AE600" s="24" t="s">
        <v>7781</v>
      </c>
      <c r="AF600" s="31">
        <v>31903</v>
      </c>
      <c r="AG600" s="25" t="str">
        <f t="shared" ca="1" si="127"/>
        <v>38 anos</v>
      </c>
      <c r="AH600" s="31">
        <v>43937</v>
      </c>
      <c r="AI600" s="31">
        <v>43943</v>
      </c>
      <c r="AJ600" s="31">
        <f t="shared" si="128"/>
        <v>53074</v>
      </c>
      <c r="AK600" s="31">
        <f t="shared" si="129"/>
        <v>54900</v>
      </c>
      <c r="AL600" s="25">
        <v>59</v>
      </c>
      <c r="AM600" s="25" t="str">
        <f t="shared" ca="1" si="130"/>
        <v>5 ano(s)</v>
      </c>
      <c r="AN600" s="25" t="str">
        <f t="shared" ca="1" si="131"/>
        <v>3  mês(es)</v>
      </c>
      <c r="AO600" s="25" t="str">
        <f t="shared" ca="1" si="132"/>
        <v>25 dias</v>
      </c>
      <c r="AP600" s="25">
        <f t="shared" ca="1" si="133"/>
        <v>1942</v>
      </c>
      <c r="AQ600" s="32" t="s">
        <v>99</v>
      </c>
      <c r="AR600" s="25"/>
      <c r="AS600" s="25"/>
      <c r="AT600" s="25"/>
      <c r="AU600" s="25"/>
      <c r="AV600" s="25"/>
      <c r="AW600" s="25" t="s">
        <v>100</v>
      </c>
      <c r="AX600" s="25" t="s">
        <v>2538</v>
      </c>
      <c r="AY600" s="25" t="s">
        <v>5140</v>
      </c>
      <c r="AZ600" s="25" t="s">
        <v>110</v>
      </c>
      <c r="BA600" s="25" t="s">
        <v>110</v>
      </c>
      <c r="BB600" s="25"/>
      <c r="BC600" s="25" t="s">
        <v>1401</v>
      </c>
      <c r="BD600" s="25"/>
      <c r="BE600" s="25"/>
      <c r="BF600" s="25"/>
      <c r="BG600" s="25"/>
      <c r="BH600" s="25"/>
      <c r="BI600" s="25"/>
      <c r="BJ600" s="25"/>
      <c r="BK600" s="25"/>
      <c r="BL600" s="25" t="s">
        <v>7782</v>
      </c>
      <c r="BM600" s="25">
        <v>767</v>
      </c>
      <c r="BN600" s="25" t="s">
        <v>2483</v>
      </c>
      <c r="BO600" s="25" t="s">
        <v>106</v>
      </c>
      <c r="BP600" s="25">
        <v>69065090</v>
      </c>
      <c r="BQ600" s="25">
        <v>92993884718</v>
      </c>
      <c r="BR600" s="25" t="s">
        <v>7783</v>
      </c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34"/>
    </row>
    <row r="601" spans="1:93" ht="12.75" customHeight="1">
      <c r="A601" s="13" t="s">
        <v>7784</v>
      </c>
      <c r="B601" s="14">
        <v>289</v>
      </c>
      <c r="C601" s="40" t="s">
        <v>82</v>
      </c>
      <c r="D601" s="599" t="s">
        <v>7577</v>
      </c>
      <c r="E601" s="600">
        <v>28</v>
      </c>
      <c r="F601" s="599"/>
      <c r="G601" s="599"/>
      <c r="H601" s="36" t="s">
        <v>84</v>
      </c>
      <c r="I601" s="188"/>
      <c r="J601" s="36" t="s">
        <v>135</v>
      </c>
      <c r="K601" s="14" t="s">
        <v>86</v>
      </c>
      <c r="L601" s="14" t="s">
        <v>73</v>
      </c>
      <c r="M601" s="17" t="s">
        <v>87</v>
      </c>
      <c r="N601" s="17" t="s">
        <v>88</v>
      </c>
      <c r="O601" s="18" t="s">
        <v>7785</v>
      </c>
      <c r="P601" s="14" t="s">
        <v>7786</v>
      </c>
      <c r="Q601" s="17" t="s">
        <v>7787</v>
      </c>
      <c r="R601" s="14" t="s">
        <v>7788</v>
      </c>
      <c r="S601" s="14" t="s">
        <v>7789</v>
      </c>
      <c r="T601" s="14">
        <v>229010522</v>
      </c>
      <c r="U601" s="14">
        <v>16</v>
      </c>
      <c r="V601" s="14">
        <v>32</v>
      </c>
      <c r="W601" s="14">
        <v>87</v>
      </c>
      <c r="X601" s="13" t="s">
        <v>7790</v>
      </c>
      <c r="Y601" s="13" t="s">
        <v>7791</v>
      </c>
      <c r="Z601" s="14">
        <v>1</v>
      </c>
      <c r="AA601" s="14" t="s">
        <v>96</v>
      </c>
      <c r="AB601" s="14" t="s">
        <v>23</v>
      </c>
      <c r="AC601" s="14" t="s">
        <v>97</v>
      </c>
      <c r="AD601" s="19" t="s">
        <v>2622</v>
      </c>
      <c r="AE601" s="13" t="s">
        <v>2623</v>
      </c>
      <c r="AF601" s="20">
        <v>30646</v>
      </c>
      <c r="AG601" s="14" t="str">
        <f t="shared" ca="1" si="127"/>
        <v>41 anos</v>
      </c>
      <c r="AH601" s="20">
        <v>38384</v>
      </c>
      <c r="AI601" s="20">
        <v>38384</v>
      </c>
      <c r="AJ601" s="20">
        <f t="shared" si="128"/>
        <v>47515</v>
      </c>
      <c r="AK601" s="20">
        <f t="shared" si="129"/>
        <v>49341</v>
      </c>
      <c r="AL601" s="14">
        <v>59</v>
      </c>
      <c r="AM601" s="14" t="str">
        <f t="shared" ca="1" si="130"/>
        <v>20 ano(s)</v>
      </c>
      <c r="AN601" s="14" t="str">
        <f t="shared" ca="1" si="131"/>
        <v>6  mês(es)</v>
      </c>
      <c r="AO601" s="14" t="str">
        <f t="shared" ca="1" si="132"/>
        <v>15 dias</v>
      </c>
      <c r="AP601" s="14">
        <f t="shared" ca="1" si="133"/>
        <v>7501</v>
      </c>
      <c r="AQ601" s="21" t="s">
        <v>99</v>
      </c>
      <c r="AR601" s="14"/>
      <c r="AS601" s="14"/>
      <c r="AT601" s="14"/>
      <c r="AU601" s="14"/>
      <c r="AV601" s="14"/>
      <c r="AW601" s="14" t="s">
        <v>100</v>
      </c>
      <c r="AX601" s="14"/>
      <c r="AY601" s="14" t="s">
        <v>7792</v>
      </c>
      <c r="AZ601" s="14" t="s">
        <v>99</v>
      </c>
      <c r="BA601" s="14" t="s">
        <v>99</v>
      </c>
      <c r="BB601" s="14"/>
      <c r="BC601" s="14" t="s">
        <v>3028</v>
      </c>
      <c r="BD601" s="14" t="s">
        <v>3259</v>
      </c>
      <c r="BE601" s="14" t="s">
        <v>3030</v>
      </c>
      <c r="BF601" s="14"/>
      <c r="BG601" s="14"/>
      <c r="BH601" s="14"/>
      <c r="BI601" s="14"/>
      <c r="BJ601" s="14"/>
      <c r="BK601" s="14"/>
      <c r="BL601" s="14" t="s">
        <v>7793</v>
      </c>
      <c r="BM601" s="14">
        <v>0</v>
      </c>
      <c r="BN601" s="14"/>
      <c r="BO601" s="14" t="s">
        <v>106</v>
      </c>
      <c r="BP601" s="14">
        <v>69033730</v>
      </c>
      <c r="BQ601" s="14">
        <v>0</v>
      </c>
      <c r="BR601" s="22" t="s">
        <v>7794</v>
      </c>
      <c r="BS601" s="14" t="s">
        <v>205</v>
      </c>
      <c r="BT601" s="14" t="s">
        <v>206</v>
      </c>
      <c r="BU601" s="14" t="s">
        <v>207</v>
      </c>
      <c r="BV601" s="14"/>
      <c r="BW601" s="14"/>
      <c r="BX601" s="14" t="s">
        <v>1435</v>
      </c>
      <c r="BY601" s="14" t="s">
        <v>3262</v>
      </c>
      <c r="BZ601" s="14" t="s">
        <v>110</v>
      </c>
      <c r="CA601" s="20" t="s">
        <v>209</v>
      </c>
      <c r="CB601" s="202">
        <v>44926</v>
      </c>
      <c r="CC601" s="14" t="s">
        <v>7795</v>
      </c>
      <c r="CD601" s="14" t="s">
        <v>110</v>
      </c>
      <c r="CE601" s="14" t="s">
        <v>110</v>
      </c>
      <c r="CF601" s="14" t="s">
        <v>110</v>
      </c>
      <c r="CG601" s="14" t="s">
        <v>110</v>
      </c>
      <c r="CH601" s="14" t="s">
        <v>110</v>
      </c>
      <c r="CI601" s="14" t="s">
        <v>110</v>
      </c>
      <c r="CJ601" s="14" t="s">
        <v>110</v>
      </c>
      <c r="CK601" s="14" t="s">
        <v>110</v>
      </c>
      <c r="CL601" s="14" t="s">
        <v>110</v>
      </c>
      <c r="CM601" s="14" t="s">
        <v>110</v>
      </c>
      <c r="CN601" s="14"/>
      <c r="CO601" s="40"/>
    </row>
    <row r="602" spans="1:93" ht="12.75" customHeight="1">
      <c r="A602" s="24" t="s">
        <v>7827</v>
      </c>
      <c r="B602" s="25">
        <v>520</v>
      </c>
      <c r="C602" s="34" t="s">
        <v>82</v>
      </c>
      <c r="D602" s="600" t="s">
        <v>7828</v>
      </c>
      <c r="E602" s="600">
        <v>29</v>
      </c>
      <c r="F602" s="600"/>
      <c r="G602" s="600"/>
      <c r="H602" s="27" t="s">
        <v>84</v>
      </c>
      <c r="I602" s="25"/>
      <c r="J602" s="27" t="s">
        <v>85</v>
      </c>
      <c r="K602" s="25" t="s">
        <v>86</v>
      </c>
      <c r="L602" s="25" t="s">
        <v>69</v>
      </c>
      <c r="M602" s="25" t="s">
        <v>196</v>
      </c>
      <c r="N602" s="28" t="s">
        <v>88</v>
      </c>
      <c r="O602" s="29" t="s">
        <v>7829</v>
      </c>
      <c r="P602" s="25" t="s">
        <v>7830</v>
      </c>
      <c r="Q602" s="25">
        <v>1129</v>
      </c>
      <c r="R602" s="25" t="s">
        <v>7831</v>
      </c>
      <c r="S602" s="25" t="s">
        <v>7832</v>
      </c>
      <c r="T602" s="25">
        <v>207829222</v>
      </c>
      <c r="U602" s="25">
        <v>67</v>
      </c>
      <c r="V602" s="25">
        <v>58</v>
      </c>
      <c r="W602" s="25">
        <v>108</v>
      </c>
      <c r="X602" s="24" t="s">
        <v>7833</v>
      </c>
      <c r="Y602" s="24" t="s">
        <v>7834</v>
      </c>
      <c r="Z602" s="25">
        <v>2</v>
      </c>
      <c r="AA602" s="25" t="s">
        <v>96</v>
      </c>
      <c r="AB602" s="25" t="s">
        <v>23</v>
      </c>
      <c r="AC602" s="25" t="s">
        <v>97</v>
      </c>
      <c r="AD602" s="30"/>
      <c r="AE602" s="24"/>
      <c r="AF602" s="31">
        <v>30007</v>
      </c>
      <c r="AG602" s="25" t="str">
        <f t="shared" ca="1" si="127"/>
        <v>43 anos</v>
      </c>
      <c r="AH602" s="31">
        <v>41561</v>
      </c>
      <c r="AI602" s="31">
        <v>41561</v>
      </c>
      <c r="AJ602" s="31">
        <f t="shared" si="128"/>
        <v>50692</v>
      </c>
      <c r="AK602" s="31">
        <f t="shared" si="129"/>
        <v>52518</v>
      </c>
      <c r="AL602" s="25">
        <v>59</v>
      </c>
      <c r="AM602" s="25" t="str">
        <f t="shared" ca="1" si="130"/>
        <v>11 ano(s)</v>
      </c>
      <c r="AN602" s="25" t="str">
        <f t="shared" ca="1" si="131"/>
        <v>10  mês(es)</v>
      </c>
      <c r="AO602" s="25" t="str">
        <f t="shared" ca="1" si="132"/>
        <v>2 dias</v>
      </c>
      <c r="AP602" s="25">
        <f t="shared" ca="1" si="133"/>
        <v>4324</v>
      </c>
      <c r="AQ602" s="32" t="s">
        <v>99</v>
      </c>
      <c r="AR602" s="25"/>
      <c r="AS602" s="25"/>
      <c r="AT602" s="25"/>
      <c r="AU602" s="25"/>
      <c r="AV602" s="25"/>
      <c r="AW602" s="25" t="s">
        <v>100</v>
      </c>
      <c r="AX602" s="25" t="s">
        <v>99</v>
      </c>
      <c r="AY602" s="25" t="s">
        <v>306</v>
      </c>
      <c r="AZ602" s="25" t="s">
        <v>99</v>
      </c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 t="s">
        <v>7835</v>
      </c>
      <c r="BM602" s="25">
        <v>0</v>
      </c>
      <c r="BN602" s="25"/>
      <c r="BO602" s="25" t="s">
        <v>106</v>
      </c>
      <c r="BP602" s="25">
        <v>69099190</v>
      </c>
      <c r="BQ602" s="25">
        <v>9288070810</v>
      </c>
      <c r="BR602" s="33" t="s">
        <v>7836</v>
      </c>
      <c r="BS602" s="25" t="s">
        <v>290</v>
      </c>
      <c r="BT602" s="25" t="s">
        <v>110</v>
      </c>
      <c r="BU602" s="25" t="s">
        <v>291</v>
      </c>
      <c r="BV602" s="25" t="s">
        <v>110</v>
      </c>
      <c r="BW602" s="31" t="s">
        <v>292</v>
      </c>
      <c r="BX602" s="25" t="s">
        <v>6237</v>
      </c>
      <c r="BY602" s="25" t="s">
        <v>110</v>
      </c>
      <c r="BZ602" s="25" t="s">
        <v>110</v>
      </c>
      <c r="CA602" s="25" t="s">
        <v>110</v>
      </c>
      <c r="CB602" s="25" t="s">
        <v>110</v>
      </c>
      <c r="CC602" s="25" t="s">
        <v>110</v>
      </c>
      <c r="CD602" s="25" t="s">
        <v>110</v>
      </c>
      <c r="CE602" s="25" t="s">
        <v>110</v>
      </c>
      <c r="CF602" s="25" t="s">
        <v>110</v>
      </c>
      <c r="CG602" s="25" t="s">
        <v>110</v>
      </c>
      <c r="CH602" s="25" t="s">
        <v>110</v>
      </c>
      <c r="CI602" s="25" t="s">
        <v>110</v>
      </c>
      <c r="CJ602" s="25" t="s">
        <v>110</v>
      </c>
      <c r="CK602" s="25" t="s">
        <v>110</v>
      </c>
      <c r="CL602" s="25" t="s">
        <v>110</v>
      </c>
      <c r="CM602" s="25" t="s">
        <v>110</v>
      </c>
      <c r="CN602" s="25"/>
      <c r="CO602" s="34"/>
    </row>
    <row r="603" spans="1:93" ht="12.75" customHeight="1">
      <c r="A603" s="13" t="s">
        <v>7837</v>
      </c>
      <c r="B603" s="14">
        <v>390</v>
      </c>
      <c r="C603" s="40" t="s">
        <v>82</v>
      </c>
      <c r="D603" s="599" t="s">
        <v>7828</v>
      </c>
      <c r="E603" s="600">
        <v>29</v>
      </c>
      <c r="F603" s="599"/>
      <c r="G603" s="599"/>
      <c r="H603" s="36" t="s">
        <v>84</v>
      </c>
      <c r="I603" s="14" t="s">
        <v>2956</v>
      </c>
      <c r="J603" s="36" t="s">
        <v>85</v>
      </c>
      <c r="K603" s="14" t="s">
        <v>544</v>
      </c>
      <c r="L603" s="14" t="s">
        <v>195</v>
      </c>
      <c r="M603" s="17" t="s">
        <v>196</v>
      </c>
      <c r="N603" s="17" t="s">
        <v>88</v>
      </c>
      <c r="O603" s="18" t="s">
        <v>7838</v>
      </c>
      <c r="P603" s="14" t="s">
        <v>7839</v>
      </c>
      <c r="Q603" s="17" t="s">
        <v>7840</v>
      </c>
      <c r="R603" s="14" t="s">
        <v>7841</v>
      </c>
      <c r="S603" s="14" t="s">
        <v>7842</v>
      </c>
      <c r="T603" s="14">
        <v>185359022</v>
      </c>
      <c r="U603" s="14">
        <v>91</v>
      </c>
      <c r="V603" s="14">
        <v>1</v>
      </c>
      <c r="W603" s="14">
        <v>328</v>
      </c>
      <c r="X603" s="13" t="s">
        <v>7843</v>
      </c>
      <c r="Y603" s="13" t="s">
        <v>7844</v>
      </c>
      <c r="Z603" s="14">
        <v>1</v>
      </c>
      <c r="AA603" s="14" t="s">
        <v>96</v>
      </c>
      <c r="AB603" s="14" t="s">
        <v>23</v>
      </c>
      <c r="AC603" s="14" t="s">
        <v>97</v>
      </c>
      <c r="AD603" s="19"/>
      <c r="AE603" s="13" t="s">
        <v>1716</v>
      </c>
      <c r="AF603" s="20">
        <v>28909</v>
      </c>
      <c r="AG603" s="14" t="str">
        <f t="shared" ref="AG603:AG634" ca="1" si="134">DATEDIF(AF603,TODAY(),"Y")&amp;" anos"</f>
        <v>46 anos</v>
      </c>
      <c r="AH603" s="20">
        <v>38058</v>
      </c>
      <c r="AI603" s="20">
        <v>38058</v>
      </c>
      <c r="AJ603" s="20">
        <f t="shared" si="128"/>
        <v>47189</v>
      </c>
      <c r="AK603" s="20">
        <f t="shared" si="129"/>
        <v>49015</v>
      </c>
      <c r="AL603" s="14">
        <v>59</v>
      </c>
      <c r="AM603" s="14" t="str">
        <f t="shared" ca="1" si="130"/>
        <v>21 ano(s)</v>
      </c>
      <c r="AN603" s="14" t="str">
        <f t="shared" ca="1" si="131"/>
        <v>5  mês(es)</v>
      </c>
      <c r="AO603" s="14" t="str">
        <f t="shared" ca="1" si="132"/>
        <v>4 dias</v>
      </c>
      <c r="AP603" s="14">
        <f t="shared" ca="1" si="133"/>
        <v>7827</v>
      </c>
      <c r="AQ603" s="21" t="s">
        <v>99</v>
      </c>
      <c r="AR603" s="14"/>
      <c r="AS603" s="14"/>
      <c r="AT603" s="14"/>
      <c r="AU603" s="14"/>
      <c r="AV603" s="14"/>
      <c r="AW603" s="14" t="s">
        <v>100</v>
      </c>
      <c r="AX603" s="14"/>
      <c r="AY603" s="14" t="s">
        <v>99</v>
      </c>
      <c r="AZ603" s="14" t="s">
        <v>99</v>
      </c>
      <c r="BA603" s="14" t="s">
        <v>99</v>
      </c>
      <c r="BB603" s="20" t="s">
        <v>611</v>
      </c>
      <c r="BC603" s="14"/>
      <c r="BD603" s="14"/>
      <c r="BE603" s="14"/>
      <c r="BF603" s="14"/>
      <c r="BG603" s="14"/>
      <c r="BH603" s="14"/>
      <c r="BI603" s="14"/>
      <c r="BJ603" s="14"/>
      <c r="BK603" s="14"/>
      <c r="BL603" s="14" t="s">
        <v>7845</v>
      </c>
      <c r="BM603" s="14">
        <v>0</v>
      </c>
      <c r="BN603" s="14" t="s">
        <v>7846</v>
      </c>
      <c r="BO603" s="14" t="s">
        <v>106</v>
      </c>
      <c r="BP603" s="14">
        <v>69000000</v>
      </c>
      <c r="BQ603" s="14">
        <v>984084567</v>
      </c>
      <c r="BR603" s="22" t="s">
        <v>7847</v>
      </c>
      <c r="BS603" s="14" t="s">
        <v>108</v>
      </c>
      <c r="BT603" s="14" t="s">
        <v>109</v>
      </c>
      <c r="BU603" s="14" t="s">
        <v>110</v>
      </c>
      <c r="BV603" s="14" t="s">
        <v>110</v>
      </c>
      <c r="BW603" s="20" t="s">
        <v>111</v>
      </c>
      <c r="BX603" s="14" t="s">
        <v>1827</v>
      </c>
      <c r="BY603" s="14" t="s">
        <v>1802</v>
      </c>
      <c r="BZ603" s="14" t="s">
        <v>110</v>
      </c>
      <c r="CA603" s="14" t="s">
        <v>110</v>
      </c>
      <c r="CB603" s="14" t="s">
        <v>110</v>
      </c>
      <c r="CC603" s="14" t="s">
        <v>110</v>
      </c>
      <c r="CD603" s="14" t="s">
        <v>110</v>
      </c>
      <c r="CE603" s="14" t="s">
        <v>110</v>
      </c>
      <c r="CF603" s="14" t="s">
        <v>110</v>
      </c>
      <c r="CG603" s="14" t="s">
        <v>110</v>
      </c>
      <c r="CH603" s="14" t="s">
        <v>110</v>
      </c>
      <c r="CI603" s="14" t="s">
        <v>110</v>
      </c>
      <c r="CJ603" s="14" t="s">
        <v>110</v>
      </c>
      <c r="CK603" s="14" t="s">
        <v>110</v>
      </c>
      <c r="CL603" s="14" t="s">
        <v>110</v>
      </c>
      <c r="CM603" s="14" t="s">
        <v>110</v>
      </c>
      <c r="CN603" s="14"/>
      <c r="CO603" s="40"/>
    </row>
    <row r="604" spans="1:93" ht="15" customHeight="1">
      <c r="A604" s="24" t="s">
        <v>7848</v>
      </c>
      <c r="B604" s="25">
        <v>449</v>
      </c>
      <c r="C604" s="34" t="s">
        <v>82</v>
      </c>
      <c r="D604" s="600" t="s">
        <v>7828</v>
      </c>
      <c r="E604" s="600">
        <v>29</v>
      </c>
      <c r="F604" s="600"/>
      <c r="G604" s="600"/>
      <c r="H604" s="27" t="s">
        <v>84</v>
      </c>
      <c r="I604" s="25"/>
      <c r="J604" s="27" t="s">
        <v>85</v>
      </c>
      <c r="K604" s="25" t="s">
        <v>86</v>
      </c>
      <c r="L604" s="25" t="s">
        <v>69</v>
      </c>
      <c r="M604" s="25" t="s">
        <v>196</v>
      </c>
      <c r="N604" s="28" t="s">
        <v>88</v>
      </c>
      <c r="O604" s="29" t="s">
        <v>7849</v>
      </c>
      <c r="P604" s="25" t="s">
        <v>7850</v>
      </c>
      <c r="Q604" s="25">
        <v>1053</v>
      </c>
      <c r="R604" s="25" t="s">
        <v>7851</v>
      </c>
      <c r="S604" s="25" t="s">
        <v>7852</v>
      </c>
      <c r="T604" s="25">
        <v>166399622</v>
      </c>
      <c r="U604" s="25">
        <v>8</v>
      </c>
      <c r="V604" s="25">
        <v>31</v>
      </c>
      <c r="W604" s="25">
        <v>89</v>
      </c>
      <c r="X604" s="24" t="s">
        <v>7853</v>
      </c>
      <c r="Y604" s="24" t="s">
        <v>7854</v>
      </c>
      <c r="Z604" s="25">
        <v>2</v>
      </c>
      <c r="AA604" s="25" t="s">
        <v>96</v>
      </c>
      <c r="AB604" s="25" t="s">
        <v>23</v>
      </c>
      <c r="AC604" s="25" t="s">
        <v>97</v>
      </c>
      <c r="AD604" s="30"/>
      <c r="AE604" s="24" t="s">
        <v>7855</v>
      </c>
      <c r="AF604" s="31">
        <v>28263</v>
      </c>
      <c r="AG604" s="25" t="str">
        <f t="shared" ca="1" si="134"/>
        <v>48 anos</v>
      </c>
      <c r="AH604" s="31">
        <v>41561</v>
      </c>
      <c r="AI604" s="31">
        <v>41561</v>
      </c>
      <c r="AJ604" s="31">
        <f t="shared" si="128"/>
        <v>50692</v>
      </c>
      <c r="AK604" s="31">
        <f t="shared" si="129"/>
        <v>52518</v>
      </c>
      <c r="AL604" s="25">
        <v>59</v>
      </c>
      <c r="AM604" s="25" t="str">
        <f t="shared" ca="1" si="130"/>
        <v>11 ano(s)</v>
      </c>
      <c r="AN604" s="25" t="str">
        <f t="shared" ca="1" si="131"/>
        <v>10  mês(es)</v>
      </c>
      <c r="AO604" s="25" t="str">
        <f t="shared" ca="1" si="132"/>
        <v>2 dias</v>
      </c>
      <c r="AP604" s="25">
        <f t="shared" ca="1" si="133"/>
        <v>4324</v>
      </c>
      <c r="AQ604" s="32" t="s">
        <v>99</v>
      </c>
      <c r="AR604" s="25"/>
      <c r="AS604" s="25"/>
      <c r="AT604" s="25"/>
      <c r="AU604" s="25"/>
      <c r="AV604" s="25"/>
      <c r="AW604" s="25" t="s">
        <v>100</v>
      </c>
      <c r="AX604" s="25" t="s">
        <v>99</v>
      </c>
      <c r="AY604" s="25" t="s">
        <v>7856</v>
      </c>
      <c r="AZ604" s="25" t="s">
        <v>99</v>
      </c>
      <c r="BA604" s="73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 t="s">
        <v>7857</v>
      </c>
      <c r="BM604" s="25" t="s">
        <v>7858</v>
      </c>
      <c r="BN604" s="25" t="s">
        <v>7859</v>
      </c>
      <c r="BO604" s="25" t="s">
        <v>106</v>
      </c>
      <c r="BP604" s="25">
        <v>69068130</v>
      </c>
      <c r="BQ604" s="80">
        <v>92092630861</v>
      </c>
      <c r="BR604" s="33" t="s">
        <v>7860</v>
      </c>
      <c r="BS604" s="25" t="s">
        <v>290</v>
      </c>
      <c r="BT604" s="25" t="s">
        <v>110</v>
      </c>
      <c r="BU604" s="25" t="s">
        <v>291</v>
      </c>
      <c r="BV604" s="25" t="s">
        <v>110</v>
      </c>
      <c r="BW604" s="31" t="s">
        <v>292</v>
      </c>
      <c r="BX604" s="25" t="s">
        <v>7861</v>
      </c>
      <c r="BY604" s="25" t="s">
        <v>110</v>
      </c>
      <c r="BZ604" s="25" t="s">
        <v>110</v>
      </c>
      <c r="CA604" s="25" t="s">
        <v>110</v>
      </c>
      <c r="CB604" s="25" t="s">
        <v>110</v>
      </c>
      <c r="CC604" s="25" t="s">
        <v>110</v>
      </c>
      <c r="CD604" s="25" t="s">
        <v>110</v>
      </c>
      <c r="CE604" s="25" t="s">
        <v>110</v>
      </c>
      <c r="CF604" s="25" t="s">
        <v>110</v>
      </c>
      <c r="CG604" s="25" t="s">
        <v>110</v>
      </c>
      <c r="CH604" s="25" t="s">
        <v>110</v>
      </c>
      <c r="CI604" s="25" t="s">
        <v>110</v>
      </c>
      <c r="CJ604" s="25" t="s">
        <v>110</v>
      </c>
      <c r="CK604" s="25" t="s">
        <v>110</v>
      </c>
      <c r="CL604" s="25" t="s">
        <v>110</v>
      </c>
      <c r="CM604" s="25" t="s">
        <v>110</v>
      </c>
      <c r="CN604" s="25"/>
      <c r="CO604" s="34"/>
    </row>
    <row r="605" spans="1:93" ht="15" customHeight="1">
      <c r="A605" s="13" t="s">
        <v>7862</v>
      </c>
      <c r="B605" s="14"/>
      <c r="C605" s="40" t="s">
        <v>82</v>
      </c>
      <c r="D605" s="599" t="s">
        <v>7828</v>
      </c>
      <c r="E605" s="600">
        <v>29</v>
      </c>
      <c r="F605" s="599"/>
      <c r="G605" s="599"/>
      <c r="H605" s="36" t="s">
        <v>84</v>
      </c>
      <c r="I605" s="14" t="s">
        <v>1542</v>
      </c>
      <c r="J605" s="36" t="s">
        <v>135</v>
      </c>
      <c r="K605" s="14" t="s">
        <v>544</v>
      </c>
      <c r="L605" s="21" t="s">
        <v>69</v>
      </c>
      <c r="M605" s="17" t="s">
        <v>1392</v>
      </c>
      <c r="N605" s="17" t="s">
        <v>1450</v>
      </c>
      <c r="O605" s="18" t="s">
        <v>7863</v>
      </c>
      <c r="P605" s="14" t="s">
        <v>7864</v>
      </c>
      <c r="Q605" s="60" t="s">
        <v>7865</v>
      </c>
      <c r="R605" s="14" t="s">
        <v>7866</v>
      </c>
      <c r="S605" s="14" t="s">
        <v>7867</v>
      </c>
      <c r="T605" s="14">
        <v>137509922</v>
      </c>
      <c r="U605" s="14">
        <v>24</v>
      </c>
      <c r="V605" s="14">
        <v>2</v>
      </c>
      <c r="W605" s="14">
        <v>30</v>
      </c>
      <c r="X605" s="13" t="s">
        <v>7868</v>
      </c>
      <c r="Y605" s="13" t="s">
        <v>7869</v>
      </c>
      <c r="Z605" s="14">
        <v>1</v>
      </c>
      <c r="AA605" s="14" t="s">
        <v>96</v>
      </c>
      <c r="AB605" s="14" t="s">
        <v>23</v>
      </c>
      <c r="AC605" s="14" t="s">
        <v>97</v>
      </c>
      <c r="AD605" s="19"/>
      <c r="AE605" s="13" t="s">
        <v>7870</v>
      </c>
      <c r="AF605" s="20">
        <v>27422</v>
      </c>
      <c r="AG605" s="14" t="str">
        <f t="shared" ca="1" si="134"/>
        <v>50 anos</v>
      </c>
      <c r="AH605" s="20">
        <v>43937</v>
      </c>
      <c r="AI605" s="20">
        <v>43937</v>
      </c>
      <c r="AJ605" s="20">
        <f t="shared" si="128"/>
        <v>53068</v>
      </c>
      <c r="AK605" s="20">
        <f t="shared" si="129"/>
        <v>54894</v>
      </c>
      <c r="AL605" s="14">
        <v>59</v>
      </c>
      <c r="AM605" s="14" t="str">
        <f t="shared" ca="1" si="130"/>
        <v>5 ano(s)</v>
      </c>
      <c r="AN605" s="14" t="str">
        <f t="shared" ca="1" si="131"/>
        <v>4  mês(es)</v>
      </c>
      <c r="AO605" s="14" t="str">
        <f t="shared" ca="1" si="132"/>
        <v>0 dias</v>
      </c>
      <c r="AP605" s="14">
        <f t="shared" ca="1" si="133"/>
        <v>1948</v>
      </c>
      <c r="AQ605" s="21" t="s">
        <v>99</v>
      </c>
      <c r="AR605" s="14"/>
      <c r="AS605" s="14"/>
      <c r="AT605" s="14"/>
      <c r="AU605" s="14"/>
      <c r="AV605" s="14"/>
      <c r="AW605" s="14" t="s">
        <v>100</v>
      </c>
      <c r="AX605" s="14" t="s">
        <v>110</v>
      </c>
      <c r="AY605" s="14" t="s">
        <v>127</v>
      </c>
      <c r="AZ605" s="14" t="s">
        <v>99</v>
      </c>
      <c r="BA605" s="14" t="s">
        <v>99</v>
      </c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 t="s">
        <v>7871</v>
      </c>
      <c r="BM605" s="14">
        <v>128</v>
      </c>
      <c r="BN605" s="14" t="s">
        <v>3065</v>
      </c>
      <c r="BO605" s="14" t="s">
        <v>106</v>
      </c>
      <c r="BP605" s="14">
        <v>69043000</v>
      </c>
      <c r="BQ605" s="14">
        <v>92006333307</v>
      </c>
      <c r="BR605" s="22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40"/>
    </row>
    <row r="606" spans="1:93" ht="15" customHeight="1">
      <c r="A606" s="24" t="s">
        <v>7872</v>
      </c>
      <c r="B606" s="25">
        <v>277</v>
      </c>
      <c r="C606" s="34" t="s">
        <v>82</v>
      </c>
      <c r="D606" s="600" t="s">
        <v>7828</v>
      </c>
      <c r="E606" s="600">
        <v>29</v>
      </c>
      <c r="F606" s="600"/>
      <c r="G606" s="600"/>
      <c r="H606" s="27" t="s">
        <v>84</v>
      </c>
      <c r="I606" s="25" t="s">
        <v>1790</v>
      </c>
      <c r="J606" s="27" t="s">
        <v>85</v>
      </c>
      <c r="K606" s="25" t="s">
        <v>86</v>
      </c>
      <c r="L606" s="25" t="s">
        <v>195</v>
      </c>
      <c r="M606" s="28" t="s">
        <v>196</v>
      </c>
      <c r="N606" s="28" t="s">
        <v>88</v>
      </c>
      <c r="O606" s="29" t="s">
        <v>7873</v>
      </c>
      <c r="P606" s="25" t="s">
        <v>7874</v>
      </c>
      <c r="Q606" s="28" t="s">
        <v>7875</v>
      </c>
      <c r="R606" s="25" t="s">
        <v>7876</v>
      </c>
      <c r="S606" s="25" t="s">
        <v>7877</v>
      </c>
      <c r="T606" s="25">
        <v>225209722</v>
      </c>
      <c r="U606" s="25">
        <v>8</v>
      </c>
      <c r="V606" s="25">
        <v>40</v>
      </c>
      <c r="W606" s="25">
        <v>75</v>
      </c>
      <c r="X606" s="24" t="s">
        <v>7878</v>
      </c>
      <c r="Y606" s="24" t="s">
        <v>7879</v>
      </c>
      <c r="Z606" s="25">
        <v>2</v>
      </c>
      <c r="AA606" s="25" t="s">
        <v>96</v>
      </c>
      <c r="AB606" s="25" t="s">
        <v>23</v>
      </c>
      <c r="AC606" s="25" t="s">
        <v>97</v>
      </c>
      <c r="AD606" s="30"/>
      <c r="AE606" s="24" t="s">
        <v>7880</v>
      </c>
      <c r="AF606" s="31">
        <v>31213</v>
      </c>
      <c r="AG606" s="25" t="str">
        <f t="shared" ca="1" si="134"/>
        <v>40 anos</v>
      </c>
      <c r="AH606" s="31">
        <v>38384</v>
      </c>
      <c r="AI606" s="31">
        <v>38384</v>
      </c>
      <c r="AJ606" s="31">
        <f t="shared" si="128"/>
        <v>47515</v>
      </c>
      <c r="AK606" s="31">
        <f t="shared" si="129"/>
        <v>49341</v>
      </c>
      <c r="AL606" s="25">
        <v>59</v>
      </c>
      <c r="AM606" s="25" t="str">
        <f t="shared" ca="1" si="130"/>
        <v>20 ano(s)</v>
      </c>
      <c r="AN606" s="25" t="str">
        <f t="shared" ca="1" si="131"/>
        <v>6  mês(es)</v>
      </c>
      <c r="AO606" s="25" t="str">
        <f t="shared" ca="1" si="132"/>
        <v>15 dias</v>
      </c>
      <c r="AP606" s="25">
        <f t="shared" ca="1" si="133"/>
        <v>7501</v>
      </c>
      <c r="AQ606" s="32" t="s">
        <v>99</v>
      </c>
      <c r="AR606" s="25"/>
      <c r="AS606" s="25"/>
      <c r="AT606" s="25"/>
      <c r="AU606" s="25"/>
      <c r="AV606" s="187" t="s">
        <v>3339</v>
      </c>
      <c r="AW606" s="25" t="s">
        <v>100</v>
      </c>
      <c r="AX606" s="25"/>
      <c r="AY606" s="25"/>
      <c r="AZ606" s="25" t="s">
        <v>99</v>
      </c>
      <c r="BA606" s="73" t="s">
        <v>99</v>
      </c>
      <c r="BB606" s="25"/>
      <c r="BC606" s="25"/>
      <c r="BD606" s="25"/>
      <c r="BE606" s="25" t="s">
        <v>223</v>
      </c>
      <c r="BF606" s="25"/>
      <c r="BG606" s="25"/>
      <c r="BH606" s="25"/>
      <c r="BI606" s="25"/>
      <c r="BJ606" s="25"/>
      <c r="BK606" s="25"/>
      <c r="BL606" s="25"/>
      <c r="BM606" s="25">
        <v>0</v>
      </c>
      <c r="BN606" s="25"/>
      <c r="BO606" s="25" t="s">
        <v>106</v>
      </c>
      <c r="BP606" s="25">
        <v>69035510</v>
      </c>
      <c r="BQ606" s="122">
        <v>0</v>
      </c>
      <c r="BR606" s="33" t="s">
        <v>7881</v>
      </c>
      <c r="BS606" s="25" t="s">
        <v>205</v>
      </c>
      <c r="BT606" s="25" t="s">
        <v>206</v>
      </c>
      <c r="BU606" s="25" t="s">
        <v>207</v>
      </c>
      <c r="BV606" s="25"/>
      <c r="BW606" s="25"/>
      <c r="BX606" s="25"/>
      <c r="BY606" s="25" t="s">
        <v>7882</v>
      </c>
      <c r="BZ606" s="25" t="s">
        <v>110</v>
      </c>
      <c r="CA606" s="31" t="s">
        <v>209</v>
      </c>
      <c r="CB606" s="25" t="s">
        <v>110</v>
      </c>
      <c r="CC606" s="25" t="s">
        <v>110</v>
      </c>
      <c r="CD606" s="25" t="s">
        <v>110</v>
      </c>
      <c r="CE606" s="25" t="s">
        <v>110</v>
      </c>
      <c r="CF606" s="25" t="s">
        <v>110</v>
      </c>
      <c r="CG606" s="25" t="s">
        <v>110</v>
      </c>
      <c r="CH606" s="25" t="s">
        <v>110</v>
      </c>
      <c r="CI606" s="25" t="s">
        <v>110</v>
      </c>
      <c r="CJ606" s="25" t="s">
        <v>110</v>
      </c>
      <c r="CK606" s="25" t="s">
        <v>110</v>
      </c>
      <c r="CL606" s="25" t="s">
        <v>110</v>
      </c>
      <c r="CM606" s="25" t="s">
        <v>110</v>
      </c>
      <c r="CN606" s="25"/>
      <c r="CO606" s="34"/>
    </row>
    <row r="607" spans="1:93" ht="15" customHeight="1">
      <c r="A607" s="13" t="s">
        <v>7883</v>
      </c>
      <c r="B607" s="14">
        <v>48</v>
      </c>
      <c r="C607" s="40" t="s">
        <v>82</v>
      </c>
      <c r="D607" s="599" t="s">
        <v>7828</v>
      </c>
      <c r="E607" s="600">
        <v>29</v>
      </c>
      <c r="F607" s="599"/>
      <c r="G607" s="599"/>
      <c r="H607" s="36" t="s">
        <v>84</v>
      </c>
      <c r="I607" s="14"/>
      <c r="J607" s="36" t="s">
        <v>85</v>
      </c>
      <c r="K607" s="14" t="s">
        <v>86</v>
      </c>
      <c r="L607" s="14" t="s">
        <v>73</v>
      </c>
      <c r="M607" s="17" t="s">
        <v>87</v>
      </c>
      <c r="N607" s="17" t="s">
        <v>88</v>
      </c>
      <c r="O607" s="18" t="s">
        <v>7884</v>
      </c>
      <c r="P607" s="14" t="s">
        <v>7885</v>
      </c>
      <c r="Q607" s="17" t="s">
        <v>7886</v>
      </c>
      <c r="R607" s="14" t="s">
        <v>7887</v>
      </c>
      <c r="S607" s="14" t="s">
        <v>7888</v>
      </c>
      <c r="T607" s="14">
        <v>301510222</v>
      </c>
      <c r="U607" s="14">
        <v>32</v>
      </c>
      <c r="V607" s="14">
        <v>8</v>
      </c>
      <c r="W607" s="14">
        <v>78</v>
      </c>
      <c r="X607" s="13" t="s">
        <v>7889</v>
      </c>
      <c r="Y607" s="13" t="s">
        <v>7890</v>
      </c>
      <c r="Z607" s="14">
        <v>1</v>
      </c>
      <c r="AA607" s="14" t="s">
        <v>96</v>
      </c>
      <c r="AB607" s="14" t="s">
        <v>23</v>
      </c>
      <c r="AC607" s="14" t="s">
        <v>97</v>
      </c>
      <c r="AD607" s="19"/>
      <c r="AE607" s="13" t="s">
        <v>2851</v>
      </c>
      <c r="AF607" s="20">
        <v>30225</v>
      </c>
      <c r="AG607" s="14" t="str">
        <f t="shared" ca="1" si="134"/>
        <v>42 anos</v>
      </c>
      <c r="AH607" s="20">
        <v>38058</v>
      </c>
      <c r="AI607" s="20">
        <v>38058</v>
      </c>
      <c r="AJ607" s="20">
        <f t="shared" si="128"/>
        <v>47189</v>
      </c>
      <c r="AK607" s="20">
        <f t="shared" si="129"/>
        <v>49015</v>
      </c>
      <c r="AL607" s="14">
        <v>59</v>
      </c>
      <c r="AM607" s="14" t="str">
        <f t="shared" ca="1" si="130"/>
        <v>21 ano(s)</v>
      </c>
      <c r="AN607" s="14" t="str">
        <f t="shared" ca="1" si="131"/>
        <v>5  mês(es)</v>
      </c>
      <c r="AO607" s="14" t="str">
        <f t="shared" ca="1" si="132"/>
        <v>4 dias</v>
      </c>
      <c r="AP607" s="14">
        <f t="shared" ca="1" si="133"/>
        <v>7827</v>
      </c>
      <c r="AQ607" s="21" t="s">
        <v>99</v>
      </c>
      <c r="AR607" s="14"/>
      <c r="AS607" s="14"/>
      <c r="AT607" s="14"/>
      <c r="AU607" s="14"/>
      <c r="AV607" s="14"/>
      <c r="AW607" s="14" t="s">
        <v>100</v>
      </c>
      <c r="AX607" s="14"/>
      <c r="AY607" s="14" t="s">
        <v>99</v>
      </c>
      <c r="AZ607" s="14" t="s">
        <v>99</v>
      </c>
      <c r="BA607" s="14" t="s">
        <v>99</v>
      </c>
      <c r="BB607" s="20" t="s">
        <v>101</v>
      </c>
      <c r="BC607" s="14"/>
      <c r="BD607" s="14" t="s">
        <v>102</v>
      </c>
      <c r="BE607" s="14" t="s">
        <v>5770</v>
      </c>
      <c r="BF607" s="14"/>
      <c r="BG607" s="14"/>
      <c r="BH607" s="14"/>
      <c r="BI607" s="14"/>
      <c r="BJ607" s="14"/>
      <c r="BK607" s="14"/>
      <c r="BL607" s="14"/>
      <c r="BM607" s="14">
        <v>0</v>
      </c>
      <c r="BN607" s="14"/>
      <c r="BO607" s="14" t="s">
        <v>106</v>
      </c>
      <c r="BP607" s="14">
        <v>69068060</v>
      </c>
      <c r="BQ607" s="14">
        <v>94354456</v>
      </c>
      <c r="BR607" s="22" t="s">
        <v>7891</v>
      </c>
      <c r="BS607" s="14" t="s">
        <v>108</v>
      </c>
      <c r="BT607" s="14" t="s">
        <v>109</v>
      </c>
      <c r="BU607" s="14" t="s">
        <v>110</v>
      </c>
      <c r="BV607" s="14" t="s">
        <v>110</v>
      </c>
      <c r="BW607" s="14" t="s">
        <v>110</v>
      </c>
      <c r="BX607" s="20" t="s">
        <v>111</v>
      </c>
      <c r="BY607" s="14" t="s">
        <v>112</v>
      </c>
      <c r="BZ607" s="20" t="s">
        <v>113</v>
      </c>
      <c r="CA607" s="14" t="s">
        <v>110</v>
      </c>
      <c r="CB607" s="14" t="s">
        <v>110</v>
      </c>
      <c r="CC607" s="14" t="s">
        <v>110</v>
      </c>
      <c r="CD607" s="14" t="s">
        <v>110</v>
      </c>
      <c r="CE607" s="14" t="s">
        <v>110</v>
      </c>
      <c r="CF607" s="14" t="s">
        <v>110</v>
      </c>
      <c r="CG607" s="14" t="s">
        <v>110</v>
      </c>
      <c r="CH607" s="14" t="s">
        <v>110</v>
      </c>
      <c r="CI607" s="14" t="s">
        <v>110</v>
      </c>
      <c r="CJ607" s="14" t="s">
        <v>110</v>
      </c>
      <c r="CK607" s="14" t="s">
        <v>110</v>
      </c>
      <c r="CL607" s="14" t="s">
        <v>110</v>
      </c>
      <c r="CM607" s="14" t="s">
        <v>110</v>
      </c>
      <c r="CN607" s="14"/>
      <c r="CO607" s="40"/>
    </row>
    <row r="608" spans="1:93" ht="15" customHeight="1">
      <c r="A608" s="24" t="s">
        <v>7892</v>
      </c>
      <c r="B608" s="25">
        <v>347</v>
      </c>
      <c r="C608" s="34" t="s">
        <v>82</v>
      </c>
      <c r="D608" s="600" t="s">
        <v>7828</v>
      </c>
      <c r="E608" s="600">
        <v>29</v>
      </c>
      <c r="F608" s="600"/>
      <c r="G608" s="600"/>
      <c r="H608" s="27" t="s">
        <v>84</v>
      </c>
      <c r="I608" s="25" t="s">
        <v>374</v>
      </c>
      <c r="J608" s="27" t="s">
        <v>135</v>
      </c>
      <c r="K608" s="25" t="s">
        <v>86</v>
      </c>
      <c r="L608" s="25" t="s">
        <v>195</v>
      </c>
      <c r="M608" s="28" t="s">
        <v>196</v>
      </c>
      <c r="N608" s="28" t="s">
        <v>88</v>
      </c>
      <c r="O608" s="29" t="s">
        <v>7893</v>
      </c>
      <c r="P608" s="25" t="s">
        <v>7894</v>
      </c>
      <c r="Q608" s="28" t="s">
        <v>7895</v>
      </c>
      <c r="R608" s="25" t="s">
        <v>7896</v>
      </c>
      <c r="S608" s="25" t="s">
        <v>7897</v>
      </c>
      <c r="T608" s="25">
        <v>189575622</v>
      </c>
      <c r="U608" s="25">
        <v>8</v>
      </c>
      <c r="V608" s="25">
        <v>18</v>
      </c>
      <c r="W608" s="25">
        <v>9</v>
      </c>
      <c r="X608" s="24" t="s">
        <v>7898</v>
      </c>
      <c r="Y608" s="24" t="s">
        <v>7899</v>
      </c>
      <c r="Z608" s="25">
        <v>1</v>
      </c>
      <c r="AA608" s="25" t="s">
        <v>96</v>
      </c>
      <c r="AB608" s="25" t="s">
        <v>23</v>
      </c>
      <c r="AC608" s="25" t="s">
        <v>97</v>
      </c>
      <c r="AD608" s="30"/>
      <c r="AE608" s="24" t="s">
        <v>7900</v>
      </c>
      <c r="AF608" s="31">
        <v>29923</v>
      </c>
      <c r="AG608" s="25" t="str">
        <f t="shared" ca="1" si="134"/>
        <v>43 anos</v>
      </c>
      <c r="AH608" s="31">
        <v>38384</v>
      </c>
      <c r="AI608" s="31">
        <v>38384</v>
      </c>
      <c r="AJ608" s="31">
        <f t="shared" si="128"/>
        <v>47515</v>
      </c>
      <c r="AK608" s="31">
        <f t="shared" si="129"/>
        <v>49341</v>
      </c>
      <c r="AL608" s="25">
        <v>59</v>
      </c>
      <c r="AM608" s="25" t="str">
        <f t="shared" ca="1" si="130"/>
        <v>20 ano(s)</v>
      </c>
      <c r="AN608" s="25" t="str">
        <f t="shared" ca="1" si="131"/>
        <v>6  mês(es)</v>
      </c>
      <c r="AO608" s="25" t="str">
        <f t="shared" ca="1" si="132"/>
        <v>15 dias</v>
      </c>
      <c r="AP608" s="25">
        <f t="shared" ca="1" si="133"/>
        <v>7501</v>
      </c>
      <c r="AQ608" s="32" t="s">
        <v>99</v>
      </c>
      <c r="AR608" s="25"/>
      <c r="AS608" s="25"/>
      <c r="AT608" s="25"/>
      <c r="AU608" s="25"/>
      <c r="AV608" s="25"/>
      <c r="AW608" s="25"/>
      <c r="AX608" s="25"/>
      <c r="AY608" s="25" t="s">
        <v>99</v>
      </c>
      <c r="AZ608" s="25"/>
      <c r="BA608" s="25"/>
      <c r="BB608" s="25"/>
      <c r="BC608" s="25"/>
      <c r="BD608" s="25"/>
      <c r="BE608" s="25" t="s">
        <v>223</v>
      </c>
      <c r="BF608" s="25"/>
      <c r="BG608" s="25"/>
      <c r="BH608" s="25"/>
      <c r="BI608" s="25"/>
      <c r="BJ608" s="25"/>
      <c r="BK608" s="25"/>
      <c r="BL608" s="25" t="s">
        <v>7901</v>
      </c>
      <c r="BM608" s="25">
        <v>0</v>
      </c>
      <c r="BN608" s="25" t="s">
        <v>7902</v>
      </c>
      <c r="BO608" s="25" t="s">
        <v>106</v>
      </c>
      <c r="BP608" s="25">
        <v>69027290</v>
      </c>
      <c r="BQ608" s="25">
        <v>81000109365</v>
      </c>
      <c r="BR608" s="33" t="s">
        <v>6358</v>
      </c>
      <c r="BS608" s="25" t="s">
        <v>205</v>
      </c>
      <c r="BT608" s="25" t="s">
        <v>206</v>
      </c>
      <c r="BU608" s="25" t="s">
        <v>207</v>
      </c>
      <c r="BV608" s="25"/>
      <c r="BW608" s="25"/>
      <c r="BX608" s="25"/>
      <c r="BY608" s="25" t="s">
        <v>413</v>
      </c>
      <c r="BZ608" s="25" t="s">
        <v>110</v>
      </c>
      <c r="CA608" s="25" t="s">
        <v>7903</v>
      </c>
      <c r="CB608" s="25" t="s">
        <v>110</v>
      </c>
      <c r="CC608" s="25" t="s">
        <v>110</v>
      </c>
      <c r="CD608" s="25" t="s">
        <v>110</v>
      </c>
      <c r="CE608" s="25" t="s">
        <v>110</v>
      </c>
      <c r="CF608" s="25" t="s">
        <v>110</v>
      </c>
      <c r="CG608" s="25" t="s">
        <v>110</v>
      </c>
      <c r="CH608" s="25" t="s">
        <v>110</v>
      </c>
      <c r="CI608" s="25" t="s">
        <v>110</v>
      </c>
      <c r="CJ608" s="25" t="s">
        <v>110</v>
      </c>
      <c r="CK608" s="25" t="s">
        <v>110</v>
      </c>
      <c r="CL608" s="25" t="s">
        <v>110</v>
      </c>
      <c r="CM608" s="25" t="s">
        <v>110</v>
      </c>
      <c r="CN608" s="25"/>
      <c r="CO608" s="34"/>
    </row>
    <row r="609" spans="1:93" ht="15" customHeight="1">
      <c r="A609" s="620" t="s">
        <v>7904</v>
      </c>
      <c r="B609" s="14">
        <v>476</v>
      </c>
      <c r="C609" s="40" t="s">
        <v>82</v>
      </c>
      <c r="D609" s="599" t="s">
        <v>7828</v>
      </c>
      <c r="E609" s="600">
        <v>29</v>
      </c>
      <c r="F609" s="599"/>
      <c r="G609" s="599"/>
      <c r="H609" s="36" t="s">
        <v>84</v>
      </c>
      <c r="I609" s="14" t="s">
        <v>2033</v>
      </c>
      <c r="J609" s="36" t="s">
        <v>85</v>
      </c>
      <c r="K609" s="14" t="s">
        <v>86</v>
      </c>
      <c r="L609" s="14" t="s">
        <v>69</v>
      </c>
      <c r="M609" s="14" t="s">
        <v>196</v>
      </c>
      <c r="N609" s="17" t="s">
        <v>88</v>
      </c>
      <c r="O609" s="18" t="s">
        <v>7905</v>
      </c>
      <c r="P609" s="14" t="s">
        <v>7906</v>
      </c>
      <c r="Q609" s="14">
        <v>1084</v>
      </c>
      <c r="R609" s="14" t="s">
        <v>7907</v>
      </c>
      <c r="S609" s="14" t="s">
        <v>7908</v>
      </c>
      <c r="T609" s="627">
        <v>167756122</v>
      </c>
      <c r="U609" s="14">
        <v>91</v>
      </c>
      <c r="V609" s="627">
        <v>59</v>
      </c>
      <c r="W609" s="627">
        <v>29</v>
      </c>
      <c r="X609" s="13" t="s">
        <v>7909</v>
      </c>
      <c r="Y609" s="13" t="s">
        <v>7910</v>
      </c>
      <c r="Z609" s="14">
        <v>5</v>
      </c>
      <c r="AA609" s="14" t="s">
        <v>96</v>
      </c>
      <c r="AB609" s="14" t="s">
        <v>23</v>
      </c>
      <c r="AC609" s="14" t="s">
        <v>97</v>
      </c>
      <c r="AD609" s="19"/>
      <c r="AE609" s="13" t="s">
        <v>7911</v>
      </c>
      <c r="AF609" s="20">
        <v>27869</v>
      </c>
      <c r="AG609" s="14" t="str">
        <f t="shared" ca="1" si="134"/>
        <v>49 anos</v>
      </c>
      <c r="AH609" s="20">
        <v>41561</v>
      </c>
      <c r="AI609" s="20">
        <v>41561</v>
      </c>
      <c r="AJ609" s="20">
        <f t="shared" si="128"/>
        <v>50692</v>
      </c>
      <c r="AK609" s="20">
        <f t="shared" si="129"/>
        <v>52518</v>
      </c>
      <c r="AL609" s="14">
        <v>59</v>
      </c>
      <c r="AM609" s="14" t="str">
        <f t="shared" ca="1" si="130"/>
        <v>11 ano(s)</v>
      </c>
      <c r="AN609" s="14" t="str">
        <f t="shared" ca="1" si="131"/>
        <v>10  mês(es)</v>
      </c>
      <c r="AO609" s="14" t="str">
        <f t="shared" ca="1" si="132"/>
        <v>2 dias</v>
      </c>
      <c r="AP609" s="14">
        <f t="shared" ca="1" si="133"/>
        <v>4324</v>
      </c>
      <c r="AQ609" s="21" t="s">
        <v>99</v>
      </c>
      <c r="AR609" s="14"/>
      <c r="AS609" s="14"/>
      <c r="AT609" s="14"/>
      <c r="AU609" s="14"/>
      <c r="AV609" s="14"/>
      <c r="AW609" s="14" t="s">
        <v>336</v>
      </c>
      <c r="AX609" s="14" t="s">
        <v>99</v>
      </c>
      <c r="AY609" s="14" t="s">
        <v>99</v>
      </c>
      <c r="AZ609" s="14" t="s">
        <v>99</v>
      </c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627" t="s">
        <v>7912</v>
      </c>
      <c r="BM609" s="14">
        <v>0</v>
      </c>
      <c r="BN609" s="14" t="s">
        <v>7913</v>
      </c>
      <c r="BO609" s="14" t="s">
        <v>106</v>
      </c>
      <c r="BP609" s="627">
        <v>69082080</v>
      </c>
      <c r="BQ609" s="15">
        <v>9291474676</v>
      </c>
      <c r="BR609" s="22" t="s">
        <v>7914</v>
      </c>
      <c r="BS609" s="14" t="s">
        <v>290</v>
      </c>
      <c r="BT609" s="14" t="s">
        <v>110</v>
      </c>
      <c r="BU609" s="14" t="s">
        <v>291</v>
      </c>
      <c r="BV609" s="14" t="s">
        <v>110</v>
      </c>
      <c r="BW609" s="20" t="s">
        <v>292</v>
      </c>
      <c r="BX609" s="14" t="s">
        <v>7915</v>
      </c>
      <c r="BY609" s="14" t="s">
        <v>110</v>
      </c>
      <c r="BZ609" s="14" t="s">
        <v>110</v>
      </c>
      <c r="CA609" s="14" t="s">
        <v>110</v>
      </c>
      <c r="CB609" s="14" t="s">
        <v>110</v>
      </c>
      <c r="CC609" s="14" t="s">
        <v>110</v>
      </c>
      <c r="CD609" s="14" t="s">
        <v>110</v>
      </c>
      <c r="CE609" s="14" t="s">
        <v>110</v>
      </c>
      <c r="CF609" s="14" t="s">
        <v>110</v>
      </c>
      <c r="CG609" s="14" t="s">
        <v>110</v>
      </c>
      <c r="CH609" s="14" t="s">
        <v>110</v>
      </c>
      <c r="CI609" s="14" t="s">
        <v>110</v>
      </c>
      <c r="CJ609" s="14" t="s">
        <v>110</v>
      </c>
      <c r="CK609" s="14" t="s">
        <v>110</v>
      </c>
      <c r="CL609" s="14" t="s">
        <v>110</v>
      </c>
      <c r="CM609" s="14" t="s">
        <v>110</v>
      </c>
      <c r="CN609" s="14"/>
      <c r="CO609" s="40"/>
    </row>
    <row r="610" spans="1:93" ht="15" customHeight="1">
      <c r="A610" s="24" t="s">
        <v>7916</v>
      </c>
      <c r="B610" s="25">
        <v>20</v>
      </c>
      <c r="C610" s="34" t="s">
        <v>82</v>
      </c>
      <c r="D610" s="600" t="s">
        <v>7828</v>
      </c>
      <c r="E610" s="600">
        <v>29</v>
      </c>
      <c r="F610" s="600"/>
      <c r="G610" s="600"/>
      <c r="H610" s="27" t="s">
        <v>84</v>
      </c>
      <c r="I610" s="25"/>
      <c r="J610" s="27" t="s">
        <v>85</v>
      </c>
      <c r="K610" s="25" t="s">
        <v>86</v>
      </c>
      <c r="L610" s="25" t="s">
        <v>75</v>
      </c>
      <c r="M610" s="28" t="s">
        <v>87</v>
      </c>
      <c r="N610" s="28" t="s">
        <v>88</v>
      </c>
      <c r="O610" s="29" t="s">
        <v>7917</v>
      </c>
      <c r="P610" s="25" t="s">
        <v>7918</v>
      </c>
      <c r="Q610" s="28" t="s">
        <v>5457</v>
      </c>
      <c r="R610" s="25" t="s">
        <v>7919</v>
      </c>
      <c r="S610" s="25" t="s">
        <v>7920</v>
      </c>
      <c r="T610" s="25">
        <v>226285022</v>
      </c>
      <c r="U610" s="25">
        <v>91</v>
      </c>
      <c r="V610" s="25">
        <v>65</v>
      </c>
      <c r="W610" s="25">
        <v>59</v>
      </c>
      <c r="X610" s="24" t="s">
        <v>7921</v>
      </c>
      <c r="Y610" s="24" t="s">
        <v>7922</v>
      </c>
      <c r="Z610" s="25">
        <v>1</v>
      </c>
      <c r="AA610" s="25" t="s">
        <v>96</v>
      </c>
      <c r="AB610" s="25" t="s">
        <v>23</v>
      </c>
      <c r="AC610" s="25" t="s">
        <v>97</v>
      </c>
      <c r="AD610" s="30"/>
      <c r="AE610" s="24" t="s">
        <v>7923</v>
      </c>
      <c r="AF610" s="31">
        <v>31237</v>
      </c>
      <c r="AG610" s="25" t="str">
        <f t="shared" ca="1" si="134"/>
        <v>40 anos</v>
      </c>
      <c r="AH610" s="31">
        <v>38058</v>
      </c>
      <c r="AI610" s="31">
        <v>38058</v>
      </c>
      <c r="AJ610" s="31">
        <f t="shared" si="128"/>
        <v>47189</v>
      </c>
      <c r="AK610" s="31">
        <f t="shared" si="129"/>
        <v>49015</v>
      </c>
      <c r="AL610" s="25">
        <v>59</v>
      </c>
      <c r="AM610" s="25" t="str">
        <f t="shared" ca="1" si="130"/>
        <v>21 ano(s)</v>
      </c>
      <c r="AN610" s="25" t="str">
        <f t="shared" ca="1" si="131"/>
        <v>5  mês(es)</v>
      </c>
      <c r="AO610" s="25" t="str">
        <f t="shared" ca="1" si="132"/>
        <v>4 dias</v>
      </c>
      <c r="AP610" s="25">
        <f t="shared" ca="1" si="133"/>
        <v>7827</v>
      </c>
      <c r="AQ610" s="32" t="s">
        <v>99</v>
      </c>
      <c r="AR610" s="25"/>
      <c r="AS610" s="25"/>
      <c r="AT610" s="25"/>
      <c r="AU610" s="25"/>
      <c r="AV610" s="25"/>
      <c r="AW610" s="25" t="s">
        <v>100</v>
      </c>
      <c r="AX610" s="25"/>
      <c r="AY610" s="25" t="s">
        <v>99</v>
      </c>
      <c r="AZ610" s="25" t="s">
        <v>99</v>
      </c>
      <c r="BA610" s="25" t="s">
        <v>99</v>
      </c>
      <c r="BB610" s="31" t="s">
        <v>101</v>
      </c>
      <c r="BC610" s="25"/>
      <c r="BD610" s="25" t="s">
        <v>102</v>
      </c>
      <c r="BE610" s="25" t="s">
        <v>103</v>
      </c>
      <c r="BF610" s="25"/>
      <c r="BG610" s="25"/>
      <c r="BH610" s="25"/>
      <c r="BI610" s="25"/>
      <c r="BJ610" s="25"/>
      <c r="BK610" s="25"/>
      <c r="BL610" s="25"/>
      <c r="BM610" s="25">
        <v>0</v>
      </c>
      <c r="BN610" s="25"/>
      <c r="BO610" s="25" t="s">
        <v>106</v>
      </c>
      <c r="BP610" s="25">
        <v>69035360</v>
      </c>
      <c r="BQ610" s="25">
        <v>9281982166</v>
      </c>
      <c r="BR610" s="33" t="s">
        <v>7924</v>
      </c>
      <c r="BS610" s="25" t="s">
        <v>108</v>
      </c>
      <c r="BT610" s="25" t="s">
        <v>109</v>
      </c>
      <c r="BU610" s="25" t="s">
        <v>110</v>
      </c>
      <c r="BV610" s="25" t="s">
        <v>110</v>
      </c>
      <c r="BW610" s="25" t="s">
        <v>110</v>
      </c>
      <c r="BX610" s="31" t="s">
        <v>111</v>
      </c>
      <c r="BY610" s="25" t="s">
        <v>112</v>
      </c>
      <c r="BZ610" s="31" t="s">
        <v>113</v>
      </c>
      <c r="CA610" s="25" t="s">
        <v>110</v>
      </c>
      <c r="CB610" s="31"/>
      <c r="CC610" s="25"/>
      <c r="CD610" s="31">
        <v>45037</v>
      </c>
      <c r="CE610" s="25" t="s">
        <v>7925</v>
      </c>
      <c r="CF610" s="25" t="s">
        <v>110</v>
      </c>
      <c r="CG610" s="25" t="s">
        <v>110</v>
      </c>
      <c r="CH610" s="25" t="s">
        <v>110</v>
      </c>
      <c r="CI610" s="25" t="s">
        <v>110</v>
      </c>
      <c r="CJ610" s="25" t="s">
        <v>110</v>
      </c>
      <c r="CK610" s="25" t="s">
        <v>110</v>
      </c>
      <c r="CL610" s="25" t="s">
        <v>110</v>
      </c>
      <c r="CM610" s="25" t="s">
        <v>110</v>
      </c>
      <c r="CN610" s="25"/>
      <c r="CO610" s="34"/>
    </row>
    <row r="611" spans="1:93" ht="15" customHeight="1">
      <c r="A611" s="13" t="s">
        <v>7926</v>
      </c>
      <c r="B611" s="14">
        <v>338</v>
      </c>
      <c r="C611" s="40" t="s">
        <v>82</v>
      </c>
      <c r="D611" s="599" t="s">
        <v>7828</v>
      </c>
      <c r="E611" s="600">
        <v>29</v>
      </c>
      <c r="F611" s="599"/>
      <c r="G611" s="599"/>
      <c r="H611" s="36" t="s">
        <v>84</v>
      </c>
      <c r="I611" s="14" t="s">
        <v>465</v>
      </c>
      <c r="J611" s="36" t="s">
        <v>85</v>
      </c>
      <c r="K611" s="14" t="s">
        <v>86</v>
      </c>
      <c r="L611" s="14" t="s">
        <v>195</v>
      </c>
      <c r="M611" s="17" t="s">
        <v>196</v>
      </c>
      <c r="N611" s="17" t="s">
        <v>88</v>
      </c>
      <c r="O611" s="18" t="s">
        <v>7927</v>
      </c>
      <c r="P611" s="14" t="s">
        <v>7928</v>
      </c>
      <c r="Q611" s="17" t="s">
        <v>7929</v>
      </c>
      <c r="R611" s="14" t="s">
        <v>7930</v>
      </c>
      <c r="S611" s="14" t="s">
        <v>7931</v>
      </c>
      <c r="T611" s="14">
        <v>30203324</v>
      </c>
      <c r="U611" s="14">
        <v>96</v>
      </c>
      <c r="V611" s="14">
        <v>4</v>
      </c>
      <c r="W611" s="14">
        <v>34</v>
      </c>
      <c r="X611" s="13" t="s">
        <v>7932</v>
      </c>
      <c r="Y611" s="13" t="s">
        <v>7933</v>
      </c>
      <c r="Z611" s="14">
        <v>1</v>
      </c>
      <c r="AA611" s="14" t="s">
        <v>96</v>
      </c>
      <c r="AB611" s="14" t="s">
        <v>23</v>
      </c>
      <c r="AC611" s="14" t="s">
        <v>97</v>
      </c>
      <c r="AD611" s="19"/>
      <c r="AE611" s="13" t="s">
        <v>1822</v>
      </c>
      <c r="AF611" s="20">
        <v>29222</v>
      </c>
      <c r="AG611" s="14" t="str">
        <f t="shared" ca="1" si="134"/>
        <v>45 anos</v>
      </c>
      <c r="AH611" s="20">
        <v>38384</v>
      </c>
      <c r="AI611" s="20">
        <v>38384</v>
      </c>
      <c r="AJ611" s="20">
        <f t="shared" si="128"/>
        <v>47515</v>
      </c>
      <c r="AK611" s="20">
        <f t="shared" si="129"/>
        <v>49341</v>
      </c>
      <c r="AL611" s="14">
        <v>59</v>
      </c>
      <c r="AM611" s="14" t="str">
        <f t="shared" ca="1" si="130"/>
        <v>20 ano(s)</v>
      </c>
      <c r="AN611" s="14" t="str">
        <f t="shared" ca="1" si="131"/>
        <v>6  mês(es)</v>
      </c>
      <c r="AO611" s="14" t="str">
        <f t="shared" ca="1" si="132"/>
        <v>15 dias</v>
      </c>
      <c r="AP611" s="14">
        <f t="shared" ca="1" si="133"/>
        <v>7501</v>
      </c>
      <c r="AQ611" s="21" t="s">
        <v>99</v>
      </c>
      <c r="AR611" s="14"/>
      <c r="AS611" s="14"/>
      <c r="AT611" s="14"/>
      <c r="AU611" s="14"/>
      <c r="AV611" s="14"/>
      <c r="AW611" s="14"/>
      <c r="AX611" s="14"/>
      <c r="AY611" s="14" t="s">
        <v>99</v>
      </c>
      <c r="AZ611" s="14"/>
      <c r="BA611" s="14"/>
      <c r="BB611" s="14"/>
      <c r="BC611" s="14"/>
      <c r="BD611" s="14" t="s">
        <v>1889</v>
      </c>
      <c r="BE611" s="14" t="s">
        <v>223</v>
      </c>
      <c r="BF611" s="14"/>
      <c r="BG611" s="14"/>
      <c r="BH611" s="14"/>
      <c r="BI611" s="14"/>
      <c r="BJ611" s="14"/>
      <c r="BK611" s="14"/>
      <c r="BL611" s="14" t="s">
        <v>7934</v>
      </c>
      <c r="BM611" s="14">
        <v>0</v>
      </c>
      <c r="BN611" s="14" t="s">
        <v>7935</v>
      </c>
      <c r="BO611" s="14" t="s">
        <v>106</v>
      </c>
      <c r="BP611" s="14">
        <v>69086200</v>
      </c>
      <c r="BQ611" s="14">
        <v>992553294</v>
      </c>
      <c r="BR611" s="22" t="s">
        <v>7936</v>
      </c>
      <c r="BS611" s="14" t="s">
        <v>205</v>
      </c>
      <c r="BT611" s="14" t="s">
        <v>206</v>
      </c>
      <c r="BU611" s="14" t="s">
        <v>207</v>
      </c>
      <c r="BV611" s="14"/>
      <c r="BW611" s="14"/>
      <c r="BX611" s="14"/>
      <c r="BY611" s="14" t="s">
        <v>4810</v>
      </c>
      <c r="BZ611" s="14" t="s">
        <v>110</v>
      </c>
      <c r="CA611" s="14" t="s">
        <v>7937</v>
      </c>
      <c r="CB611" s="14" t="s">
        <v>110</v>
      </c>
      <c r="CC611" s="14" t="s">
        <v>110</v>
      </c>
      <c r="CD611" s="14" t="s">
        <v>110</v>
      </c>
      <c r="CE611" s="14" t="s">
        <v>110</v>
      </c>
      <c r="CF611" s="14" t="s">
        <v>110</v>
      </c>
      <c r="CG611" s="14" t="s">
        <v>110</v>
      </c>
      <c r="CH611" s="14" t="s">
        <v>110</v>
      </c>
      <c r="CI611" s="14" t="s">
        <v>110</v>
      </c>
      <c r="CJ611" s="14" t="s">
        <v>110</v>
      </c>
      <c r="CK611" s="14" t="s">
        <v>110</v>
      </c>
      <c r="CL611" s="14" t="s">
        <v>110</v>
      </c>
      <c r="CM611" s="14" t="s">
        <v>110</v>
      </c>
      <c r="CN611" s="14"/>
      <c r="CO611" s="40"/>
    </row>
    <row r="612" spans="1:93" ht="12.75" customHeight="1">
      <c r="A612" s="24" t="s">
        <v>7938</v>
      </c>
      <c r="B612" s="25">
        <v>357</v>
      </c>
      <c r="C612" s="34" t="s">
        <v>82</v>
      </c>
      <c r="D612" s="600" t="s">
        <v>7828</v>
      </c>
      <c r="E612" s="600">
        <v>29</v>
      </c>
      <c r="F612" s="600"/>
      <c r="G612" s="600"/>
      <c r="H612" s="27" t="s">
        <v>84</v>
      </c>
      <c r="I612" s="25" t="s">
        <v>7939</v>
      </c>
      <c r="J612" s="27" t="s">
        <v>85</v>
      </c>
      <c r="K612" s="25" t="s">
        <v>86</v>
      </c>
      <c r="L612" s="25" t="s">
        <v>71</v>
      </c>
      <c r="M612" s="28" t="s">
        <v>196</v>
      </c>
      <c r="N612" s="28" t="s">
        <v>88</v>
      </c>
      <c r="O612" s="29" t="s">
        <v>7940</v>
      </c>
      <c r="P612" s="25" t="s">
        <v>7941</v>
      </c>
      <c r="Q612" s="28" t="s">
        <v>7942</v>
      </c>
      <c r="R612" s="25" t="s">
        <v>7943</v>
      </c>
      <c r="S612" s="25" t="s">
        <v>7944</v>
      </c>
      <c r="T612" s="25">
        <v>201101522</v>
      </c>
      <c r="U612" s="25">
        <v>40</v>
      </c>
      <c r="V612" s="25">
        <v>68</v>
      </c>
      <c r="W612" s="25">
        <v>141</v>
      </c>
      <c r="X612" s="24" t="s">
        <v>7945</v>
      </c>
      <c r="Y612" s="24" t="s">
        <v>7946</v>
      </c>
      <c r="Z612" s="25">
        <v>2</v>
      </c>
      <c r="AA612" s="25" t="s">
        <v>96</v>
      </c>
      <c r="AB612" s="25" t="s">
        <v>23</v>
      </c>
      <c r="AC612" s="25" t="s">
        <v>97</v>
      </c>
      <c r="AD612" s="30"/>
      <c r="AE612" s="24" t="s">
        <v>3641</v>
      </c>
      <c r="AF612" s="31">
        <v>29490</v>
      </c>
      <c r="AG612" s="25" t="str">
        <f t="shared" ca="1" si="134"/>
        <v>44 anos</v>
      </c>
      <c r="AH612" s="31">
        <v>38384</v>
      </c>
      <c r="AI612" s="31">
        <v>38384</v>
      </c>
      <c r="AJ612" s="31">
        <f t="shared" si="128"/>
        <v>47515</v>
      </c>
      <c r="AK612" s="31">
        <f t="shared" si="129"/>
        <v>49341</v>
      </c>
      <c r="AL612" s="25">
        <v>59</v>
      </c>
      <c r="AM612" s="25" t="str">
        <f t="shared" ca="1" si="130"/>
        <v>20 ano(s)</v>
      </c>
      <c r="AN612" s="25" t="str">
        <f t="shared" ca="1" si="131"/>
        <v>6  mês(es)</v>
      </c>
      <c r="AO612" s="25" t="str">
        <f t="shared" ca="1" si="132"/>
        <v>15 dias</v>
      </c>
      <c r="AP612" s="25">
        <f t="shared" ca="1" si="133"/>
        <v>7501</v>
      </c>
      <c r="AQ612" s="32" t="s">
        <v>99</v>
      </c>
      <c r="AR612" s="25"/>
      <c r="AS612" s="25"/>
      <c r="AT612" s="25"/>
      <c r="AU612" s="25"/>
      <c r="AV612" s="25"/>
      <c r="AW612" s="25"/>
      <c r="AX612" s="25"/>
      <c r="AY612" s="25" t="s">
        <v>99</v>
      </c>
      <c r="AZ612" s="25"/>
      <c r="BA612" s="25"/>
      <c r="BB612" s="25"/>
      <c r="BC612" s="25"/>
      <c r="BD612" s="25"/>
      <c r="BE612" s="25" t="s">
        <v>223</v>
      </c>
      <c r="BF612" s="25"/>
      <c r="BG612" s="25"/>
      <c r="BH612" s="25"/>
      <c r="BI612" s="25"/>
      <c r="BJ612" s="25"/>
      <c r="BK612" s="25"/>
      <c r="BL612" s="25" t="s">
        <v>7947</v>
      </c>
      <c r="BM612" s="25">
        <v>0</v>
      </c>
      <c r="BN612" s="25"/>
      <c r="BO612" s="25" t="s">
        <v>106</v>
      </c>
      <c r="BP612" s="25">
        <v>69000000</v>
      </c>
      <c r="BQ612" s="25">
        <v>0</v>
      </c>
      <c r="BR612" s="33" t="s">
        <v>7948</v>
      </c>
      <c r="BS612" s="25" t="s">
        <v>205</v>
      </c>
      <c r="BT612" s="25" t="s">
        <v>206</v>
      </c>
      <c r="BU612" s="25" t="s">
        <v>207</v>
      </c>
      <c r="BV612" s="25"/>
      <c r="BW612" s="25"/>
      <c r="BX612" s="25"/>
      <c r="BY612" s="25" t="s">
        <v>413</v>
      </c>
      <c r="BZ612" s="25" t="s">
        <v>110</v>
      </c>
      <c r="CA612" s="25" t="s">
        <v>110</v>
      </c>
      <c r="CB612" s="25" t="s">
        <v>110</v>
      </c>
      <c r="CC612" s="25" t="s">
        <v>110</v>
      </c>
      <c r="CD612" s="25" t="s">
        <v>110</v>
      </c>
      <c r="CE612" s="25" t="s">
        <v>110</v>
      </c>
      <c r="CF612" s="25" t="s">
        <v>110</v>
      </c>
      <c r="CG612" s="25" t="s">
        <v>110</v>
      </c>
      <c r="CH612" s="25" t="s">
        <v>110</v>
      </c>
      <c r="CI612" s="25" t="s">
        <v>110</v>
      </c>
      <c r="CJ612" s="25" t="s">
        <v>110</v>
      </c>
      <c r="CK612" s="25" t="s">
        <v>110</v>
      </c>
      <c r="CL612" s="25" t="s">
        <v>110</v>
      </c>
      <c r="CM612" s="25" t="s">
        <v>110</v>
      </c>
      <c r="CN612" s="25"/>
      <c r="CO612" s="34"/>
    </row>
    <row r="613" spans="1:93" ht="15" customHeight="1">
      <c r="A613" s="13" t="s">
        <v>7949</v>
      </c>
      <c r="B613" s="14">
        <v>342</v>
      </c>
      <c r="C613" s="40" t="s">
        <v>82</v>
      </c>
      <c r="D613" s="599" t="s">
        <v>7828</v>
      </c>
      <c r="E613" s="600">
        <v>29</v>
      </c>
      <c r="F613" s="599"/>
      <c r="G613" s="599"/>
      <c r="H613" s="36" t="s">
        <v>84</v>
      </c>
      <c r="I613" s="14" t="s">
        <v>1134</v>
      </c>
      <c r="J613" s="36" t="s">
        <v>85</v>
      </c>
      <c r="K613" s="14" t="s">
        <v>544</v>
      </c>
      <c r="L613" s="14" t="s">
        <v>195</v>
      </c>
      <c r="M613" s="17" t="s">
        <v>196</v>
      </c>
      <c r="N613" s="17" t="s">
        <v>88</v>
      </c>
      <c r="O613" s="18" t="s">
        <v>7950</v>
      </c>
      <c r="P613" s="14" t="s">
        <v>7951</v>
      </c>
      <c r="Q613" s="17" t="s">
        <v>7952</v>
      </c>
      <c r="R613" s="14" t="s">
        <v>7953</v>
      </c>
      <c r="S613" s="14" t="s">
        <v>7954</v>
      </c>
      <c r="T613" s="14">
        <v>191377422</v>
      </c>
      <c r="U613" s="14">
        <v>59</v>
      </c>
      <c r="V613" s="14">
        <v>40</v>
      </c>
      <c r="W613" s="14">
        <v>52</v>
      </c>
      <c r="X613" s="13" t="s">
        <v>7955</v>
      </c>
      <c r="Y613" s="13" t="s">
        <v>7956</v>
      </c>
      <c r="Z613" s="14">
        <v>1</v>
      </c>
      <c r="AA613" s="14" t="s">
        <v>96</v>
      </c>
      <c r="AB613" s="14" t="s">
        <v>23</v>
      </c>
      <c r="AC613" s="14" t="s">
        <v>97</v>
      </c>
      <c r="AD613" s="19"/>
      <c r="AE613" s="13" t="s">
        <v>3319</v>
      </c>
      <c r="AF613" s="20">
        <v>29139</v>
      </c>
      <c r="AG613" s="14" t="str">
        <f t="shared" ca="1" si="134"/>
        <v>45 anos</v>
      </c>
      <c r="AH613" s="20">
        <v>38384</v>
      </c>
      <c r="AI613" s="20">
        <v>38384</v>
      </c>
      <c r="AJ613" s="20">
        <f t="shared" si="128"/>
        <v>47515</v>
      </c>
      <c r="AK613" s="20">
        <f t="shared" si="129"/>
        <v>49341</v>
      </c>
      <c r="AL613" s="14">
        <v>59</v>
      </c>
      <c r="AM613" s="14" t="str">
        <f t="shared" ca="1" si="130"/>
        <v>20 ano(s)</v>
      </c>
      <c r="AN613" s="14" t="str">
        <f t="shared" ca="1" si="131"/>
        <v>6  mês(es)</v>
      </c>
      <c r="AO613" s="14" t="str">
        <f t="shared" ca="1" si="132"/>
        <v>15 dias</v>
      </c>
      <c r="AP613" s="14">
        <f t="shared" ca="1" si="133"/>
        <v>7501</v>
      </c>
      <c r="AQ613" s="21" t="s">
        <v>99</v>
      </c>
      <c r="AR613" s="14"/>
      <c r="AS613" s="14"/>
      <c r="AT613" s="14"/>
      <c r="AU613" s="14"/>
      <c r="AV613" s="14"/>
      <c r="AW613" s="14"/>
      <c r="AX613" s="14"/>
      <c r="AY613" s="14" t="s">
        <v>99</v>
      </c>
      <c r="AZ613" s="14"/>
      <c r="BA613" s="14"/>
      <c r="BB613" s="14"/>
      <c r="BC613" s="14"/>
      <c r="BD613" s="14"/>
      <c r="BE613" s="14" t="s">
        <v>223</v>
      </c>
      <c r="BF613" s="14"/>
      <c r="BG613" s="14"/>
      <c r="BH613" s="14"/>
      <c r="BI613" s="14"/>
      <c r="BJ613" s="14"/>
      <c r="BK613" s="14"/>
      <c r="BL613" s="14"/>
      <c r="BM613" s="14">
        <v>0</v>
      </c>
      <c r="BN613" s="14"/>
      <c r="BO613" s="14" t="s">
        <v>106</v>
      </c>
      <c r="BP613" s="14">
        <v>69042150</v>
      </c>
      <c r="BQ613" s="14">
        <v>92316764</v>
      </c>
      <c r="BR613" s="22" t="s">
        <v>7957</v>
      </c>
      <c r="BS613" s="14" t="s">
        <v>205</v>
      </c>
      <c r="BT613" s="14" t="s">
        <v>206</v>
      </c>
      <c r="BU613" s="14" t="s">
        <v>207</v>
      </c>
      <c r="BV613" s="14"/>
      <c r="BW613" s="14"/>
      <c r="BX613" s="14"/>
      <c r="BY613" s="14" t="s">
        <v>413</v>
      </c>
      <c r="BZ613" s="14" t="s">
        <v>110</v>
      </c>
      <c r="CA613" s="14" t="s">
        <v>7958</v>
      </c>
      <c r="CB613" s="14" t="s">
        <v>110</v>
      </c>
      <c r="CC613" s="14" t="s">
        <v>110</v>
      </c>
      <c r="CD613" s="14" t="s">
        <v>110</v>
      </c>
      <c r="CE613" s="14" t="s">
        <v>110</v>
      </c>
      <c r="CF613" s="14" t="s">
        <v>110</v>
      </c>
      <c r="CG613" s="14" t="s">
        <v>110</v>
      </c>
      <c r="CH613" s="14" t="s">
        <v>110</v>
      </c>
      <c r="CI613" s="14" t="s">
        <v>110</v>
      </c>
      <c r="CJ613" s="14" t="s">
        <v>110</v>
      </c>
      <c r="CK613" s="14" t="s">
        <v>110</v>
      </c>
      <c r="CL613" s="14" t="s">
        <v>110</v>
      </c>
      <c r="CM613" s="14" t="s">
        <v>110</v>
      </c>
      <c r="CN613" s="14"/>
      <c r="CO613" s="40"/>
    </row>
    <row r="614" spans="1:93" ht="15" customHeight="1">
      <c r="A614" s="24" t="s">
        <v>7959</v>
      </c>
      <c r="B614" s="25">
        <v>6</v>
      </c>
      <c r="C614" s="34" t="s">
        <v>82</v>
      </c>
      <c r="D614" s="600" t="s">
        <v>7828</v>
      </c>
      <c r="E614" s="600">
        <v>29</v>
      </c>
      <c r="F614" s="600"/>
      <c r="G614" s="600"/>
      <c r="H614" s="27" t="s">
        <v>84</v>
      </c>
      <c r="I614" s="25"/>
      <c r="J614" s="27" t="s">
        <v>85</v>
      </c>
      <c r="K614" s="25" t="s">
        <v>86</v>
      </c>
      <c r="L614" s="25" t="s">
        <v>77</v>
      </c>
      <c r="M614" s="28" t="s">
        <v>87</v>
      </c>
      <c r="N614" s="28" t="s">
        <v>88</v>
      </c>
      <c r="O614" s="29" t="s">
        <v>7960</v>
      </c>
      <c r="P614" s="25" t="s">
        <v>7961</v>
      </c>
      <c r="Q614" s="28" t="s">
        <v>7962</v>
      </c>
      <c r="R614" s="25" t="s">
        <v>7963</v>
      </c>
      <c r="S614" s="25" t="s">
        <v>7964</v>
      </c>
      <c r="T614" s="25">
        <v>155967722</v>
      </c>
      <c r="U614" s="25">
        <v>8</v>
      </c>
      <c r="V614" s="25">
        <v>31</v>
      </c>
      <c r="W614" s="25">
        <v>252</v>
      </c>
      <c r="X614" s="24" t="s">
        <v>7965</v>
      </c>
      <c r="Y614" s="24" t="s">
        <v>7966</v>
      </c>
      <c r="Z614" s="25">
        <v>1</v>
      </c>
      <c r="AA614" s="25" t="s">
        <v>99</v>
      </c>
      <c r="AB614" s="25" t="s">
        <v>1601</v>
      </c>
      <c r="AC614" s="25" t="s">
        <v>97</v>
      </c>
      <c r="AD614" s="30" t="s">
        <v>7967</v>
      </c>
      <c r="AE614" s="24" t="s">
        <v>7968</v>
      </c>
      <c r="AF614" s="31">
        <v>26547</v>
      </c>
      <c r="AG614" s="25" t="str">
        <f t="shared" ca="1" si="134"/>
        <v>52 anos</v>
      </c>
      <c r="AH614" s="31">
        <v>34425</v>
      </c>
      <c r="AI614" s="31">
        <v>34425</v>
      </c>
      <c r="AJ614" s="31">
        <f t="shared" si="128"/>
        <v>43556</v>
      </c>
      <c r="AK614" s="31">
        <f t="shared" si="129"/>
        <v>45383</v>
      </c>
      <c r="AL614" s="25">
        <v>59</v>
      </c>
      <c r="AM614" s="25" t="str">
        <f t="shared" ca="1" si="130"/>
        <v>31 ano(s)</v>
      </c>
      <c r="AN614" s="25" t="str">
        <f t="shared" ca="1" si="131"/>
        <v>4  mês(es)</v>
      </c>
      <c r="AO614" s="25" t="str">
        <f t="shared" ca="1" si="132"/>
        <v>15 dias</v>
      </c>
      <c r="AP614" s="25">
        <f t="shared" ca="1" si="133"/>
        <v>11460</v>
      </c>
      <c r="AQ614" s="32" t="s">
        <v>99</v>
      </c>
      <c r="AR614" s="25"/>
      <c r="AS614" s="25"/>
      <c r="AT614" s="25"/>
      <c r="AU614" s="25"/>
      <c r="AV614" s="25"/>
      <c r="AW614" s="25" t="s">
        <v>100</v>
      </c>
      <c r="AX614" s="25"/>
      <c r="AY614" s="25" t="s">
        <v>127</v>
      </c>
      <c r="AZ614" s="25" t="s">
        <v>99</v>
      </c>
      <c r="BA614" s="25" t="s">
        <v>99</v>
      </c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 t="s">
        <v>7969</v>
      </c>
      <c r="BM614" s="25">
        <v>0</v>
      </c>
      <c r="BN614" s="25"/>
      <c r="BO614" s="25" t="s">
        <v>106</v>
      </c>
      <c r="BP614" s="25">
        <v>69097280</v>
      </c>
      <c r="BQ614" s="25">
        <v>88182284</v>
      </c>
      <c r="BR614" s="33" t="s">
        <v>7970</v>
      </c>
      <c r="BS614" s="25" t="s">
        <v>1826</v>
      </c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31">
        <v>43702</v>
      </c>
      <c r="CE614" s="25" t="s">
        <v>573</v>
      </c>
      <c r="CF614" s="25"/>
      <c r="CG614" s="25"/>
      <c r="CH614" s="31">
        <v>45017</v>
      </c>
      <c r="CI614" s="25" t="s">
        <v>7971</v>
      </c>
      <c r="CJ614" s="25"/>
      <c r="CK614" s="25"/>
      <c r="CL614" s="25"/>
      <c r="CM614" s="25"/>
      <c r="CN614" s="25"/>
      <c r="CO614" s="34"/>
    </row>
    <row r="615" spans="1:93" ht="12.75" customHeight="1">
      <c r="A615" s="13" t="s">
        <v>7972</v>
      </c>
      <c r="B615" s="14">
        <v>324</v>
      </c>
      <c r="C615" s="40" t="s">
        <v>82</v>
      </c>
      <c r="D615" s="599" t="s">
        <v>7828</v>
      </c>
      <c r="E615" s="600">
        <v>29</v>
      </c>
      <c r="F615" s="599"/>
      <c r="G615" s="599"/>
      <c r="H615" s="36" t="s">
        <v>84</v>
      </c>
      <c r="I615" s="14" t="s">
        <v>1790</v>
      </c>
      <c r="J615" s="36" t="s">
        <v>85</v>
      </c>
      <c r="K615" s="14" t="s">
        <v>544</v>
      </c>
      <c r="L615" s="14" t="s">
        <v>195</v>
      </c>
      <c r="M615" s="17" t="s">
        <v>196</v>
      </c>
      <c r="N615" s="17" t="s">
        <v>88</v>
      </c>
      <c r="O615" s="18" t="s">
        <v>7973</v>
      </c>
      <c r="P615" s="14" t="s">
        <v>7974</v>
      </c>
      <c r="Q615" s="17" t="s">
        <v>7975</v>
      </c>
      <c r="R615" s="14" t="s">
        <v>7976</v>
      </c>
      <c r="S615" s="14" t="s">
        <v>7977</v>
      </c>
      <c r="T615" s="14">
        <v>176928822</v>
      </c>
      <c r="U615" s="14">
        <v>16</v>
      </c>
      <c r="V615" s="14">
        <v>7</v>
      </c>
      <c r="W615" s="14">
        <v>2</v>
      </c>
      <c r="X615" s="13" t="s">
        <v>7978</v>
      </c>
      <c r="Y615" s="13" t="s">
        <v>7979</v>
      </c>
      <c r="Z615" s="14">
        <v>2</v>
      </c>
      <c r="AA615" s="14" t="s">
        <v>96</v>
      </c>
      <c r="AB615" s="14" t="s">
        <v>23</v>
      </c>
      <c r="AC615" s="14" t="s">
        <v>97</v>
      </c>
      <c r="AD615" s="19"/>
      <c r="AE615" s="13" t="s">
        <v>409</v>
      </c>
      <c r="AF615" s="20">
        <v>28871</v>
      </c>
      <c r="AG615" s="14" t="str">
        <f t="shared" ca="1" si="134"/>
        <v>46 anos</v>
      </c>
      <c r="AH615" s="20">
        <v>38384</v>
      </c>
      <c r="AI615" s="20">
        <v>38384</v>
      </c>
      <c r="AJ615" s="20">
        <f t="shared" si="128"/>
        <v>47515</v>
      </c>
      <c r="AK615" s="20">
        <f t="shared" si="129"/>
        <v>49341</v>
      </c>
      <c r="AL615" s="14">
        <v>59</v>
      </c>
      <c r="AM615" s="14" t="str">
        <f t="shared" ca="1" si="130"/>
        <v>20 ano(s)</v>
      </c>
      <c r="AN615" s="14" t="str">
        <f t="shared" ca="1" si="131"/>
        <v>6  mês(es)</v>
      </c>
      <c r="AO615" s="14" t="str">
        <f t="shared" ca="1" si="132"/>
        <v>15 dias</v>
      </c>
      <c r="AP615" s="14">
        <f t="shared" ca="1" si="133"/>
        <v>7501</v>
      </c>
      <c r="AQ615" s="21" t="s">
        <v>99</v>
      </c>
      <c r="AR615" s="14"/>
      <c r="AS615" s="14"/>
      <c r="AT615" s="14"/>
      <c r="AU615" s="14"/>
      <c r="AV615" s="14"/>
      <c r="AW615" s="14"/>
      <c r="AX615" s="14"/>
      <c r="AY615" s="14" t="s">
        <v>99</v>
      </c>
      <c r="AZ615" s="14"/>
      <c r="BA615" s="14"/>
      <c r="BB615" s="14"/>
      <c r="BC615" s="14"/>
      <c r="BD615" s="14"/>
      <c r="BE615" s="14" t="s">
        <v>223</v>
      </c>
      <c r="BF615" s="14"/>
      <c r="BG615" s="14"/>
      <c r="BH615" s="14"/>
      <c r="BI615" s="14"/>
      <c r="BJ615" s="14"/>
      <c r="BK615" s="14"/>
      <c r="BL615" s="14" t="s">
        <v>7980</v>
      </c>
      <c r="BM615" s="14">
        <v>0</v>
      </c>
      <c r="BN615" s="14"/>
      <c r="BO615" s="14" t="s">
        <v>106</v>
      </c>
      <c r="BP615" s="14">
        <v>69093469</v>
      </c>
      <c r="BQ615" s="14">
        <v>99838834</v>
      </c>
      <c r="BR615" s="22" t="s">
        <v>7981</v>
      </c>
      <c r="BS615" s="14" t="s">
        <v>205</v>
      </c>
      <c r="BT615" s="14" t="s">
        <v>206</v>
      </c>
      <c r="BU615" s="14" t="s">
        <v>207</v>
      </c>
      <c r="BV615" s="14"/>
      <c r="BW615" s="14"/>
      <c r="BX615" s="14"/>
      <c r="BY615" s="14" t="s">
        <v>208</v>
      </c>
      <c r="BZ615" s="14" t="s">
        <v>110</v>
      </c>
      <c r="CA615" s="20" t="s">
        <v>7982</v>
      </c>
      <c r="CB615" s="14" t="s">
        <v>110</v>
      </c>
      <c r="CC615" s="14" t="s">
        <v>110</v>
      </c>
      <c r="CD615" s="14" t="s">
        <v>110</v>
      </c>
      <c r="CE615" s="14" t="s">
        <v>110</v>
      </c>
      <c r="CF615" s="14" t="s">
        <v>110</v>
      </c>
      <c r="CG615" s="14" t="s">
        <v>110</v>
      </c>
      <c r="CH615" s="14" t="s">
        <v>110</v>
      </c>
      <c r="CI615" s="14" t="s">
        <v>110</v>
      </c>
      <c r="CJ615" s="14" t="s">
        <v>110</v>
      </c>
      <c r="CK615" s="14" t="s">
        <v>110</v>
      </c>
      <c r="CL615" s="14" t="s">
        <v>110</v>
      </c>
      <c r="CM615" s="14" t="s">
        <v>110</v>
      </c>
      <c r="CN615" s="14"/>
      <c r="CO615" s="40"/>
    </row>
    <row r="616" spans="1:93" ht="12.75" customHeight="1">
      <c r="A616" s="24" t="s">
        <v>7983</v>
      </c>
      <c r="B616" s="25">
        <v>279</v>
      </c>
      <c r="C616" s="34" t="s">
        <v>82</v>
      </c>
      <c r="D616" s="600" t="s">
        <v>7828</v>
      </c>
      <c r="E616" s="600">
        <v>29</v>
      </c>
      <c r="F616" s="600"/>
      <c r="G616" s="600"/>
      <c r="H616" s="27" t="s">
        <v>84</v>
      </c>
      <c r="I616" s="25" t="s">
        <v>1790</v>
      </c>
      <c r="J616" s="27" t="s">
        <v>85</v>
      </c>
      <c r="K616" s="25" t="s">
        <v>544</v>
      </c>
      <c r="L616" s="25" t="s">
        <v>73</v>
      </c>
      <c r="M616" s="28" t="s">
        <v>87</v>
      </c>
      <c r="N616" s="28" t="s">
        <v>88</v>
      </c>
      <c r="O616" s="29" t="s">
        <v>7984</v>
      </c>
      <c r="P616" s="25" t="s">
        <v>7985</v>
      </c>
      <c r="Q616" s="28" t="s">
        <v>7986</v>
      </c>
      <c r="R616" s="25" t="s">
        <v>7987</v>
      </c>
      <c r="S616" s="25" t="s">
        <v>7988</v>
      </c>
      <c r="T616" s="25">
        <v>119098022</v>
      </c>
      <c r="U616" s="25">
        <v>32</v>
      </c>
      <c r="V616" s="25">
        <v>36</v>
      </c>
      <c r="W616" s="25">
        <v>85</v>
      </c>
      <c r="X616" s="24" t="s">
        <v>7989</v>
      </c>
      <c r="Y616" s="24" t="s">
        <v>7990</v>
      </c>
      <c r="Z616" s="25">
        <v>1</v>
      </c>
      <c r="AA616" s="25" t="s">
        <v>96</v>
      </c>
      <c r="AB616" s="25" t="s">
        <v>23</v>
      </c>
      <c r="AC616" s="25" t="s">
        <v>97</v>
      </c>
      <c r="AD616" s="30"/>
      <c r="AE616" s="211" t="s">
        <v>1702</v>
      </c>
      <c r="AF616" s="31">
        <v>30021</v>
      </c>
      <c r="AG616" s="25" t="str">
        <f t="shared" ca="1" si="134"/>
        <v>43 anos</v>
      </c>
      <c r="AH616" s="31">
        <v>38384</v>
      </c>
      <c r="AI616" s="31">
        <v>38384</v>
      </c>
      <c r="AJ616" s="31">
        <f t="shared" si="128"/>
        <v>47515</v>
      </c>
      <c r="AK616" s="31">
        <f t="shared" si="129"/>
        <v>49341</v>
      </c>
      <c r="AL616" s="25">
        <v>59</v>
      </c>
      <c r="AM616" s="25" t="str">
        <f t="shared" ca="1" si="130"/>
        <v>20 ano(s)</v>
      </c>
      <c r="AN616" s="25" t="str">
        <f t="shared" ca="1" si="131"/>
        <v>6  mês(es)</v>
      </c>
      <c r="AO616" s="25" t="str">
        <f t="shared" ca="1" si="132"/>
        <v>15 dias</v>
      </c>
      <c r="AP616" s="25">
        <f t="shared" ca="1" si="133"/>
        <v>7501</v>
      </c>
      <c r="AQ616" s="32" t="s">
        <v>99</v>
      </c>
      <c r="AR616" s="25"/>
      <c r="AS616" s="25"/>
      <c r="AT616" s="25"/>
      <c r="AU616" s="25"/>
      <c r="AV616" s="25"/>
      <c r="AW616" s="25" t="s">
        <v>100</v>
      </c>
      <c r="AX616" s="25"/>
      <c r="AY616" s="25" t="s">
        <v>1717</v>
      </c>
      <c r="AZ616" s="25" t="s">
        <v>99</v>
      </c>
      <c r="BA616" s="25" t="s">
        <v>99</v>
      </c>
      <c r="BB616" s="25"/>
      <c r="BC616" s="25" t="s">
        <v>3028</v>
      </c>
      <c r="BD616" s="25"/>
      <c r="BE616" s="25" t="s">
        <v>223</v>
      </c>
      <c r="BF616" s="25"/>
      <c r="BG616" s="25"/>
      <c r="BH616" s="25"/>
      <c r="BI616" s="25"/>
      <c r="BJ616" s="25"/>
      <c r="BK616" s="25"/>
      <c r="BL616" s="25"/>
      <c r="BM616" s="25">
        <v>0</v>
      </c>
      <c r="BN616" s="25"/>
      <c r="BO616" s="25" t="s">
        <v>106</v>
      </c>
      <c r="BP616" s="25">
        <v>69035354</v>
      </c>
      <c r="BQ616" s="25">
        <v>92762562</v>
      </c>
      <c r="BR616" s="33" t="s">
        <v>7991</v>
      </c>
      <c r="BS616" s="25" t="s">
        <v>205</v>
      </c>
      <c r="BT616" s="25" t="s">
        <v>206</v>
      </c>
      <c r="BU616" s="25" t="s">
        <v>207</v>
      </c>
      <c r="BV616" s="25"/>
      <c r="BW616" s="25"/>
      <c r="BX616" s="25"/>
      <c r="BY616" s="25" t="s">
        <v>208</v>
      </c>
      <c r="BZ616" s="25" t="s">
        <v>1828</v>
      </c>
      <c r="CA616" s="25" t="s">
        <v>110</v>
      </c>
      <c r="CB616" s="31">
        <v>45037</v>
      </c>
      <c r="CC616" s="25" t="s">
        <v>6946</v>
      </c>
      <c r="CD616" s="25" t="s">
        <v>110</v>
      </c>
      <c r="CE616" s="25" t="s">
        <v>110</v>
      </c>
      <c r="CF616" s="25" t="s">
        <v>110</v>
      </c>
      <c r="CG616" s="25" t="s">
        <v>110</v>
      </c>
      <c r="CH616" s="25" t="s">
        <v>110</v>
      </c>
      <c r="CI616" s="25" t="s">
        <v>110</v>
      </c>
      <c r="CJ616" s="25" t="s">
        <v>110</v>
      </c>
      <c r="CK616" s="25" t="s">
        <v>110</v>
      </c>
      <c r="CL616" s="25" t="s">
        <v>110</v>
      </c>
      <c r="CM616" s="25" t="s">
        <v>110</v>
      </c>
      <c r="CN616" s="25"/>
      <c r="CO616" s="34"/>
    </row>
    <row r="617" spans="1:93" ht="12.75" customHeight="1">
      <c r="A617" s="13" t="s">
        <v>7992</v>
      </c>
      <c r="B617" s="14"/>
      <c r="C617" s="40" t="s">
        <v>82</v>
      </c>
      <c r="D617" s="599" t="s">
        <v>7828</v>
      </c>
      <c r="E617" s="600">
        <v>29</v>
      </c>
      <c r="F617" s="599"/>
      <c r="G617" s="599"/>
      <c r="H617" s="36" t="s">
        <v>84</v>
      </c>
      <c r="I617" s="14" t="s">
        <v>7993</v>
      </c>
      <c r="J617" s="36" t="s">
        <v>135</v>
      </c>
      <c r="K617" s="14" t="s">
        <v>86</v>
      </c>
      <c r="L617" s="21" t="s">
        <v>69</v>
      </c>
      <c r="M617" s="17" t="s">
        <v>1392</v>
      </c>
      <c r="N617" s="17" t="s">
        <v>1450</v>
      </c>
      <c r="O617" s="18" t="s">
        <v>7994</v>
      </c>
      <c r="P617" s="14" t="s">
        <v>7995</v>
      </c>
      <c r="Q617" s="60" t="s">
        <v>7996</v>
      </c>
      <c r="R617" s="14" t="s">
        <v>7997</v>
      </c>
      <c r="S617" s="14" t="s">
        <v>7998</v>
      </c>
      <c r="T617" s="14">
        <v>224002522</v>
      </c>
      <c r="U617" s="14">
        <v>75</v>
      </c>
      <c r="V617" s="14">
        <v>70</v>
      </c>
      <c r="W617" s="14">
        <v>766</v>
      </c>
      <c r="X617" s="13" t="s">
        <v>7999</v>
      </c>
      <c r="Y617" s="13" t="s">
        <v>8000</v>
      </c>
      <c r="Z617" s="14">
        <v>2</v>
      </c>
      <c r="AA617" s="14" t="s">
        <v>96</v>
      </c>
      <c r="AB617" s="14" t="s">
        <v>23</v>
      </c>
      <c r="AC617" s="14" t="s">
        <v>97</v>
      </c>
      <c r="AD617" s="19"/>
      <c r="AE617" s="13" t="s">
        <v>1676</v>
      </c>
      <c r="AF617" s="20">
        <v>31079</v>
      </c>
      <c r="AG617" s="14" t="str">
        <f t="shared" ca="1" si="134"/>
        <v>40 anos</v>
      </c>
      <c r="AH617" s="20">
        <v>43937</v>
      </c>
      <c r="AI617" s="20">
        <v>43937</v>
      </c>
      <c r="AJ617" s="20">
        <f t="shared" si="128"/>
        <v>53068</v>
      </c>
      <c r="AK617" s="20">
        <f t="shared" si="129"/>
        <v>54894</v>
      </c>
      <c r="AL617" s="14">
        <v>59</v>
      </c>
      <c r="AM617" s="14" t="str">
        <f t="shared" ca="1" si="130"/>
        <v>5 ano(s)</v>
      </c>
      <c r="AN617" s="14" t="str">
        <f t="shared" ca="1" si="131"/>
        <v>4  mês(es)</v>
      </c>
      <c r="AO617" s="14" t="str">
        <f t="shared" ca="1" si="132"/>
        <v>0 dias</v>
      </c>
      <c r="AP617" s="14">
        <f t="shared" ca="1" si="133"/>
        <v>1948</v>
      </c>
      <c r="AQ617" s="21" t="s">
        <v>99</v>
      </c>
      <c r="AR617" s="14"/>
      <c r="AS617" s="14"/>
      <c r="AT617" s="14"/>
      <c r="AU617" s="14"/>
      <c r="AV617" s="14"/>
      <c r="AW617" s="14" t="s">
        <v>336</v>
      </c>
      <c r="AX617" s="14" t="s">
        <v>110</v>
      </c>
      <c r="AY617" s="14" t="s">
        <v>99</v>
      </c>
      <c r="AZ617" s="14" t="s">
        <v>99</v>
      </c>
      <c r="BA617" s="14" t="s">
        <v>99</v>
      </c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 t="s">
        <v>8001</v>
      </c>
      <c r="BM617" s="14">
        <v>126</v>
      </c>
      <c r="BN617" s="14" t="s">
        <v>8002</v>
      </c>
      <c r="BO617" s="14" t="s">
        <v>106</v>
      </c>
      <c r="BP617" s="14">
        <v>6900000</v>
      </c>
      <c r="BQ617" s="14">
        <v>92992791494</v>
      </c>
      <c r="BR617" s="14" t="s">
        <v>8003</v>
      </c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40"/>
    </row>
    <row r="618" spans="1:93" ht="15" customHeight="1">
      <c r="A618" s="24" t="s">
        <v>8004</v>
      </c>
      <c r="B618" s="25">
        <v>340</v>
      </c>
      <c r="C618" s="34" t="s">
        <v>82</v>
      </c>
      <c r="D618" s="600" t="s">
        <v>7828</v>
      </c>
      <c r="E618" s="600">
        <v>29</v>
      </c>
      <c r="F618" s="600"/>
      <c r="G618" s="600"/>
      <c r="H618" s="27" t="s">
        <v>84</v>
      </c>
      <c r="I618" s="25" t="s">
        <v>374</v>
      </c>
      <c r="J618" s="27" t="s">
        <v>85</v>
      </c>
      <c r="K618" s="25" t="s">
        <v>86</v>
      </c>
      <c r="L618" s="25" t="s">
        <v>195</v>
      </c>
      <c r="M618" s="28" t="s">
        <v>196</v>
      </c>
      <c r="N618" s="28" t="s">
        <v>88</v>
      </c>
      <c r="O618" s="29" t="s">
        <v>8005</v>
      </c>
      <c r="P618" s="25" t="s">
        <v>8006</v>
      </c>
      <c r="Q618" s="28" t="s">
        <v>952</v>
      </c>
      <c r="R618" s="25" t="s">
        <v>8007</v>
      </c>
      <c r="S618" s="25" t="s">
        <v>8008</v>
      </c>
      <c r="T618" s="25">
        <v>118773722</v>
      </c>
      <c r="U618" s="25">
        <v>59</v>
      </c>
      <c r="V618" s="25">
        <v>36</v>
      </c>
      <c r="W618" s="25">
        <v>45</v>
      </c>
      <c r="X618" s="24" t="s">
        <v>8009</v>
      </c>
      <c r="Y618" s="24" t="s">
        <v>8010</v>
      </c>
      <c r="Z618" s="25">
        <v>1</v>
      </c>
      <c r="AA618" s="25" t="s">
        <v>96</v>
      </c>
      <c r="AB618" s="25" t="s">
        <v>23</v>
      </c>
      <c r="AC618" s="25" t="s">
        <v>97</v>
      </c>
      <c r="AD618" s="30"/>
      <c r="AE618" s="24" t="s">
        <v>1702</v>
      </c>
      <c r="AF618" s="31">
        <v>28295</v>
      </c>
      <c r="AG618" s="25" t="str">
        <f t="shared" ca="1" si="134"/>
        <v>48 anos</v>
      </c>
      <c r="AH618" s="31">
        <v>38384</v>
      </c>
      <c r="AI618" s="31">
        <v>38384</v>
      </c>
      <c r="AJ618" s="31">
        <f t="shared" si="128"/>
        <v>47515</v>
      </c>
      <c r="AK618" s="31">
        <f t="shared" si="129"/>
        <v>49341</v>
      </c>
      <c r="AL618" s="25">
        <v>59</v>
      </c>
      <c r="AM618" s="25" t="str">
        <f t="shared" ca="1" si="130"/>
        <v>20 ano(s)</v>
      </c>
      <c r="AN618" s="25" t="str">
        <f t="shared" ca="1" si="131"/>
        <v>6  mês(es)</v>
      </c>
      <c r="AO618" s="25" t="str">
        <f t="shared" ca="1" si="132"/>
        <v>15 dias</v>
      </c>
      <c r="AP618" s="25">
        <f t="shared" ca="1" si="133"/>
        <v>7501</v>
      </c>
      <c r="AQ618" s="32" t="s">
        <v>99</v>
      </c>
      <c r="AR618" s="25"/>
      <c r="AS618" s="25"/>
      <c r="AT618" s="25"/>
      <c r="AU618" s="25"/>
      <c r="AV618" s="25"/>
      <c r="AW618" s="25" t="s">
        <v>100</v>
      </c>
      <c r="AX618" s="25"/>
      <c r="AY618" s="187" t="s">
        <v>8011</v>
      </c>
      <c r="AZ618" s="25"/>
      <c r="BA618" s="25"/>
      <c r="BB618" s="25"/>
      <c r="BC618" s="25"/>
      <c r="BD618" s="25"/>
      <c r="BE618" s="25" t="s">
        <v>223</v>
      </c>
      <c r="BF618" s="25"/>
      <c r="BG618" s="25"/>
      <c r="BH618" s="25"/>
      <c r="BI618" s="25"/>
      <c r="BJ618" s="25"/>
      <c r="BK618" s="25"/>
      <c r="BL618" s="25"/>
      <c r="BM618" s="25">
        <v>0</v>
      </c>
      <c r="BN618" s="25"/>
      <c r="BO618" s="25" t="s">
        <v>106</v>
      </c>
      <c r="BP618" s="25">
        <v>69640000</v>
      </c>
      <c r="BQ618" s="25">
        <v>9791544257</v>
      </c>
      <c r="BR618" s="33" t="s">
        <v>8012</v>
      </c>
      <c r="BS618" s="25" t="s">
        <v>205</v>
      </c>
      <c r="BT618" s="25" t="s">
        <v>206</v>
      </c>
      <c r="BU618" s="25" t="s">
        <v>207</v>
      </c>
      <c r="BV618" s="25"/>
      <c r="BW618" s="25"/>
      <c r="BX618" s="25"/>
      <c r="BY618" s="25" t="s">
        <v>4810</v>
      </c>
      <c r="BZ618" s="25" t="s">
        <v>110</v>
      </c>
      <c r="CA618" s="25" t="s">
        <v>8013</v>
      </c>
      <c r="CB618" s="25" t="s">
        <v>110</v>
      </c>
      <c r="CC618" s="25" t="s">
        <v>110</v>
      </c>
      <c r="CD618" s="25" t="s">
        <v>110</v>
      </c>
      <c r="CE618" s="25" t="s">
        <v>110</v>
      </c>
      <c r="CF618" s="25" t="s">
        <v>110</v>
      </c>
      <c r="CG618" s="25" t="s">
        <v>110</v>
      </c>
      <c r="CH618" s="25" t="s">
        <v>110</v>
      </c>
      <c r="CI618" s="25" t="s">
        <v>110</v>
      </c>
      <c r="CJ618" s="25" t="s">
        <v>110</v>
      </c>
      <c r="CK618" s="25" t="s">
        <v>110</v>
      </c>
      <c r="CL618" s="25" t="s">
        <v>110</v>
      </c>
      <c r="CM618" s="25" t="s">
        <v>110</v>
      </c>
      <c r="CN618" s="25"/>
      <c r="CO618" s="34"/>
    </row>
    <row r="619" spans="1:93" ht="12.75" customHeight="1">
      <c r="A619" s="13" t="s">
        <v>8014</v>
      </c>
      <c r="B619" s="14">
        <v>49</v>
      </c>
      <c r="C619" s="40" t="s">
        <v>82</v>
      </c>
      <c r="D619" s="599" t="s">
        <v>7828</v>
      </c>
      <c r="E619" s="600">
        <v>29</v>
      </c>
      <c r="F619" s="599"/>
      <c r="G619" s="599"/>
      <c r="H619" s="591" t="s">
        <v>84</v>
      </c>
      <c r="I619" s="14" t="s">
        <v>295</v>
      </c>
      <c r="J619" s="36" t="s">
        <v>135</v>
      </c>
      <c r="K619" s="14"/>
      <c r="L619" s="14" t="s">
        <v>257</v>
      </c>
      <c r="M619" s="17" t="s">
        <v>196</v>
      </c>
      <c r="N619" s="21" t="s">
        <v>88</v>
      </c>
      <c r="O619" s="18" t="s">
        <v>8015</v>
      </c>
      <c r="P619" s="59" t="s">
        <v>8016</v>
      </c>
      <c r="Q619" s="14">
        <v>1948</v>
      </c>
      <c r="R619" s="59" t="s">
        <v>8017</v>
      </c>
      <c r="S619" s="59" t="s">
        <v>8018</v>
      </c>
      <c r="T619" s="14" t="s">
        <v>8019</v>
      </c>
      <c r="U619" s="14" t="s">
        <v>4123</v>
      </c>
      <c r="V619" s="14" t="s">
        <v>419</v>
      </c>
      <c r="W619" s="14" t="s">
        <v>8020</v>
      </c>
      <c r="X619" s="13" t="s">
        <v>8021</v>
      </c>
      <c r="Y619" s="13" t="s">
        <v>8022</v>
      </c>
      <c r="Z619" s="14">
        <v>2</v>
      </c>
      <c r="AA619" s="14" t="s">
        <v>99</v>
      </c>
      <c r="AB619" s="14" t="s">
        <v>7378</v>
      </c>
      <c r="AC619" s="14" t="s">
        <v>97</v>
      </c>
      <c r="AD619" s="19" t="s">
        <v>8023</v>
      </c>
      <c r="AE619" s="13" t="s">
        <v>3860</v>
      </c>
      <c r="AF619" s="62">
        <v>34697</v>
      </c>
      <c r="AG619" s="14" t="str">
        <f t="shared" ca="1" si="134"/>
        <v>30 anos</v>
      </c>
      <c r="AH619" s="62">
        <v>45261</v>
      </c>
      <c r="AI619" s="20"/>
      <c r="AJ619" s="20"/>
      <c r="AK619" s="20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 t="s">
        <v>100</v>
      </c>
      <c r="AX619" s="63" t="s">
        <v>8024</v>
      </c>
      <c r="AY619" s="52" t="s">
        <v>306</v>
      </c>
      <c r="AZ619" s="52" t="s">
        <v>99</v>
      </c>
      <c r="BA619" s="52" t="s">
        <v>99</v>
      </c>
      <c r="BB619" s="14" t="s">
        <v>271</v>
      </c>
      <c r="BC619" s="14"/>
      <c r="BD619" s="14"/>
      <c r="BE619" s="14"/>
      <c r="BF619" s="14"/>
      <c r="BG619" s="14"/>
      <c r="BH619" s="14"/>
      <c r="BI619" s="14"/>
      <c r="BJ619" s="14"/>
      <c r="BK619" s="14"/>
      <c r="BL619" s="13" t="s">
        <v>8025</v>
      </c>
      <c r="BM619" s="14">
        <v>6930</v>
      </c>
      <c r="BN619" s="14"/>
      <c r="BO619" s="14" t="s">
        <v>106</v>
      </c>
      <c r="BP619" s="14" t="s">
        <v>8026</v>
      </c>
      <c r="BQ619" s="64" t="s">
        <v>8027</v>
      </c>
      <c r="BR619" s="51" t="s">
        <v>8028</v>
      </c>
      <c r="BS619" s="14"/>
      <c r="BT619" s="14"/>
      <c r="BU619" s="14"/>
      <c r="BV619" s="14" t="s">
        <v>276</v>
      </c>
      <c r="BW619" s="14"/>
      <c r="BX619" s="14"/>
      <c r="BY619" s="14"/>
      <c r="BZ619" s="14"/>
      <c r="CA619" s="14"/>
      <c r="CB619" s="20"/>
      <c r="CC619" s="14"/>
      <c r="CD619" s="20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40"/>
    </row>
    <row r="620" spans="1:93" ht="12.75" customHeight="1">
      <c r="A620" s="24" t="s">
        <v>8029</v>
      </c>
      <c r="B620" s="25">
        <v>34</v>
      </c>
      <c r="C620" s="34" t="s">
        <v>82</v>
      </c>
      <c r="D620" s="600" t="s">
        <v>7828</v>
      </c>
      <c r="E620" s="600">
        <v>29</v>
      </c>
      <c r="F620" s="600"/>
      <c r="G620" s="600"/>
      <c r="H620" s="27" t="s">
        <v>84</v>
      </c>
      <c r="I620" s="25"/>
      <c r="J620" s="27" t="s">
        <v>85</v>
      </c>
      <c r="K620" s="25" t="s">
        <v>544</v>
      </c>
      <c r="L620" s="25" t="s">
        <v>73</v>
      </c>
      <c r="M620" s="28" t="s">
        <v>87</v>
      </c>
      <c r="N620" s="28" t="s">
        <v>88</v>
      </c>
      <c r="O620" s="29" t="s">
        <v>8030</v>
      </c>
      <c r="P620" s="25" t="s">
        <v>8031</v>
      </c>
      <c r="Q620" s="28" t="s">
        <v>8032</v>
      </c>
      <c r="R620" s="25" t="s">
        <v>8033</v>
      </c>
      <c r="S620" s="25" t="s">
        <v>8034</v>
      </c>
      <c r="T620" s="25">
        <v>162657822</v>
      </c>
      <c r="U620" s="25">
        <v>59</v>
      </c>
      <c r="V620" s="25">
        <v>62</v>
      </c>
      <c r="W620" s="25">
        <v>115</v>
      </c>
      <c r="X620" s="24" t="s">
        <v>8035</v>
      </c>
      <c r="Y620" s="24" t="s">
        <v>8036</v>
      </c>
      <c r="Z620" s="25">
        <v>2</v>
      </c>
      <c r="AA620" s="25" t="s">
        <v>96</v>
      </c>
      <c r="AB620" s="25" t="s">
        <v>23</v>
      </c>
      <c r="AC620" s="25" t="s">
        <v>97</v>
      </c>
      <c r="AD620" s="30"/>
      <c r="AE620" s="24" t="s">
        <v>1645</v>
      </c>
      <c r="AF620" s="31">
        <v>27470</v>
      </c>
      <c r="AG620" s="25" t="str">
        <f t="shared" ca="1" si="134"/>
        <v>50 anos</v>
      </c>
      <c r="AH620" s="31">
        <v>38058</v>
      </c>
      <c r="AI620" s="31">
        <v>38058</v>
      </c>
      <c r="AJ620" s="31">
        <f t="shared" ref="AJ620:AJ632" si="135">EDATE(AI620,300)</f>
        <v>47189</v>
      </c>
      <c r="AK620" s="31">
        <f t="shared" ref="AK620:AK632" si="136">EDATE(AI620,360)</f>
        <v>49015</v>
      </c>
      <c r="AL620" s="25">
        <v>59</v>
      </c>
      <c r="AM620" s="25" t="str">
        <f t="shared" ref="AM620:AM632" ca="1" si="137">DATEDIF(AI620,TODAY(),"Y")&amp;" ano(s)"</f>
        <v>21 ano(s)</v>
      </c>
      <c r="AN620" s="25" t="str">
        <f t="shared" ref="AN620:AN632" ca="1" si="138">DATEDIF(AI620,TODAY(),"YM")&amp;"  mês(es)"</f>
        <v>5  mês(es)</v>
      </c>
      <c r="AO620" s="25" t="str">
        <f t="shared" ref="AO620:AO632" ca="1" si="139">DATEDIF(AI620,TODAY(),"MD")&amp;" dias"</f>
        <v>4 dias</v>
      </c>
      <c r="AP620" s="25">
        <f t="shared" ref="AP620:AP632" ca="1" si="140">TODAY()-AI620</f>
        <v>7827</v>
      </c>
      <c r="AQ620" s="32" t="s">
        <v>99</v>
      </c>
      <c r="AR620" s="25"/>
      <c r="AS620" s="25"/>
      <c r="AT620" s="25"/>
      <c r="AU620" s="25"/>
      <c r="AV620" s="25"/>
      <c r="AW620" s="25" t="s">
        <v>100</v>
      </c>
      <c r="AX620" s="25"/>
      <c r="AY620" s="25" t="s">
        <v>127</v>
      </c>
      <c r="AZ620" s="25" t="s">
        <v>99</v>
      </c>
      <c r="BA620" s="25" t="s">
        <v>99</v>
      </c>
      <c r="BB620" s="31" t="s">
        <v>101</v>
      </c>
      <c r="BC620" s="25" t="s">
        <v>3028</v>
      </c>
      <c r="BD620" s="25" t="s">
        <v>3029</v>
      </c>
      <c r="BE620" s="25" t="s">
        <v>3030</v>
      </c>
      <c r="BF620" s="25"/>
      <c r="BG620" s="25"/>
      <c r="BH620" s="25"/>
      <c r="BI620" s="25"/>
      <c r="BJ620" s="25"/>
      <c r="BK620" s="25"/>
      <c r="BL620" s="25" t="s">
        <v>8037</v>
      </c>
      <c r="BM620" s="25">
        <v>0</v>
      </c>
      <c r="BN620" s="25" t="s">
        <v>8038</v>
      </c>
      <c r="BO620" s="25" t="s">
        <v>106</v>
      </c>
      <c r="BP620" s="25">
        <v>69047000</v>
      </c>
      <c r="BQ620" s="33">
        <v>984613855</v>
      </c>
      <c r="BR620" s="33" t="s">
        <v>8039</v>
      </c>
      <c r="BS620" s="25" t="s">
        <v>108</v>
      </c>
      <c r="BT620" s="25" t="s">
        <v>109</v>
      </c>
      <c r="BU620" s="25" t="s">
        <v>1432</v>
      </c>
      <c r="BV620" s="25" t="s">
        <v>110</v>
      </c>
      <c r="BW620" s="25" t="s">
        <v>3033</v>
      </c>
      <c r="BX620" s="25" t="s">
        <v>1435</v>
      </c>
      <c r="BY620" s="25" t="s">
        <v>3034</v>
      </c>
      <c r="BZ620" s="31" t="s">
        <v>113</v>
      </c>
      <c r="CA620" s="25" t="s">
        <v>110</v>
      </c>
      <c r="CB620" s="25" t="s">
        <v>110</v>
      </c>
      <c r="CC620" s="25" t="s">
        <v>110</v>
      </c>
      <c r="CD620" s="25" t="s">
        <v>110</v>
      </c>
      <c r="CE620" s="25" t="s">
        <v>110</v>
      </c>
      <c r="CF620" s="25" t="s">
        <v>110</v>
      </c>
      <c r="CG620" s="25" t="s">
        <v>110</v>
      </c>
      <c r="CH620" s="25" t="s">
        <v>110</v>
      </c>
      <c r="CI620" s="25" t="s">
        <v>110</v>
      </c>
      <c r="CJ620" s="25" t="s">
        <v>110</v>
      </c>
      <c r="CK620" s="25" t="s">
        <v>110</v>
      </c>
      <c r="CL620" s="25" t="s">
        <v>110</v>
      </c>
      <c r="CM620" s="25" t="s">
        <v>110</v>
      </c>
      <c r="CN620" s="25"/>
      <c r="CO620" s="34"/>
    </row>
    <row r="621" spans="1:93" ht="12.75" customHeight="1">
      <c r="A621" s="13" t="s">
        <v>8040</v>
      </c>
      <c r="B621" s="14">
        <v>432</v>
      </c>
      <c r="C621" s="40" t="s">
        <v>82</v>
      </c>
      <c r="D621" s="599" t="s">
        <v>7828</v>
      </c>
      <c r="E621" s="600">
        <v>29</v>
      </c>
      <c r="F621" s="599"/>
      <c r="G621" s="599"/>
      <c r="H621" s="36" t="s">
        <v>84</v>
      </c>
      <c r="I621" s="14"/>
      <c r="J621" s="36" t="s">
        <v>85</v>
      </c>
      <c r="K621" s="14" t="s">
        <v>86</v>
      </c>
      <c r="L621" s="14" t="s">
        <v>68</v>
      </c>
      <c r="M621" s="14" t="s">
        <v>196</v>
      </c>
      <c r="N621" s="17" t="s">
        <v>88</v>
      </c>
      <c r="O621" s="18" t="s">
        <v>8041</v>
      </c>
      <c r="P621" s="14" t="s">
        <v>8042</v>
      </c>
      <c r="Q621" s="17" t="s">
        <v>8043</v>
      </c>
      <c r="R621" s="14" t="s">
        <v>8044</v>
      </c>
      <c r="S621" s="14" t="s">
        <v>8045</v>
      </c>
      <c r="T621" s="14">
        <v>323735322</v>
      </c>
      <c r="U621" s="14">
        <v>83</v>
      </c>
      <c r="V621" s="14">
        <v>58</v>
      </c>
      <c r="W621" s="14">
        <v>361</v>
      </c>
      <c r="X621" s="13" t="s">
        <v>8046</v>
      </c>
      <c r="Y621" s="13" t="s">
        <v>8047</v>
      </c>
      <c r="Z621" s="14">
        <v>1</v>
      </c>
      <c r="AA621" s="14" t="s">
        <v>96</v>
      </c>
      <c r="AB621" s="14" t="s">
        <v>23</v>
      </c>
      <c r="AC621" s="14" t="s">
        <v>97</v>
      </c>
      <c r="AD621" s="19"/>
      <c r="AE621" s="13" t="s">
        <v>8048</v>
      </c>
      <c r="AF621" s="20">
        <v>31820</v>
      </c>
      <c r="AG621" s="14" t="str">
        <f t="shared" ca="1" si="134"/>
        <v>38 anos</v>
      </c>
      <c r="AH621" s="20">
        <v>41561</v>
      </c>
      <c r="AI621" s="20">
        <v>41561</v>
      </c>
      <c r="AJ621" s="20">
        <f t="shared" si="135"/>
        <v>50692</v>
      </c>
      <c r="AK621" s="20">
        <f t="shared" si="136"/>
        <v>52518</v>
      </c>
      <c r="AL621" s="14">
        <v>59</v>
      </c>
      <c r="AM621" s="14" t="str">
        <f t="shared" ca="1" si="137"/>
        <v>11 ano(s)</v>
      </c>
      <c r="AN621" s="14" t="str">
        <f t="shared" ca="1" si="138"/>
        <v>10  mês(es)</v>
      </c>
      <c r="AO621" s="14" t="str">
        <f t="shared" ca="1" si="139"/>
        <v>2 dias</v>
      </c>
      <c r="AP621" s="14">
        <f t="shared" ca="1" si="140"/>
        <v>4324</v>
      </c>
      <c r="AQ621" s="21" t="s">
        <v>99</v>
      </c>
      <c r="AR621" s="14"/>
      <c r="AS621" s="14"/>
      <c r="AT621" s="14"/>
      <c r="AU621" s="14"/>
      <c r="AV621" s="14"/>
      <c r="AW621" s="123" t="s">
        <v>336</v>
      </c>
      <c r="AX621" s="124"/>
      <c r="AY621" s="124" t="s">
        <v>99</v>
      </c>
      <c r="AZ621" s="124" t="s">
        <v>99</v>
      </c>
      <c r="BA621" s="125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 t="s">
        <v>8049</v>
      </c>
      <c r="BM621" s="14">
        <v>0</v>
      </c>
      <c r="BN621" s="14" t="s">
        <v>8050</v>
      </c>
      <c r="BO621" s="14" t="s">
        <v>106</v>
      </c>
      <c r="BP621" s="14">
        <v>69094290</v>
      </c>
      <c r="BQ621" s="121">
        <v>9291851795</v>
      </c>
      <c r="BR621" s="22" t="s">
        <v>8051</v>
      </c>
      <c r="BS621" s="14" t="s">
        <v>290</v>
      </c>
      <c r="BT621" s="14" t="s">
        <v>110</v>
      </c>
      <c r="BU621" s="14" t="s">
        <v>291</v>
      </c>
      <c r="BV621" s="14" t="s">
        <v>110</v>
      </c>
      <c r="BW621" s="20" t="s">
        <v>292</v>
      </c>
      <c r="BX621" s="14" t="s">
        <v>110</v>
      </c>
      <c r="BY621" s="14" t="s">
        <v>110</v>
      </c>
      <c r="BZ621" s="14" t="s">
        <v>110</v>
      </c>
      <c r="CA621" s="14" t="s">
        <v>110</v>
      </c>
      <c r="CB621" s="14" t="s">
        <v>110</v>
      </c>
      <c r="CC621" s="14" t="s">
        <v>110</v>
      </c>
      <c r="CD621" s="14" t="s">
        <v>110</v>
      </c>
      <c r="CE621" s="14" t="s">
        <v>110</v>
      </c>
      <c r="CF621" s="14" t="s">
        <v>110</v>
      </c>
      <c r="CG621" s="14" t="s">
        <v>110</v>
      </c>
      <c r="CH621" s="14" t="s">
        <v>110</v>
      </c>
      <c r="CI621" s="14" t="s">
        <v>110</v>
      </c>
      <c r="CJ621" s="14" t="s">
        <v>110</v>
      </c>
      <c r="CK621" s="14" t="s">
        <v>110</v>
      </c>
      <c r="CL621" s="14" t="s">
        <v>110</v>
      </c>
      <c r="CM621" s="14" t="s">
        <v>110</v>
      </c>
      <c r="CN621" s="14"/>
      <c r="CO621" s="40"/>
    </row>
    <row r="622" spans="1:93" ht="12.75" customHeight="1">
      <c r="A622" s="24" t="s">
        <v>8052</v>
      </c>
      <c r="B622" s="25"/>
      <c r="C622" s="34" t="s">
        <v>82</v>
      </c>
      <c r="D622" s="600" t="s">
        <v>7828</v>
      </c>
      <c r="E622" s="600">
        <v>29</v>
      </c>
      <c r="F622" s="600"/>
      <c r="G622" s="600"/>
      <c r="H622" s="27" t="s">
        <v>84</v>
      </c>
      <c r="I622" s="25"/>
      <c r="J622" s="27" t="s">
        <v>135</v>
      </c>
      <c r="K622" s="25" t="s">
        <v>86</v>
      </c>
      <c r="L622" s="32" t="s">
        <v>69</v>
      </c>
      <c r="M622" s="28" t="s">
        <v>1392</v>
      </c>
      <c r="N622" s="28" t="s">
        <v>1450</v>
      </c>
      <c r="O622" s="29" t="s">
        <v>8053</v>
      </c>
      <c r="P622" s="25" t="s">
        <v>8054</v>
      </c>
      <c r="Q622" s="41" t="s">
        <v>8055</v>
      </c>
      <c r="R622" s="25" t="s">
        <v>8056</v>
      </c>
      <c r="S622" s="25" t="s">
        <v>8057</v>
      </c>
      <c r="T622" s="630">
        <v>239211722</v>
      </c>
      <c r="U622" s="25">
        <v>8</v>
      </c>
      <c r="V622" s="630">
        <v>58</v>
      </c>
      <c r="W622" s="630">
        <v>884</v>
      </c>
      <c r="X622" s="619" t="s">
        <v>8058</v>
      </c>
      <c r="Y622" s="619" t="s">
        <v>8059</v>
      </c>
      <c r="Z622" s="25">
        <v>2</v>
      </c>
      <c r="AA622" s="25" t="s">
        <v>96</v>
      </c>
      <c r="AB622" s="25" t="s">
        <v>23</v>
      </c>
      <c r="AC622" s="25" t="s">
        <v>97</v>
      </c>
      <c r="AD622" s="30"/>
      <c r="AE622" s="24"/>
      <c r="AF622" s="31">
        <v>31309</v>
      </c>
      <c r="AG622" s="25" t="str">
        <f t="shared" ca="1" si="134"/>
        <v>39 anos</v>
      </c>
      <c r="AH622" s="31">
        <v>43937</v>
      </c>
      <c r="AI622" s="31">
        <v>43937</v>
      </c>
      <c r="AJ622" s="31">
        <f t="shared" si="135"/>
        <v>53068</v>
      </c>
      <c r="AK622" s="31">
        <f t="shared" si="136"/>
        <v>54894</v>
      </c>
      <c r="AL622" s="25">
        <v>59</v>
      </c>
      <c r="AM622" s="25" t="str">
        <f t="shared" ca="1" si="137"/>
        <v>5 ano(s)</v>
      </c>
      <c r="AN622" s="25" t="str">
        <f t="shared" ca="1" si="138"/>
        <v>4  mês(es)</v>
      </c>
      <c r="AO622" s="25" t="str">
        <f t="shared" ca="1" si="139"/>
        <v>0 dias</v>
      </c>
      <c r="AP622" s="25">
        <f t="shared" ca="1" si="140"/>
        <v>1948</v>
      </c>
      <c r="AQ622" s="32" t="s">
        <v>99</v>
      </c>
      <c r="AR622" s="25"/>
      <c r="AS622" s="25"/>
      <c r="AT622" s="25"/>
      <c r="AU622" s="25"/>
      <c r="AV622" s="25"/>
      <c r="AW622" s="25" t="s">
        <v>336</v>
      </c>
      <c r="AX622" s="25" t="s">
        <v>110</v>
      </c>
      <c r="AY622" s="25" t="s">
        <v>99</v>
      </c>
      <c r="AZ622" s="25" t="s">
        <v>99</v>
      </c>
      <c r="BA622" s="25" t="s">
        <v>99</v>
      </c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630"/>
      <c r="BM622" s="25"/>
      <c r="BN622" s="25"/>
      <c r="BO622" s="25" t="s">
        <v>106</v>
      </c>
      <c r="BP622" s="630"/>
      <c r="BQ622" s="26"/>
      <c r="BR622" s="33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34"/>
    </row>
    <row r="623" spans="1:93" ht="12.75" customHeight="1">
      <c r="A623" s="13" t="s">
        <v>8060</v>
      </c>
      <c r="B623" s="14"/>
      <c r="C623" s="40" t="s">
        <v>82</v>
      </c>
      <c r="D623" s="599" t="s">
        <v>7828</v>
      </c>
      <c r="E623" s="600">
        <v>29</v>
      </c>
      <c r="F623" s="599"/>
      <c r="G623" s="599"/>
      <c r="H623" s="36" t="s">
        <v>84</v>
      </c>
      <c r="I623" s="14"/>
      <c r="J623" s="36" t="s">
        <v>135</v>
      </c>
      <c r="K623" s="14" t="s">
        <v>279</v>
      </c>
      <c r="L623" s="21" t="s">
        <v>70</v>
      </c>
      <c r="M623" s="17" t="s">
        <v>1392</v>
      </c>
      <c r="N623" s="17" t="s">
        <v>1450</v>
      </c>
      <c r="O623" s="18" t="s">
        <v>8061</v>
      </c>
      <c r="P623" s="14" t="s">
        <v>8062</v>
      </c>
      <c r="Q623" s="60" t="s">
        <v>8063</v>
      </c>
      <c r="R623" s="14" t="s">
        <v>8064</v>
      </c>
      <c r="S623" s="14" t="s">
        <v>8065</v>
      </c>
      <c r="T623" s="14">
        <v>300032822</v>
      </c>
      <c r="U623" s="14">
        <v>83</v>
      </c>
      <c r="V623" s="14">
        <v>32</v>
      </c>
      <c r="W623" s="14">
        <v>729</v>
      </c>
      <c r="X623" s="13" t="s">
        <v>8066</v>
      </c>
      <c r="Y623" s="13" t="s">
        <v>8067</v>
      </c>
      <c r="Z623" s="14">
        <v>1</v>
      </c>
      <c r="AA623" s="14" t="s">
        <v>96</v>
      </c>
      <c r="AB623" s="14" t="s">
        <v>23</v>
      </c>
      <c r="AC623" s="14" t="s">
        <v>97</v>
      </c>
      <c r="AD623" s="19"/>
      <c r="AE623" s="13" t="s">
        <v>1716</v>
      </c>
      <c r="AF623" s="20">
        <v>31375</v>
      </c>
      <c r="AG623" s="14" t="str">
        <f t="shared" ca="1" si="134"/>
        <v>39 anos</v>
      </c>
      <c r="AH623" s="20">
        <v>43937</v>
      </c>
      <c r="AI623" s="20">
        <v>43937</v>
      </c>
      <c r="AJ623" s="20">
        <f t="shared" si="135"/>
        <v>53068</v>
      </c>
      <c r="AK623" s="20">
        <f t="shared" si="136"/>
        <v>54894</v>
      </c>
      <c r="AL623" s="14">
        <v>59</v>
      </c>
      <c r="AM623" s="14" t="str">
        <f t="shared" ca="1" si="137"/>
        <v>5 ano(s)</v>
      </c>
      <c r="AN623" s="14" t="str">
        <f t="shared" ca="1" si="138"/>
        <v>4  mês(es)</v>
      </c>
      <c r="AO623" s="14" t="str">
        <f t="shared" ca="1" si="139"/>
        <v>0 dias</v>
      </c>
      <c r="AP623" s="14">
        <f t="shared" ca="1" si="140"/>
        <v>1948</v>
      </c>
      <c r="AQ623" s="21" t="s">
        <v>99</v>
      </c>
      <c r="AR623" s="14"/>
      <c r="AS623" s="14"/>
      <c r="AT623" s="14"/>
      <c r="AU623" s="14"/>
      <c r="AV623" s="14"/>
      <c r="AW623" s="14" t="s">
        <v>100</v>
      </c>
      <c r="AX623" s="14" t="s">
        <v>110</v>
      </c>
      <c r="AY623" s="14" t="s">
        <v>8068</v>
      </c>
      <c r="AZ623" s="14" t="s">
        <v>99</v>
      </c>
      <c r="BA623" s="14" t="s">
        <v>99</v>
      </c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 t="s">
        <v>106</v>
      </c>
      <c r="BP623" s="14"/>
      <c r="BQ623" s="14"/>
      <c r="BR623" s="22"/>
      <c r="BS623" s="14"/>
      <c r="BT623" s="14"/>
      <c r="BU623" s="14"/>
      <c r="BV623" s="14"/>
      <c r="BW623" s="14"/>
      <c r="BX623" s="14"/>
      <c r="BY623" s="14" t="s">
        <v>8069</v>
      </c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40"/>
    </row>
    <row r="624" spans="1:93" ht="15" customHeight="1">
      <c r="A624" s="24" t="s">
        <v>8070</v>
      </c>
      <c r="B624" s="25"/>
      <c r="C624" s="34" t="s">
        <v>82</v>
      </c>
      <c r="D624" s="600" t="s">
        <v>7828</v>
      </c>
      <c r="E624" s="600">
        <v>29</v>
      </c>
      <c r="F624" s="600"/>
      <c r="G624" s="600"/>
      <c r="H624" s="27" t="s">
        <v>84</v>
      </c>
      <c r="I624" s="25" t="s">
        <v>3860</v>
      </c>
      <c r="J624" s="27" t="s">
        <v>135</v>
      </c>
      <c r="K624" s="25" t="s">
        <v>86</v>
      </c>
      <c r="L624" s="32" t="s">
        <v>69</v>
      </c>
      <c r="M624" s="28" t="s">
        <v>1392</v>
      </c>
      <c r="N624" s="28" t="s">
        <v>1450</v>
      </c>
      <c r="O624" s="29" t="s">
        <v>8071</v>
      </c>
      <c r="P624" s="25" t="s">
        <v>8072</v>
      </c>
      <c r="Q624" s="41" t="s">
        <v>8073</v>
      </c>
      <c r="R624" s="25" t="s">
        <v>8074</v>
      </c>
      <c r="S624" s="25" t="s">
        <v>8075</v>
      </c>
      <c r="T624" s="25">
        <v>321859722</v>
      </c>
      <c r="U624" s="25">
        <v>91</v>
      </c>
      <c r="V624" s="25">
        <v>1</v>
      </c>
      <c r="W624" s="25">
        <v>853</v>
      </c>
      <c r="X624" s="24" t="s">
        <v>8076</v>
      </c>
      <c r="Y624" s="24" t="s">
        <v>8077</v>
      </c>
      <c r="Z624" s="25">
        <v>2</v>
      </c>
      <c r="AA624" s="25" t="s">
        <v>96</v>
      </c>
      <c r="AB624" s="25" t="s">
        <v>23</v>
      </c>
      <c r="AC624" s="25" t="s">
        <v>97</v>
      </c>
      <c r="AD624" s="30"/>
      <c r="AE624" s="24" t="s">
        <v>8078</v>
      </c>
      <c r="AF624" s="31">
        <v>31833</v>
      </c>
      <c r="AG624" s="25" t="str">
        <f t="shared" ca="1" si="134"/>
        <v>38 anos</v>
      </c>
      <c r="AH624" s="31">
        <v>43937</v>
      </c>
      <c r="AI624" s="31">
        <v>43937</v>
      </c>
      <c r="AJ624" s="31">
        <f t="shared" si="135"/>
        <v>53068</v>
      </c>
      <c r="AK624" s="31">
        <f t="shared" si="136"/>
        <v>54894</v>
      </c>
      <c r="AL624" s="25">
        <v>59</v>
      </c>
      <c r="AM624" s="25" t="str">
        <f t="shared" ca="1" si="137"/>
        <v>5 ano(s)</v>
      </c>
      <c r="AN624" s="25" t="str">
        <f t="shared" ca="1" si="138"/>
        <v>4  mês(es)</v>
      </c>
      <c r="AO624" s="25" t="str">
        <f t="shared" ca="1" si="139"/>
        <v>0 dias</v>
      </c>
      <c r="AP624" s="25">
        <f t="shared" ca="1" si="140"/>
        <v>1948</v>
      </c>
      <c r="AQ624" s="32" t="s">
        <v>99</v>
      </c>
      <c r="AR624" s="25"/>
      <c r="AS624" s="25"/>
      <c r="AT624" s="25"/>
      <c r="AU624" s="25"/>
      <c r="AV624" s="25"/>
      <c r="AW624" s="25" t="s">
        <v>100</v>
      </c>
      <c r="AX624" s="25" t="s">
        <v>110</v>
      </c>
      <c r="AY624" s="25" t="s">
        <v>127</v>
      </c>
      <c r="AZ624" s="25" t="s">
        <v>99</v>
      </c>
      <c r="BA624" s="25" t="s">
        <v>99</v>
      </c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 t="s">
        <v>106</v>
      </c>
      <c r="BP624" s="25"/>
      <c r="BQ624" s="25"/>
      <c r="BR624" s="33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34"/>
    </row>
    <row r="625" spans="1:93" ht="12.75" customHeight="1">
      <c r="A625" s="13" t="s">
        <v>8079</v>
      </c>
      <c r="B625" s="14"/>
      <c r="C625" s="40" t="s">
        <v>82</v>
      </c>
      <c r="D625" s="599" t="s">
        <v>7828</v>
      </c>
      <c r="E625" s="600">
        <v>29</v>
      </c>
      <c r="F625" s="599"/>
      <c r="G625" s="599"/>
      <c r="H625" s="36" t="s">
        <v>84</v>
      </c>
      <c r="I625" s="14"/>
      <c r="J625" s="36" t="s">
        <v>85</v>
      </c>
      <c r="K625" s="14" t="s">
        <v>86</v>
      </c>
      <c r="L625" s="21" t="s">
        <v>70</v>
      </c>
      <c r="M625" s="17" t="s">
        <v>1392</v>
      </c>
      <c r="N625" s="17" t="s">
        <v>1450</v>
      </c>
      <c r="O625" s="18" t="s">
        <v>8080</v>
      </c>
      <c r="P625" s="14" t="s">
        <v>8081</v>
      </c>
      <c r="Q625" s="60" t="s">
        <v>8082</v>
      </c>
      <c r="R625" s="14" t="s">
        <v>8083</v>
      </c>
      <c r="S625" s="14" t="s">
        <v>8084</v>
      </c>
      <c r="T625" s="14">
        <v>179857222</v>
      </c>
      <c r="U625" s="14">
        <v>24</v>
      </c>
      <c r="V625" s="14">
        <v>31</v>
      </c>
      <c r="W625" s="14">
        <v>675</v>
      </c>
      <c r="X625" s="13" t="s">
        <v>8085</v>
      </c>
      <c r="Y625" s="13" t="s">
        <v>8086</v>
      </c>
      <c r="Z625" s="14">
        <v>2</v>
      </c>
      <c r="AA625" s="14" t="s">
        <v>96</v>
      </c>
      <c r="AB625" s="14" t="s">
        <v>23</v>
      </c>
      <c r="AC625" s="14" t="s">
        <v>97</v>
      </c>
      <c r="AD625" s="19"/>
      <c r="AE625" s="13" t="s">
        <v>8087</v>
      </c>
      <c r="AF625" s="20">
        <v>28785</v>
      </c>
      <c r="AG625" s="14" t="str">
        <f t="shared" ca="1" si="134"/>
        <v>46 anos</v>
      </c>
      <c r="AH625" s="20">
        <v>43937</v>
      </c>
      <c r="AI625" s="20">
        <v>43937</v>
      </c>
      <c r="AJ625" s="20">
        <f t="shared" si="135"/>
        <v>53068</v>
      </c>
      <c r="AK625" s="20">
        <f t="shared" si="136"/>
        <v>54894</v>
      </c>
      <c r="AL625" s="14">
        <v>59</v>
      </c>
      <c r="AM625" s="14" t="str">
        <f t="shared" ca="1" si="137"/>
        <v>5 ano(s)</v>
      </c>
      <c r="AN625" s="14" t="str">
        <f t="shared" ca="1" si="138"/>
        <v>4  mês(es)</v>
      </c>
      <c r="AO625" s="14" t="str">
        <f t="shared" ca="1" si="139"/>
        <v>0 dias</v>
      </c>
      <c r="AP625" s="14">
        <f t="shared" ca="1" si="140"/>
        <v>1948</v>
      </c>
      <c r="AQ625" s="21" t="s">
        <v>99</v>
      </c>
      <c r="AR625" s="14"/>
      <c r="AS625" s="14"/>
      <c r="AT625" s="14"/>
      <c r="AU625" s="14"/>
      <c r="AV625" s="14"/>
      <c r="AW625" s="14" t="s">
        <v>336</v>
      </c>
      <c r="AX625" s="14" t="s">
        <v>110</v>
      </c>
      <c r="AY625" s="14" t="s">
        <v>99</v>
      </c>
      <c r="AZ625" s="14" t="s">
        <v>99</v>
      </c>
      <c r="BA625" s="14" t="s">
        <v>99</v>
      </c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 t="s">
        <v>106</v>
      </c>
      <c r="BP625" s="14"/>
      <c r="BQ625" s="14"/>
      <c r="BR625" s="22"/>
      <c r="BS625" s="14"/>
      <c r="BT625" s="14"/>
      <c r="BU625" s="14"/>
      <c r="BV625" s="14"/>
      <c r="BW625" s="14"/>
      <c r="BX625" s="14"/>
      <c r="BY625" s="14" t="s">
        <v>8088</v>
      </c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40"/>
    </row>
    <row r="626" spans="1:93" ht="12.75" customHeight="1">
      <c r="A626" s="24" t="s">
        <v>8089</v>
      </c>
      <c r="B626" s="25"/>
      <c r="C626" s="34" t="s">
        <v>82</v>
      </c>
      <c r="D626" s="600" t="s">
        <v>7828</v>
      </c>
      <c r="E626" s="600">
        <v>29</v>
      </c>
      <c r="F626" s="600"/>
      <c r="G626" s="600"/>
      <c r="H626" s="27" t="s">
        <v>84</v>
      </c>
      <c r="I626" s="25" t="s">
        <v>8090</v>
      </c>
      <c r="J626" s="27" t="s">
        <v>135</v>
      </c>
      <c r="K626" s="25" t="s">
        <v>86</v>
      </c>
      <c r="L626" s="32" t="s">
        <v>69</v>
      </c>
      <c r="M626" s="28" t="s">
        <v>1392</v>
      </c>
      <c r="N626" s="28" t="s">
        <v>1450</v>
      </c>
      <c r="O626" s="29" t="s">
        <v>8091</v>
      </c>
      <c r="P626" s="25" t="s">
        <v>8092</v>
      </c>
      <c r="Q626" s="41" t="s">
        <v>8093</v>
      </c>
      <c r="R626" s="25" t="s">
        <v>8094</v>
      </c>
      <c r="S626" s="25" t="s">
        <v>8095</v>
      </c>
      <c r="T626" s="25">
        <v>176950822</v>
      </c>
      <c r="U626" s="25">
        <v>24</v>
      </c>
      <c r="V626" s="25">
        <v>32</v>
      </c>
      <c r="W626" s="25">
        <v>932</v>
      </c>
      <c r="X626" s="24" t="s">
        <v>8096</v>
      </c>
      <c r="Y626" s="24" t="s">
        <v>8097</v>
      </c>
      <c r="Z626" s="25">
        <v>2</v>
      </c>
      <c r="AA626" s="25" t="s">
        <v>96</v>
      </c>
      <c r="AB626" s="25" t="s">
        <v>23</v>
      </c>
      <c r="AC626" s="25" t="s">
        <v>97</v>
      </c>
      <c r="AD626" s="30" t="s">
        <v>8098</v>
      </c>
      <c r="AE626" s="24" t="s">
        <v>6481</v>
      </c>
      <c r="AF626" s="106">
        <v>28660</v>
      </c>
      <c r="AG626" s="25" t="str">
        <f t="shared" ca="1" si="134"/>
        <v>47 anos</v>
      </c>
      <c r="AH626" s="31">
        <v>43937</v>
      </c>
      <c r="AI626" s="31">
        <v>43937</v>
      </c>
      <c r="AJ626" s="31">
        <f t="shared" si="135"/>
        <v>53068</v>
      </c>
      <c r="AK626" s="31">
        <f t="shared" si="136"/>
        <v>54894</v>
      </c>
      <c r="AL626" s="25">
        <v>59</v>
      </c>
      <c r="AM626" s="25" t="str">
        <f t="shared" ca="1" si="137"/>
        <v>5 ano(s)</v>
      </c>
      <c r="AN626" s="25" t="str">
        <f t="shared" ca="1" si="138"/>
        <v>4  mês(es)</v>
      </c>
      <c r="AO626" s="25" t="str">
        <f t="shared" ca="1" si="139"/>
        <v>0 dias</v>
      </c>
      <c r="AP626" s="25">
        <f t="shared" ca="1" si="140"/>
        <v>1948</v>
      </c>
      <c r="AQ626" s="32" t="s">
        <v>99</v>
      </c>
      <c r="AR626" s="25"/>
      <c r="AS626" s="25"/>
      <c r="AT626" s="25"/>
      <c r="AU626" s="25"/>
      <c r="AV626" s="25"/>
      <c r="AW626" s="25" t="s">
        <v>336</v>
      </c>
      <c r="AX626" s="25" t="s">
        <v>110</v>
      </c>
      <c r="AY626" s="25" t="s">
        <v>99</v>
      </c>
      <c r="AZ626" s="25" t="s">
        <v>99</v>
      </c>
      <c r="BA626" s="25" t="s">
        <v>99</v>
      </c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103" t="s">
        <v>8099</v>
      </c>
      <c r="BM626" s="32">
        <v>150</v>
      </c>
      <c r="BN626" s="103" t="s">
        <v>8100</v>
      </c>
      <c r="BO626" s="32" t="s">
        <v>106</v>
      </c>
      <c r="BP626" s="32">
        <v>69033000</v>
      </c>
      <c r="BQ626" s="32">
        <v>92992629935</v>
      </c>
      <c r="BR626" s="103" t="s">
        <v>8101</v>
      </c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 t="s">
        <v>8102</v>
      </c>
      <c r="CO626" s="34" t="s">
        <v>8103</v>
      </c>
    </row>
    <row r="627" spans="1:93" ht="15" customHeight="1">
      <c r="A627" s="13" t="s">
        <v>8104</v>
      </c>
      <c r="B627" s="14">
        <v>333</v>
      </c>
      <c r="C627" s="40" t="s">
        <v>82</v>
      </c>
      <c r="D627" s="599" t="s">
        <v>7828</v>
      </c>
      <c r="E627" s="600">
        <v>29</v>
      </c>
      <c r="F627" s="599"/>
      <c r="G627" s="599"/>
      <c r="H627" s="36" t="s">
        <v>84</v>
      </c>
      <c r="I627" s="14"/>
      <c r="J627" s="36" t="s">
        <v>135</v>
      </c>
      <c r="K627" s="14" t="s">
        <v>544</v>
      </c>
      <c r="L627" s="14" t="s">
        <v>73</v>
      </c>
      <c r="M627" s="17" t="s">
        <v>87</v>
      </c>
      <c r="N627" s="17" t="s">
        <v>88</v>
      </c>
      <c r="O627" s="18" t="s">
        <v>8105</v>
      </c>
      <c r="P627" s="14" t="s">
        <v>8106</v>
      </c>
      <c r="Q627" s="17" t="s">
        <v>8107</v>
      </c>
      <c r="R627" s="14" t="s">
        <v>8108</v>
      </c>
      <c r="S627" s="14" t="s">
        <v>8109</v>
      </c>
      <c r="T627" s="14">
        <v>194546322</v>
      </c>
      <c r="U627" s="14">
        <v>59</v>
      </c>
      <c r="V627" s="14">
        <v>4</v>
      </c>
      <c r="W627" s="14">
        <v>52</v>
      </c>
      <c r="X627" s="13" t="s">
        <v>8110</v>
      </c>
      <c r="Y627" s="13" t="s">
        <v>8111</v>
      </c>
      <c r="Z627" s="14">
        <v>2</v>
      </c>
      <c r="AA627" s="14" t="s">
        <v>96</v>
      </c>
      <c r="AB627" s="14" t="s">
        <v>23</v>
      </c>
      <c r="AC627" s="14" t="s">
        <v>97</v>
      </c>
      <c r="AD627" s="19"/>
      <c r="AE627" s="13" t="s">
        <v>8112</v>
      </c>
      <c r="AF627" s="20">
        <v>28832</v>
      </c>
      <c r="AG627" s="14" t="str">
        <f t="shared" ca="1" si="134"/>
        <v>46 anos</v>
      </c>
      <c r="AH627" s="20">
        <v>38384</v>
      </c>
      <c r="AI627" s="20">
        <v>38384</v>
      </c>
      <c r="AJ627" s="20">
        <f t="shared" si="135"/>
        <v>47515</v>
      </c>
      <c r="AK627" s="20">
        <f t="shared" si="136"/>
        <v>49341</v>
      </c>
      <c r="AL627" s="14">
        <v>59</v>
      </c>
      <c r="AM627" s="14" t="str">
        <f t="shared" ca="1" si="137"/>
        <v>20 ano(s)</v>
      </c>
      <c r="AN627" s="14" t="str">
        <f t="shared" ca="1" si="138"/>
        <v>6  mês(es)</v>
      </c>
      <c r="AO627" s="14" t="str">
        <f t="shared" ca="1" si="139"/>
        <v>15 dias</v>
      </c>
      <c r="AP627" s="14">
        <f t="shared" ca="1" si="140"/>
        <v>7501</v>
      </c>
      <c r="AQ627" s="21" t="s">
        <v>99</v>
      </c>
      <c r="AR627" s="14"/>
      <c r="AS627" s="14"/>
      <c r="AT627" s="14"/>
      <c r="AU627" s="14"/>
      <c r="AV627" s="14"/>
      <c r="AW627" s="14" t="s">
        <v>100</v>
      </c>
      <c r="AX627" s="14" t="s">
        <v>8113</v>
      </c>
      <c r="AY627" s="14" t="s">
        <v>8114</v>
      </c>
      <c r="AZ627" s="14" t="s">
        <v>99</v>
      </c>
      <c r="BA627" s="14" t="s">
        <v>99</v>
      </c>
      <c r="BB627" s="14"/>
      <c r="BC627" s="14" t="s">
        <v>3028</v>
      </c>
      <c r="BD627" s="14" t="s">
        <v>3259</v>
      </c>
      <c r="BE627" s="14" t="s">
        <v>3030</v>
      </c>
      <c r="BF627" s="14"/>
      <c r="BG627" s="14"/>
      <c r="BH627" s="14"/>
      <c r="BI627" s="14"/>
      <c r="BJ627" s="14"/>
      <c r="BK627" s="14"/>
      <c r="BL627" s="14" t="s">
        <v>8115</v>
      </c>
      <c r="BM627" s="14">
        <v>0</v>
      </c>
      <c r="BN627" s="14" t="s">
        <v>8116</v>
      </c>
      <c r="BO627" s="14" t="s">
        <v>106</v>
      </c>
      <c r="BP627" s="14">
        <v>69074700</v>
      </c>
      <c r="BQ627" s="14">
        <v>981872504</v>
      </c>
      <c r="BR627" s="22" t="s">
        <v>8117</v>
      </c>
      <c r="BS627" s="14" t="s">
        <v>205</v>
      </c>
      <c r="BT627" s="14" t="s">
        <v>206</v>
      </c>
      <c r="BU627" s="14" t="s">
        <v>207</v>
      </c>
      <c r="BV627" s="14"/>
      <c r="BW627" s="14"/>
      <c r="BX627" s="14" t="s">
        <v>1435</v>
      </c>
      <c r="BY627" s="14" t="s">
        <v>3262</v>
      </c>
      <c r="BZ627" s="14" t="s">
        <v>110</v>
      </c>
      <c r="CA627" s="20" t="s">
        <v>209</v>
      </c>
      <c r="CB627" s="20">
        <v>45403</v>
      </c>
      <c r="CC627" s="14" t="s">
        <v>6115</v>
      </c>
      <c r="CD627" s="14" t="s">
        <v>110</v>
      </c>
      <c r="CE627" s="14" t="s">
        <v>110</v>
      </c>
      <c r="CF627" s="14" t="s">
        <v>110</v>
      </c>
      <c r="CG627" s="14" t="s">
        <v>110</v>
      </c>
      <c r="CH627" s="14" t="s">
        <v>110</v>
      </c>
      <c r="CI627" s="14" t="s">
        <v>110</v>
      </c>
      <c r="CJ627" s="14" t="s">
        <v>110</v>
      </c>
      <c r="CK627" s="14" t="s">
        <v>110</v>
      </c>
      <c r="CL627" s="14" t="s">
        <v>110</v>
      </c>
      <c r="CM627" s="14" t="s">
        <v>110</v>
      </c>
      <c r="CN627" s="14"/>
      <c r="CO627" s="40"/>
    </row>
    <row r="628" spans="1:93" ht="15" customHeight="1">
      <c r="A628" s="626" t="s">
        <v>8118</v>
      </c>
      <c r="B628" s="35">
        <v>588</v>
      </c>
      <c r="C628" s="225" t="s">
        <v>82</v>
      </c>
      <c r="D628" s="600" t="s">
        <v>7828</v>
      </c>
      <c r="E628" s="600">
        <v>29</v>
      </c>
      <c r="F628" s="600"/>
      <c r="G628" s="600"/>
      <c r="H628" s="218" t="s">
        <v>84</v>
      </c>
      <c r="I628" s="35" t="s">
        <v>2033</v>
      </c>
      <c r="J628" s="218" t="s">
        <v>85</v>
      </c>
      <c r="K628" s="35" t="s">
        <v>86</v>
      </c>
      <c r="L628" s="35" t="s">
        <v>69</v>
      </c>
      <c r="M628" s="35" t="s">
        <v>196</v>
      </c>
      <c r="N628" s="219" t="s">
        <v>88</v>
      </c>
      <c r="O628" s="220" t="s">
        <v>8119</v>
      </c>
      <c r="P628" s="35" t="s">
        <v>8120</v>
      </c>
      <c r="Q628" s="219" t="s">
        <v>8121</v>
      </c>
      <c r="R628" s="35" t="s">
        <v>8122</v>
      </c>
      <c r="S628" s="35" t="s">
        <v>8123</v>
      </c>
      <c r="T628" s="660">
        <v>391195913</v>
      </c>
      <c r="U628" s="35">
        <v>92</v>
      </c>
      <c r="V628" s="663">
        <v>2</v>
      </c>
      <c r="W628" s="663">
        <v>324</v>
      </c>
      <c r="X628" s="668" t="s">
        <v>8124</v>
      </c>
      <c r="Y628" s="668" t="s">
        <v>8125</v>
      </c>
      <c r="Z628" s="35">
        <v>2</v>
      </c>
      <c r="AA628" s="35" t="s">
        <v>96</v>
      </c>
      <c r="AB628" s="35" t="s">
        <v>23</v>
      </c>
      <c r="AC628" s="35" t="s">
        <v>97</v>
      </c>
      <c r="AD628" s="221"/>
      <c r="AE628" s="217" t="s">
        <v>6027</v>
      </c>
      <c r="AF628" s="222">
        <v>29984</v>
      </c>
      <c r="AG628" s="35" t="str">
        <f t="shared" ca="1" si="134"/>
        <v>43 anos</v>
      </c>
      <c r="AH628" s="222">
        <v>41561</v>
      </c>
      <c r="AI628" s="222">
        <v>41561</v>
      </c>
      <c r="AJ628" s="222">
        <f t="shared" si="135"/>
        <v>50692</v>
      </c>
      <c r="AK628" s="222">
        <f t="shared" si="136"/>
        <v>52518</v>
      </c>
      <c r="AL628" s="35">
        <v>59</v>
      </c>
      <c r="AM628" s="35" t="str">
        <f t="shared" ca="1" si="137"/>
        <v>11 ano(s)</v>
      </c>
      <c r="AN628" s="35" t="str">
        <f t="shared" ca="1" si="138"/>
        <v>10  mês(es)</v>
      </c>
      <c r="AO628" s="35" t="str">
        <f t="shared" ca="1" si="139"/>
        <v>2 dias</v>
      </c>
      <c r="AP628" s="35">
        <f t="shared" ca="1" si="140"/>
        <v>4324</v>
      </c>
      <c r="AQ628" s="223" t="s">
        <v>99</v>
      </c>
      <c r="AR628" s="35"/>
      <c r="AS628" s="35"/>
      <c r="AT628" s="35"/>
      <c r="AU628" s="35"/>
      <c r="AV628" s="35"/>
      <c r="AW628" s="25" t="s">
        <v>100</v>
      </c>
      <c r="AX628" s="35" t="s">
        <v>110</v>
      </c>
      <c r="AY628" s="217" t="s">
        <v>8126</v>
      </c>
      <c r="AZ628" s="35" t="s">
        <v>99</v>
      </c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 t="s">
        <v>8127</v>
      </c>
      <c r="BM628" s="35">
        <v>0</v>
      </c>
      <c r="BN628" s="35" t="s">
        <v>8128</v>
      </c>
      <c r="BO628" s="35" t="s">
        <v>106</v>
      </c>
      <c r="BP628" s="35">
        <v>69018150</v>
      </c>
      <c r="BQ628" s="35">
        <v>92981679098</v>
      </c>
      <c r="BR628" s="224" t="s">
        <v>8129</v>
      </c>
      <c r="BS628" s="35" t="s">
        <v>290</v>
      </c>
      <c r="BT628" s="35" t="s">
        <v>110</v>
      </c>
      <c r="BU628" s="35" t="s">
        <v>291</v>
      </c>
      <c r="BV628" s="35" t="s">
        <v>110</v>
      </c>
      <c r="BW628" s="222" t="s">
        <v>292</v>
      </c>
      <c r="BX628" s="35" t="s">
        <v>8130</v>
      </c>
      <c r="BY628" s="35" t="s">
        <v>110</v>
      </c>
      <c r="BZ628" s="35" t="s">
        <v>110</v>
      </c>
      <c r="CA628" s="35" t="s">
        <v>110</v>
      </c>
      <c r="CB628" s="35" t="s">
        <v>110</v>
      </c>
      <c r="CC628" s="35" t="s">
        <v>110</v>
      </c>
      <c r="CD628" s="35" t="s">
        <v>110</v>
      </c>
      <c r="CE628" s="35" t="s">
        <v>110</v>
      </c>
      <c r="CF628" s="35" t="s">
        <v>110</v>
      </c>
      <c r="CG628" s="35" t="s">
        <v>110</v>
      </c>
      <c r="CH628" s="35" t="s">
        <v>110</v>
      </c>
      <c r="CI628" s="35" t="s">
        <v>110</v>
      </c>
      <c r="CJ628" s="35" t="s">
        <v>110</v>
      </c>
      <c r="CK628" s="35" t="s">
        <v>110</v>
      </c>
      <c r="CL628" s="35" t="s">
        <v>110</v>
      </c>
      <c r="CM628" s="35" t="s">
        <v>110</v>
      </c>
      <c r="CN628" s="35"/>
      <c r="CO628" s="225"/>
    </row>
    <row r="629" spans="1:93" ht="15" customHeight="1">
      <c r="A629" s="13" t="s">
        <v>8131</v>
      </c>
      <c r="B629" s="14">
        <v>52</v>
      </c>
      <c r="C629" s="40" t="s">
        <v>82</v>
      </c>
      <c r="D629" s="599" t="s">
        <v>7828</v>
      </c>
      <c r="E629" s="600">
        <v>29</v>
      </c>
      <c r="F629" s="599"/>
      <c r="G629" s="599"/>
      <c r="H629" s="36" t="s">
        <v>84</v>
      </c>
      <c r="I629" s="14" t="s">
        <v>2033</v>
      </c>
      <c r="J629" s="36" t="s">
        <v>85</v>
      </c>
      <c r="K629" s="14" t="s">
        <v>86</v>
      </c>
      <c r="L629" s="14" t="s">
        <v>73</v>
      </c>
      <c r="M629" s="17" t="s">
        <v>87</v>
      </c>
      <c r="N629" s="17" t="s">
        <v>88</v>
      </c>
      <c r="O629" s="18" t="s">
        <v>8132</v>
      </c>
      <c r="P629" s="14" t="s">
        <v>8133</v>
      </c>
      <c r="Q629" s="17" t="s">
        <v>8134</v>
      </c>
      <c r="R629" s="14" t="s">
        <v>8135</v>
      </c>
      <c r="S629" s="14" t="s">
        <v>8136</v>
      </c>
      <c r="T629" s="14">
        <v>206138913</v>
      </c>
      <c r="U629" s="14">
        <v>9</v>
      </c>
      <c r="V629" s="14">
        <v>20</v>
      </c>
      <c r="W629" s="14">
        <v>185</v>
      </c>
      <c r="X629" s="13" t="s">
        <v>8137</v>
      </c>
      <c r="Y629" s="13" t="s">
        <v>8138</v>
      </c>
      <c r="Z629" s="14">
        <v>2</v>
      </c>
      <c r="AA629" s="14" t="s">
        <v>96</v>
      </c>
      <c r="AB629" s="14" t="s">
        <v>23</v>
      </c>
      <c r="AC629" s="14" t="s">
        <v>97</v>
      </c>
      <c r="AD629" s="19"/>
      <c r="AE629" s="13" t="s">
        <v>4641</v>
      </c>
      <c r="AF629" s="20">
        <v>26612</v>
      </c>
      <c r="AG629" s="14" t="str">
        <f t="shared" ca="1" si="134"/>
        <v>52 anos</v>
      </c>
      <c r="AH629" s="20">
        <v>35704</v>
      </c>
      <c r="AI629" s="20">
        <v>35704</v>
      </c>
      <c r="AJ629" s="20">
        <f t="shared" si="135"/>
        <v>44835</v>
      </c>
      <c r="AK629" s="20">
        <f t="shared" si="136"/>
        <v>46661</v>
      </c>
      <c r="AL629" s="14">
        <v>59</v>
      </c>
      <c r="AM629" s="14" t="str">
        <f t="shared" ca="1" si="137"/>
        <v>27 ano(s)</v>
      </c>
      <c r="AN629" s="14" t="str">
        <f t="shared" ca="1" si="138"/>
        <v>10  mês(es)</v>
      </c>
      <c r="AO629" s="14" t="str">
        <f t="shared" ca="1" si="139"/>
        <v>15 dias</v>
      </c>
      <c r="AP629" s="14">
        <f t="shared" ca="1" si="140"/>
        <v>10181</v>
      </c>
      <c r="AQ629" s="21" t="s">
        <v>99</v>
      </c>
      <c r="AR629" s="14"/>
      <c r="AS629" s="14"/>
      <c r="AT629" s="14"/>
      <c r="AU629" s="14"/>
      <c r="AV629" s="14"/>
      <c r="AW629" s="14" t="s">
        <v>100</v>
      </c>
      <c r="AX629" s="14"/>
      <c r="AY629" s="14" t="s">
        <v>127</v>
      </c>
      <c r="AZ629" s="14" t="s">
        <v>99</v>
      </c>
      <c r="BA629" s="14" t="s">
        <v>99</v>
      </c>
      <c r="BB629" s="14"/>
      <c r="BC629" s="14"/>
      <c r="BD629" s="14"/>
      <c r="BE629" s="14" t="s">
        <v>5770</v>
      </c>
      <c r="BF629" s="14"/>
      <c r="BG629" s="14"/>
      <c r="BH629" s="14"/>
      <c r="BI629" s="14"/>
      <c r="BJ629" s="14"/>
      <c r="BK629" s="14"/>
      <c r="BL629" s="14" t="s">
        <v>8139</v>
      </c>
      <c r="BM629" s="14">
        <v>0</v>
      </c>
      <c r="BN629" s="14"/>
      <c r="BO629" s="14" t="s">
        <v>106</v>
      </c>
      <c r="BP629" s="14">
        <v>69000000</v>
      </c>
      <c r="BQ629" s="14">
        <v>0</v>
      </c>
      <c r="BR629" s="22" t="s">
        <v>8140</v>
      </c>
      <c r="BS629" s="14" t="s">
        <v>8141</v>
      </c>
      <c r="BT629" s="14"/>
      <c r="BU629" s="14"/>
      <c r="BV629" s="14"/>
      <c r="BW629" s="14"/>
      <c r="BX629" s="14"/>
      <c r="BY629" s="14"/>
      <c r="BZ629" s="14" t="s">
        <v>8142</v>
      </c>
      <c r="CA629" s="14" t="s">
        <v>8143</v>
      </c>
      <c r="CB629" s="20">
        <v>44672</v>
      </c>
      <c r="CC629" s="14" t="s">
        <v>8144</v>
      </c>
      <c r="CD629" s="14" t="s">
        <v>110</v>
      </c>
      <c r="CE629" s="14" t="s">
        <v>110</v>
      </c>
      <c r="CF629" s="14" t="s">
        <v>110</v>
      </c>
      <c r="CG629" s="14" t="s">
        <v>110</v>
      </c>
      <c r="CH629" s="14" t="s">
        <v>110</v>
      </c>
      <c r="CI629" s="14" t="s">
        <v>110</v>
      </c>
      <c r="CJ629" s="14" t="s">
        <v>110</v>
      </c>
      <c r="CK629" s="14" t="s">
        <v>110</v>
      </c>
      <c r="CL629" s="14" t="s">
        <v>110</v>
      </c>
      <c r="CM629" s="14" t="s">
        <v>110</v>
      </c>
      <c r="CN629" s="14" t="s">
        <v>8145</v>
      </c>
      <c r="CO629" s="40" t="s">
        <v>1716</v>
      </c>
    </row>
    <row r="630" spans="1:93" ht="15" customHeight="1">
      <c r="A630" s="24" t="s">
        <v>8146</v>
      </c>
      <c r="B630" s="25">
        <v>305</v>
      </c>
      <c r="C630" s="34" t="s">
        <v>82</v>
      </c>
      <c r="D630" s="600" t="s">
        <v>7828</v>
      </c>
      <c r="E630" s="600">
        <v>29</v>
      </c>
      <c r="F630" s="600"/>
      <c r="G630" s="600"/>
      <c r="H630" s="27" t="s">
        <v>84</v>
      </c>
      <c r="I630" s="25" t="s">
        <v>1790</v>
      </c>
      <c r="J630" s="27" t="s">
        <v>85</v>
      </c>
      <c r="K630" s="25" t="s">
        <v>86</v>
      </c>
      <c r="L630" s="25" t="s">
        <v>195</v>
      </c>
      <c r="M630" s="28" t="s">
        <v>196</v>
      </c>
      <c r="N630" s="28" t="s">
        <v>88</v>
      </c>
      <c r="O630" s="29" t="s">
        <v>8147</v>
      </c>
      <c r="P630" s="25" t="s">
        <v>8148</v>
      </c>
      <c r="Q630" s="28" t="s">
        <v>8149</v>
      </c>
      <c r="R630" s="25" t="s">
        <v>8150</v>
      </c>
      <c r="S630" s="25" t="s">
        <v>8151</v>
      </c>
      <c r="T630" s="25">
        <v>218908722</v>
      </c>
      <c r="U630" s="25">
        <v>8</v>
      </c>
      <c r="V630" s="25">
        <v>18</v>
      </c>
      <c r="W630" s="25">
        <v>8</v>
      </c>
      <c r="X630" s="24" t="s">
        <v>8152</v>
      </c>
      <c r="Y630" s="24" t="s">
        <v>8153</v>
      </c>
      <c r="Z630" s="25">
        <v>1</v>
      </c>
      <c r="AA630" s="25" t="s">
        <v>99</v>
      </c>
      <c r="AB630" s="25" t="s">
        <v>817</v>
      </c>
      <c r="AC630" s="25" t="s">
        <v>97</v>
      </c>
      <c r="AD630" s="30" t="s">
        <v>8154</v>
      </c>
      <c r="AE630" s="24" t="s">
        <v>8155</v>
      </c>
      <c r="AF630" s="31">
        <v>31209</v>
      </c>
      <c r="AG630" s="25" t="str">
        <f t="shared" ca="1" si="134"/>
        <v>40 anos</v>
      </c>
      <c r="AH630" s="31">
        <v>38384</v>
      </c>
      <c r="AI630" s="31">
        <v>38384</v>
      </c>
      <c r="AJ630" s="31">
        <f t="shared" si="135"/>
        <v>47515</v>
      </c>
      <c r="AK630" s="31">
        <f t="shared" si="136"/>
        <v>49341</v>
      </c>
      <c r="AL630" s="25">
        <v>59</v>
      </c>
      <c r="AM630" s="25" t="str">
        <f t="shared" ca="1" si="137"/>
        <v>20 ano(s)</v>
      </c>
      <c r="AN630" s="25" t="str">
        <f t="shared" ca="1" si="138"/>
        <v>6  mês(es)</v>
      </c>
      <c r="AO630" s="25" t="str">
        <f t="shared" ca="1" si="139"/>
        <v>15 dias</v>
      </c>
      <c r="AP630" s="25">
        <f t="shared" ca="1" si="140"/>
        <v>7501</v>
      </c>
      <c r="AQ630" s="32" t="s">
        <v>99</v>
      </c>
      <c r="AR630" s="25"/>
      <c r="AS630" s="25"/>
      <c r="AT630" s="25"/>
      <c r="AU630" s="25"/>
      <c r="AV630" s="25"/>
      <c r="AW630" s="25" t="s">
        <v>100</v>
      </c>
      <c r="AX630" s="33" t="s">
        <v>8156</v>
      </c>
      <c r="AY630" s="25" t="s">
        <v>8157</v>
      </c>
      <c r="AZ630" s="25"/>
      <c r="BA630" s="25"/>
      <c r="BB630" s="25"/>
      <c r="BC630" s="25"/>
      <c r="BD630" s="25"/>
      <c r="BE630" s="25" t="s">
        <v>223</v>
      </c>
      <c r="BF630" s="25"/>
      <c r="BG630" s="25"/>
      <c r="BH630" s="25"/>
      <c r="BI630" s="25"/>
      <c r="BJ630" s="25"/>
      <c r="BK630" s="25"/>
      <c r="BL630" s="25" t="s">
        <v>8158</v>
      </c>
      <c r="BM630" s="25">
        <v>0</v>
      </c>
      <c r="BN630" s="25" t="s">
        <v>8159</v>
      </c>
      <c r="BO630" s="25" t="s">
        <v>106</v>
      </c>
      <c r="BP630" s="25">
        <v>69079090</v>
      </c>
      <c r="BQ630" s="25">
        <v>991165444</v>
      </c>
      <c r="BR630" s="33" t="s">
        <v>8160</v>
      </c>
      <c r="BS630" s="25" t="s">
        <v>205</v>
      </c>
      <c r="BT630" s="25" t="s">
        <v>206</v>
      </c>
      <c r="BU630" s="25" t="s">
        <v>207</v>
      </c>
      <c r="BV630" s="25"/>
      <c r="BW630" s="25"/>
      <c r="BX630" s="25"/>
      <c r="BY630" s="25" t="s">
        <v>208</v>
      </c>
      <c r="BZ630" s="25" t="s">
        <v>110</v>
      </c>
      <c r="CA630" s="25" t="s">
        <v>8161</v>
      </c>
      <c r="CB630" s="25" t="s">
        <v>110</v>
      </c>
      <c r="CC630" s="25" t="s">
        <v>110</v>
      </c>
      <c r="CD630" s="25" t="s">
        <v>110</v>
      </c>
      <c r="CE630" s="25" t="s">
        <v>110</v>
      </c>
      <c r="CF630" s="25" t="s">
        <v>110</v>
      </c>
      <c r="CG630" s="25" t="s">
        <v>110</v>
      </c>
      <c r="CH630" s="25" t="s">
        <v>110</v>
      </c>
      <c r="CI630" s="25" t="s">
        <v>110</v>
      </c>
      <c r="CJ630" s="25" t="s">
        <v>110</v>
      </c>
      <c r="CK630" s="25" t="s">
        <v>110</v>
      </c>
      <c r="CL630" s="25" t="s">
        <v>110</v>
      </c>
      <c r="CM630" s="25" t="s">
        <v>110</v>
      </c>
      <c r="CN630" s="25"/>
      <c r="CO630" s="34"/>
    </row>
    <row r="631" spans="1:93" ht="15" customHeight="1">
      <c r="A631" s="24" t="s">
        <v>8174</v>
      </c>
      <c r="B631" s="25">
        <v>10</v>
      </c>
      <c r="C631" s="34" t="s">
        <v>82</v>
      </c>
      <c r="D631" s="600" t="s">
        <v>8175</v>
      </c>
      <c r="E631" s="599">
        <v>30</v>
      </c>
      <c r="F631" s="600"/>
      <c r="G631" s="600"/>
      <c r="H631" s="27" t="s">
        <v>84</v>
      </c>
      <c r="I631" s="25" t="s">
        <v>8176</v>
      </c>
      <c r="J631" s="27" t="s">
        <v>85</v>
      </c>
      <c r="K631" s="25" t="s">
        <v>86</v>
      </c>
      <c r="L631" s="25" t="s">
        <v>75</v>
      </c>
      <c r="M631" s="28" t="s">
        <v>87</v>
      </c>
      <c r="N631" s="28" t="s">
        <v>88</v>
      </c>
      <c r="O631" s="29" t="s">
        <v>8177</v>
      </c>
      <c r="P631" s="25" t="s">
        <v>8178</v>
      </c>
      <c r="Q631" s="28" t="s">
        <v>8179</v>
      </c>
      <c r="R631" s="25" t="s">
        <v>8180</v>
      </c>
      <c r="S631" s="25" t="s">
        <v>8181</v>
      </c>
      <c r="T631" s="25">
        <v>189987322</v>
      </c>
      <c r="U631" s="25">
        <v>91</v>
      </c>
      <c r="V631" s="25">
        <v>8</v>
      </c>
      <c r="W631" s="25">
        <v>59</v>
      </c>
      <c r="X631" s="24" t="s">
        <v>8182</v>
      </c>
      <c r="Y631" s="24" t="s">
        <v>8183</v>
      </c>
      <c r="Z631" s="25">
        <v>1</v>
      </c>
      <c r="AA631" s="25" t="s">
        <v>96</v>
      </c>
      <c r="AB631" s="25" t="s">
        <v>23</v>
      </c>
      <c r="AC631" s="25" t="s">
        <v>97</v>
      </c>
      <c r="AD631" s="30"/>
      <c r="AE631" s="24" t="s">
        <v>5610</v>
      </c>
      <c r="AF631" s="31">
        <v>30130</v>
      </c>
      <c r="AG631" s="25" t="str">
        <f t="shared" ca="1" si="134"/>
        <v>43 anos</v>
      </c>
      <c r="AH631" s="31">
        <v>38058</v>
      </c>
      <c r="AI631" s="31">
        <v>38058</v>
      </c>
      <c r="AJ631" s="31">
        <f t="shared" si="135"/>
        <v>47189</v>
      </c>
      <c r="AK631" s="31">
        <f t="shared" si="136"/>
        <v>49015</v>
      </c>
      <c r="AL631" s="25">
        <v>59</v>
      </c>
      <c r="AM631" s="25" t="str">
        <f t="shared" ca="1" si="137"/>
        <v>21 ano(s)</v>
      </c>
      <c r="AN631" s="25" t="str">
        <f t="shared" ca="1" si="138"/>
        <v>5  mês(es)</v>
      </c>
      <c r="AO631" s="25" t="str">
        <f t="shared" ca="1" si="139"/>
        <v>4 dias</v>
      </c>
      <c r="AP631" s="25">
        <f t="shared" ca="1" si="140"/>
        <v>7827</v>
      </c>
      <c r="AQ631" s="32" t="s">
        <v>99</v>
      </c>
      <c r="AR631" s="25"/>
      <c r="AS631" s="25"/>
      <c r="AT631" s="25"/>
      <c r="AU631" s="25"/>
      <c r="AV631" s="25"/>
      <c r="AW631" s="25" t="s">
        <v>100</v>
      </c>
      <c r="AX631" s="25"/>
      <c r="AY631" s="25" t="s">
        <v>8184</v>
      </c>
      <c r="AZ631" s="25" t="s">
        <v>99</v>
      </c>
      <c r="BA631" s="25" t="s">
        <v>99</v>
      </c>
      <c r="BB631" s="31" t="s">
        <v>101</v>
      </c>
      <c r="BC631" s="25"/>
      <c r="BD631" s="25" t="s">
        <v>102</v>
      </c>
      <c r="BE631" s="25" t="s">
        <v>103</v>
      </c>
      <c r="BF631" s="25"/>
      <c r="BG631" s="25"/>
      <c r="BH631" s="25"/>
      <c r="BI631" s="25"/>
      <c r="BJ631" s="25"/>
      <c r="BK631" s="25"/>
      <c r="BL631" s="25" t="s">
        <v>8185</v>
      </c>
      <c r="BM631" s="25">
        <v>0</v>
      </c>
      <c r="BN631" s="25"/>
      <c r="BO631" s="25" t="s">
        <v>106</v>
      </c>
      <c r="BP631" s="25">
        <v>69097455</v>
      </c>
      <c r="BQ631" s="25">
        <v>93359861</v>
      </c>
      <c r="BR631" s="33" t="s">
        <v>8186</v>
      </c>
      <c r="BS631" s="25" t="s">
        <v>108</v>
      </c>
      <c r="BT631" s="25" t="s">
        <v>109</v>
      </c>
      <c r="BU631" s="25" t="s">
        <v>110</v>
      </c>
      <c r="BV631" s="25" t="s">
        <v>110</v>
      </c>
      <c r="BW631" s="25" t="s">
        <v>110</v>
      </c>
      <c r="BX631" s="31" t="s">
        <v>111</v>
      </c>
      <c r="BY631" s="25" t="s">
        <v>112</v>
      </c>
      <c r="BZ631" s="31" t="s">
        <v>113</v>
      </c>
      <c r="CA631" s="25" t="s">
        <v>110</v>
      </c>
      <c r="CB631" s="25" t="s">
        <v>110</v>
      </c>
      <c r="CC631" s="25" t="s">
        <v>110</v>
      </c>
      <c r="CD631" s="25" t="s">
        <v>8187</v>
      </c>
      <c r="CE631" s="25" t="s">
        <v>110</v>
      </c>
      <c r="CF631" s="25" t="s">
        <v>110</v>
      </c>
      <c r="CG631" s="25" t="s">
        <v>110</v>
      </c>
      <c r="CH631" s="25" t="s">
        <v>110</v>
      </c>
      <c r="CI631" s="25" t="s">
        <v>110</v>
      </c>
      <c r="CJ631" s="25" t="s">
        <v>110</v>
      </c>
      <c r="CK631" s="25" t="s">
        <v>110</v>
      </c>
      <c r="CL631" s="25" t="s">
        <v>110</v>
      </c>
      <c r="CM631" s="25" t="s">
        <v>110</v>
      </c>
      <c r="CN631" s="25"/>
      <c r="CO631" s="34"/>
    </row>
    <row r="632" spans="1:93" ht="12.75" customHeight="1">
      <c r="A632" s="13" t="s">
        <v>8162</v>
      </c>
      <c r="B632" s="14">
        <v>5</v>
      </c>
      <c r="C632" s="40" t="s">
        <v>82</v>
      </c>
      <c r="D632" s="599" t="s">
        <v>16939</v>
      </c>
      <c r="E632" s="599">
        <v>30</v>
      </c>
      <c r="F632" s="599" t="s">
        <v>16938</v>
      </c>
      <c r="G632" s="599">
        <v>47</v>
      </c>
      <c r="H632" s="36" t="s">
        <v>4771</v>
      </c>
      <c r="I632" s="14" t="s">
        <v>8163</v>
      </c>
      <c r="J632" s="36" t="s">
        <v>135</v>
      </c>
      <c r="K632" s="14" t="s">
        <v>86</v>
      </c>
      <c r="L632" s="14" t="s">
        <v>79</v>
      </c>
      <c r="M632" s="17" t="s">
        <v>118</v>
      </c>
      <c r="N632" s="17" t="s">
        <v>88</v>
      </c>
      <c r="O632" s="18" t="s">
        <v>8164</v>
      </c>
      <c r="P632" s="14" t="s">
        <v>8165</v>
      </c>
      <c r="Q632" s="17" t="s">
        <v>1659</v>
      </c>
      <c r="R632" s="14" t="s">
        <v>8166</v>
      </c>
      <c r="S632" s="14" t="s">
        <v>8167</v>
      </c>
      <c r="T632" s="14">
        <v>226830222</v>
      </c>
      <c r="U632" s="14">
        <v>8</v>
      </c>
      <c r="V632" s="14">
        <v>31</v>
      </c>
      <c r="W632" s="14">
        <v>397</v>
      </c>
      <c r="X632" s="13" t="s">
        <v>8168</v>
      </c>
      <c r="Y632" s="13" t="s">
        <v>8169</v>
      </c>
      <c r="Z632" s="14">
        <v>1</v>
      </c>
      <c r="AA632" s="14" t="s">
        <v>96</v>
      </c>
      <c r="AB632" s="14" t="s">
        <v>23</v>
      </c>
      <c r="AC632" s="14" t="s">
        <v>97</v>
      </c>
      <c r="AD632" s="19"/>
      <c r="AE632" s="13" t="s">
        <v>8170</v>
      </c>
      <c r="AF632" s="20">
        <v>31186</v>
      </c>
      <c r="AG632" s="14" t="str">
        <f t="shared" ca="1" si="134"/>
        <v>40 anos</v>
      </c>
      <c r="AH632" s="20">
        <v>38058</v>
      </c>
      <c r="AI632" s="20">
        <v>38058</v>
      </c>
      <c r="AJ632" s="20">
        <f t="shared" si="135"/>
        <v>47189</v>
      </c>
      <c r="AK632" s="20">
        <f t="shared" si="136"/>
        <v>49015</v>
      </c>
      <c r="AL632" s="14">
        <v>59</v>
      </c>
      <c r="AM632" s="14" t="str">
        <f t="shared" ca="1" si="137"/>
        <v>21 ano(s)</v>
      </c>
      <c r="AN632" s="14" t="str">
        <f t="shared" ca="1" si="138"/>
        <v>5  mês(es)</v>
      </c>
      <c r="AO632" s="14" t="str">
        <f t="shared" ca="1" si="139"/>
        <v>4 dias</v>
      </c>
      <c r="AP632" s="14">
        <f t="shared" ca="1" si="140"/>
        <v>7827</v>
      </c>
      <c r="AQ632" s="21" t="s">
        <v>99</v>
      </c>
      <c r="AR632" s="14" t="s">
        <v>110</v>
      </c>
      <c r="AS632" s="14" t="s">
        <v>110</v>
      </c>
      <c r="AT632" s="14" t="s">
        <v>110</v>
      </c>
      <c r="AU632" s="14" t="s">
        <v>110</v>
      </c>
      <c r="AV632" s="14"/>
      <c r="AW632" s="14" t="s">
        <v>100</v>
      </c>
      <c r="AX632" s="14" t="s">
        <v>110</v>
      </c>
      <c r="AY632" s="14" t="s">
        <v>8171</v>
      </c>
      <c r="AZ632" s="14" t="s">
        <v>99</v>
      </c>
      <c r="BA632" s="14" t="s">
        <v>99</v>
      </c>
      <c r="BB632" s="14" t="s">
        <v>110</v>
      </c>
      <c r="BC632" s="14" t="s">
        <v>110</v>
      </c>
      <c r="BD632" s="14" t="s">
        <v>110</v>
      </c>
      <c r="BE632" s="14" t="s">
        <v>110</v>
      </c>
      <c r="BF632" s="14" t="s">
        <v>110</v>
      </c>
      <c r="BG632" s="14" t="s">
        <v>96</v>
      </c>
      <c r="BH632" s="14" t="s">
        <v>99</v>
      </c>
      <c r="BI632" s="14"/>
      <c r="BJ632" s="14"/>
      <c r="BK632" s="14"/>
      <c r="BL632" s="14" t="s">
        <v>8172</v>
      </c>
      <c r="BM632" s="14">
        <v>0</v>
      </c>
      <c r="BN632" s="14"/>
      <c r="BO632" s="14" t="s">
        <v>106</v>
      </c>
      <c r="BP632" s="14">
        <v>69000000</v>
      </c>
      <c r="BQ632" s="14">
        <v>0</v>
      </c>
      <c r="BR632" s="22" t="s">
        <v>8173</v>
      </c>
      <c r="BS632" s="14" t="s">
        <v>129</v>
      </c>
      <c r="BT632" s="14" t="s">
        <v>110</v>
      </c>
      <c r="BU632" s="14" t="s">
        <v>110</v>
      </c>
      <c r="BV632" s="14" t="s">
        <v>110</v>
      </c>
      <c r="BW632" s="14" t="s">
        <v>110</v>
      </c>
      <c r="BX632" s="14" t="s">
        <v>110</v>
      </c>
      <c r="BY632" s="14" t="s">
        <v>110</v>
      </c>
      <c r="BZ632" s="14" t="s">
        <v>110</v>
      </c>
      <c r="CA632" s="14" t="s">
        <v>110</v>
      </c>
      <c r="CB632" s="14"/>
      <c r="CC632" s="14"/>
      <c r="CD632" s="14"/>
      <c r="CE632" s="14"/>
      <c r="CF632" s="14"/>
      <c r="CG632" s="14"/>
      <c r="CH632" s="14"/>
      <c r="CI632" s="14"/>
      <c r="CJ632" s="20">
        <v>43702</v>
      </c>
      <c r="CK632" s="14" t="s">
        <v>130</v>
      </c>
      <c r="CL632" s="14"/>
      <c r="CM632" s="14"/>
      <c r="CN632" s="14"/>
      <c r="CO632" s="40"/>
    </row>
    <row r="633" spans="1:93" ht="15" customHeight="1">
      <c r="A633" s="13" t="s">
        <v>132</v>
      </c>
      <c r="B633" s="14"/>
      <c r="C633" s="225" t="s">
        <v>82</v>
      </c>
      <c r="D633" s="599" t="s">
        <v>133</v>
      </c>
      <c r="E633" s="599">
        <v>30</v>
      </c>
      <c r="F633" s="599"/>
      <c r="G633" s="599"/>
      <c r="H633" s="36" t="s">
        <v>84</v>
      </c>
      <c r="I633" s="14" t="s">
        <v>134</v>
      </c>
      <c r="J633" s="36" t="s">
        <v>135</v>
      </c>
      <c r="K633" s="14" t="s">
        <v>86</v>
      </c>
      <c r="L633" s="14" t="s">
        <v>73</v>
      </c>
      <c r="M633" s="17" t="s">
        <v>136</v>
      </c>
      <c r="N633" s="17" t="s">
        <v>137</v>
      </c>
      <c r="O633" s="37" t="s">
        <v>138</v>
      </c>
      <c r="P633" s="14" t="s">
        <v>139</v>
      </c>
      <c r="Q633" s="14">
        <v>2091</v>
      </c>
      <c r="R633" s="17" t="s">
        <v>140</v>
      </c>
      <c r="S633" s="17" t="s">
        <v>141</v>
      </c>
      <c r="T633" s="17" t="s">
        <v>142</v>
      </c>
      <c r="U633" s="14">
        <v>91</v>
      </c>
      <c r="V633" s="17" t="s">
        <v>143</v>
      </c>
      <c r="W633" s="17" t="s">
        <v>144</v>
      </c>
      <c r="X633" s="13" t="s">
        <v>145</v>
      </c>
      <c r="Y633" s="13" t="s">
        <v>146</v>
      </c>
      <c r="Z633" s="14" t="s">
        <v>147</v>
      </c>
      <c r="AA633" s="14"/>
      <c r="AB633" s="14" t="s">
        <v>23</v>
      </c>
      <c r="AC633" s="14" t="s">
        <v>97</v>
      </c>
      <c r="AD633" s="19"/>
      <c r="AE633" s="13"/>
      <c r="AF633" s="20">
        <v>30950</v>
      </c>
      <c r="AG633" s="14" t="s">
        <v>148</v>
      </c>
      <c r="AH633" s="14"/>
      <c r="AI633" s="20"/>
      <c r="AJ633" s="20"/>
      <c r="AK633" s="20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 t="s">
        <v>100</v>
      </c>
      <c r="AX633" s="14" t="s">
        <v>149</v>
      </c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 t="s">
        <v>150</v>
      </c>
      <c r="BM633" s="14">
        <v>290</v>
      </c>
      <c r="BN633" s="14" t="s">
        <v>151</v>
      </c>
      <c r="BO633" s="14" t="s">
        <v>106</v>
      </c>
      <c r="BP633" s="14" t="s">
        <v>152</v>
      </c>
      <c r="BQ633" s="38" t="s">
        <v>153</v>
      </c>
      <c r="BR633" s="39" t="s">
        <v>154</v>
      </c>
      <c r="BS633" s="14"/>
      <c r="BT633" s="14"/>
      <c r="BU633" s="14"/>
      <c r="BV633" s="14"/>
      <c r="BW633" s="14"/>
      <c r="BX633" s="14"/>
      <c r="BY633" s="14"/>
      <c r="BZ633" s="14"/>
      <c r="CA633" s="14"/>
      <c r="CB633" s="20">
        <v>45772</v>
      </c>
      <c r="CC633" s="14" t="s">
        <v>155</v>
      </c>
      <c r="CD633" s="20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40"/>
    </row>
    <row r="634" spans="1:93" ht="15" customHeight="1">
      <c r="A634" s="13" t="s">
        <v>8188</v>
      </c>
      <c r="B634" s="14">
        <v>325</v>
      </c>
      <c r="C634" s="40" t="s">
        <v>82</v>
      </c>
      <c r="D634" s="599" t="s">
        <v>8189</v>
      </c>
      <c r="E634" s="599">
        <v>31</v>
      </c>
      <c r="F634" s="599"/>
      <c r="G634" s="599"/>
      <c r="H634" s="36" t="s">
        <v>84</v>
      </c>
      <c r="I634" s="14" t="s">
        <v>8190</v>
      </c>
      <c r="J634" s="36" t="s">
        <v>85</v>
      </c>
      <c r="K634" s="14" t="s">
        <v>544</v>
      </c>
      <c r="L634" s="14" t="s">
        <v>195</v>
      </c>
      <c r="M634" s="17" t="s">
        <v>196</v>
      </c>
      <c r="N634" s="17" t="s">
        <v>88</v>
      </c>
      <c r="O634" s="18" t="s">
        <v>8191</v>
      </c>
      <c r="P634" s="14" t="s">
        <v>8192</v>
      </c>
      <c r="Q634" s="17" t="s">
        <v>8193</v>
      </c>
      <c r="R634" s="14" t="s">
        <v>8194</v>
      </c>
      <c r="S634" s="14" t="s">
        <v>8195</v>
      </c>
      <c r="T634" s="14">
        <v>160210922</v>
      </c>
      <c r="U634" s="14">
        <v>67</v>
      </c>
      <c r="V634" s="14">
        <v>1</v>
      </c>
      <c r="W634" s="14">
        <v>289</v>
      </c>
      <c r="X634" s="13" t="s">
        <v>8196</v>
      </c>
      <c r="Y634" s="13" t="s">
        <v>8197</v>
      </c>
      <c r="Z634" s="14">
        <v>2</v>
      </c>
      <c r="AA634" s="14" t="s">
        <v>99</v>
      </c>
      <c r="AB634" s="14" t="s">
        <v>23</v>
      </c>
      <c r="AC634" s="14" t="s">
        <v>8198</v>
      </c>
      <c r="AD634" s="19" t="s">
        <v>8199</v>
      </c>
      <c r="AE634" s="13" t="s">
        <v>8200</v>
      </c>
      <c r="AF634" s="20">
        <v>27513</v>
      </c>
      <c r="AG634" s="14" t="str">
        <f ca="1">DATEDIF(AF634,TODAY(),"Y")&amp;" anos"</f>
        <v>50 anos</v>
      </c>
      <c r="AH634" s="20">
        <v>38384</v>
      </c>
      <c r="AI634" s="20">
        <v>38384</v>
      </c>
      <c r="AJ634" s="20">
        <f t="shared" ref="AJ634:AJ639" si="141">EDATE(AI634,300)</f>
        <v>47515</v>
      </c>
      <c r="AK634" s="20">
        <f t="shared" ref="AK634:AK639" si="142">EDATE(AI634,360)</f>
        <v>49341</v>
      </c>
      <c r="AL634" s="14">
        <v>59</v>
      </c>
      <c r="AM634" s="14" t="str">
        <f t="shared" ref="AM634:AM639" ca="1" si="143">DATEDIF(AI634,TODAY(),"Y")&amp;" ano(s)"</f>
        <v>20 ano(s)</v>
      </c>
      <c r="AN634" s="14" t="str">
        <f t="shared" ref="AN634:AN639" ca="1" si="144">DATEDIF(AI634,TODAY(),"YM")&amp;"  mês(es)"</f>
        <v>6  mês(es)</v>
      </c>
      <c r="AO634" s="14" t="str">
        <f t="shared" ref="AO634:AO639" ca="1" si="145">DATEDIF(AI634,TODAY(),"MD")&amp;" dias"</f>
        <v>15 dias</v>
      </c>
      <c r="AP634" s="14">
        <f t="shared" ref="AP634:AP639" ca="1" si="146">TODAY()-AI634</f>
        <v>7501</v>
      </c>
      <c r="AQ634" s="21" t="s">
        <v>99</v>
      </c>
      <c r="AR634" s="14"/>
      <c r="AS634" s="14"/>
      <c r="AT634" s="14"/>
      <c r="AU634" s="14"/>
      <c r="AV634" s="14"/>
      <c r="AW634" s="14" t="s">
        <v>100</v>
      </c>
      <c r="AX634" s="14" t="s">
        <v>8201</v>
      </c>
      <c r="AY634" s="14" t="s">
        <v>8202</v>
      </c>
      <c r="AZ634" s="14"/>
      <c r="BA634" s="14"/>
      <c r="BB634" s="14"/>
      <c r="BC634" s="14"/>
      <c r="BD634" s="14"/>
      <c r="BE634" s="14" t="s">
        <v>223</v>
      </c>
      <c r="BF634" s="14"/>
      <c r="BG634" s="14"/>
      <c r="BH634" s="14"/>
      <c r="BI634" s="14"/>
      <c r="BJ634" s="14"/>
      <c r="BK634" s="14"/>
      <c r="BL634" s="14" t="s">
        <v>8203</v>
      </c>
      <c r="BM634" s="14">
        <v>0</v>
      </c>
      <c r="BN634" s="14"/>
      <c r="BO634" s="14" t="s">
        <v>106</v>
      </c>
      <c r="BP634" s="14">
        <v>69000000</v>
      </c>
      <c r="BQ634" s="14">
        <v>0</v>
      </c>
      <c r="BR634" s="22" t="s">
        <v>4075</v>
      </c>
      <c r="BS634" s="14" t="s">
        <v>205</v>
      </c>
      <c r="BT634" s="14" t="s">
        <v>206</v>
      </c>
      <c r="BU634" s="14" t="s">
        <v>207</v>
      </c>
      <c r="BV634" s="14"/>
      <c r="BW634" s="14"/>
      <c r="BX634" s="14"/>
      <c r="BY634" s="14" t="s">
        <v>208</v>
      </c>
      <c r="BZ634" s="14" t="s">
        <v>110</v>
      </c>
      <c r="CA634" s="14" t="s">
        <v>8204</v>
      </c>
      <c r="CB634" s="14" t="s">
        <v>110</v>
      </c>
      <c r="CC634" s="14" t="s">
        <v>110</v>
      </c>
      <c r="CD634" s="14" t="s">
        <v>110</v>
      </c>
      <c r="CE634" s="14" t="s">
        <v>110</v>
      </c>
      <c r="CF634" s="14" t="s">
        <v>110</v>
      </c>
      <c r="CG634" s="14" t="s">
        <v>110</v>
      </c>
      <c r="CH634" s="14" t="s">
        <v>110</v>
      </c>
      <c r="CI634" s="14" t="s">
        <v>110</v>
      </c>
      <c r="CJ634" s="14" t="s">
        <v>110</v>
      </c>
      <c r="CK634" s="14" t="s">
        <v>110</v>
      </c>
      <c r="CL634" s="14" t="s">
        <v>110</v>
      </c>
      <c r="CM634" s="14" t="s">
        <v>110</v>
      </c>
      <c r="CN634" s="14" t="s">
        <v>8205</v>
      </c>
      <c r="CO634" s="40" t="s">
        <v>8206</v>
      </c>
    </row>
    <row r="635" spans="1:93" ht="15" customHeight="1">
      <c r="A635" s="24" t="s">
        <v>8207</v>
      </c>
      <c r="B635" s="25">
        <v>23</v>
      </c>
      <c r="C635" s="34" t="s">
        <v>82</v>
      </c>
      <c r="D635" s="600" t="s">
        <v>8189</v>
      </c>
      <c r="E635" s="600">
        <v>31</v>
      </c>
      <c r="F635" s="600"/>
      <c r="G635" s="600"/>
      <c r="H635" s="27" t="s">
        <v>159</v>
      </c>
      <c r="I635" s="25" t="s">
        <v>4093</v>
      </c>
      <c r="J635" s="27" t="s">
        <v>85</v>
      </c>
      <c r="K635" s="25" t="s">
        <v>544</v>
      </c>
      <c r="L635" s="25" t="s">
        <v>77</v>
      </c>
      <c r="M635" s="28" t="s">
        <v>136</v>
      </c>
      <c r="N635" s="28" t="s">
        <v>2291</v>
      </c>
      <c r="O635" s="29" t="s">
        <v>8208</v>
      </c>
      <c r="P635" s="25" t="s">
        <v>8209</v>
      </c>
      <c r="Q635" s="25">
        <v>1356</v>
      </c>
      <c r="R635" s="25" t="s">
        <v>8210</v>
      </c>
      <c r="S635" s="25" t="s">
        <v>8211</v>
      </c>
      <c r="T635" s="25">
        <v>220892922</v>
      </c>
      <c r="U635" s="25">
        <v>24</v>
      </c>
      <c r="V635" s="25">
        <v>1</v>
      </c>
      <c r="W635" s="25">
        <v>591</v>
      </c>
      <c r="X635" s="24" t="s">
        <v>8212</v>
      </c>
      <c r="Y635" s="24" t="s">
        <v>8213</v>
      </c>
      <c r="Z635" s="25"/>
      <c r="AA635" s="25" t="s">
        <v>99</v>
      </c>
      <c r="AB635" s="25" t="s">
        <v>168</v>
      </c>
      <c r="AC635" s="25" t="s">
        <v>8214</v>
      </c>
      <c r="AD635" s="30" t="s">
        <v>8215</v>
      </c>
      <c r="AE635" s="24" t="s">
        <v>4093</v>
      </c>
      <c r="AF635" s="31">
        <v>30052</v>
      </c>
      <c r="AG635" s="25" t="str">
        <f ca="1">DATEDIF(AF635,TODAY(),"Y")&amp;" anos"</f>
        <v>43 anos</v>
      </c>
      <c r="AH635" s="25"/>
      <c r="AI635" s="31">
        <v>43937</v>
      </c>
      <c r="AJ635" s="31">
        <f t="shared" si="141"/>
        <v>53068</v>
      </c>
      <c r="AK635" s="31">
        <f t="shared" si="142"/>
        <v>54894</v>
      </c>
      <c r="AL635" s="25">
        <v>59</v>
      </c>
      <c r="AM635" s="25" t="str">
        <f t="shared" ca="1" si="143"/>
        <v>5 ano(s)</v>
      </c>
      <c r="AN635" s="25" t="str">
        <f t="shared" ca="1" si="144"/>
        <v>4  mês(es)</v>
      </c>
      <c r="AO635" s="25" t="str">
        <f t="shared" ca="1" si="145"/>
        <v>0 dias</v>
      </c>
      <c r="AP635" s="25">
        <f t="shared" ca="1" si="146"/>
        <v>1948</v>
      </c>
      <c r="AQ635" s="32" t="s">
        <v>99</v>
      </c>
      <c r="AR635" s="25"/>
      <c r="AS635" s="25"/>
      <c r="AT635" s="25"/>
      <c r="AU635" s="25"/>
      <c r="AV635" s="25"/>
      <c r="AW635" s="25" t="s">
        <v>100</v>
      </c>
      <c r="AX635" s="25" t="s">
        <v>2298</v>
      </c>
      <c r="AY635" s="25" t="s">
        <v>1703</v>
      </c>
      <c r="AZ635" s="25"/>
      <c r="BA635" s="25" t="s">
        <v>99</v>
      </c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 t="s">
        <v>8216</v>
      </c>
      <c r="BM635" s="25">
        <v>39</v>
      </c>
      <c r="BN635" s="25" t="s">
        <v>8217</v>
      </c>
      <c r="BO635" s="25" t="s">
        <v>106</v>
      </c>
      <c r="BP635" s="25">
        <v>69070820</v>
      </c>
      <c r="BQ635" s="25">
        <v>95991181436</v>
      </c>
      <c r="BR635" s="33" t="s">
        <v>8218</v>
      </c>
      <c r="BS635" s="25"/>
      <c r="BT635" s="25"/>
      <c r="BU635" s="25"/>
      <c r="BV635" s="25"/>
      <c r="BW635" s="25"/>
      <c r="BX635" s="25"/>
      <c r="BY635" s="25"/>
      <c r="BZ635" s="25"/>
      <c r="CA635" s="25"/>
      <c r="CB635" s="31">
        <v>43937</v>
      </c>
      <c r="CC635" s="25" t="s">
        <v>175</v>
      </c>
      <c r="CD635" s="31">
        <v>44672</v>
      </c>
      <c r="CE635" s="25" t="s">
        <v>2304</v>
      </c>
      <c r="CF635" s="154">
        <v>43702</v>
      </c>
      <c r="CG635" s="65" t="s">
        <v>8219</v>
      </c>
      <c r="CH635" s="154">
        <v>45163</v>
      </c>
      <c r="CI635" s="65" t="s">
        <v>8219</v>
      </c>
      <c r="CJ635" s="25"/>
      <c r="CK635" s="25"/>
      <c r="CL635" s="25"/>
      <c r="CM635" s="25"/>
      <c r="CN635" s="25"/>
      <c r="CO635" s="34"/>
    </row>
    <row r="636" spans="1:93" ht="15" customHeight="1">
      <c r="A636" s="13" t="s">
        <v>8220</v>
      </c>
      <c r="B636" s="14">
        <v>422</v>
      </c>
      <c r="C636" s="40" t="s">
        <v>82</v>
      </c>
      <c r="D636" s="599" t="s">
        <v>8221</v>
      </c>
      <c r="E636" s="599">
        <v>32</v>
      </c>
      <c r="F636" s="599"/>
      <c r="G636" s="599"/>
      <c r="H636" s="36" t="s">
        <v>84</v>
      </c>
      <c r="I636" s="14"/>
      <c r="J636" s="36" t="s">
        <v>85</v>
      </c>
      <c r="K636" s="14" t="s">
        <v>86</v>
      </c>
      <c r="L636" s="14" t="s">
        <v>69</v>
      </c>
      <c r="M636" s="14" t="s">
        <v>196</v>
      </c>
      <c r="N636" s="17" t="s">
        <v>88</v>
      </c>
      <c r="O636" s="18" t="s">
        <v>8222</v>
      </c>
      <c r="P636" s="14" t="s">
        <v>8223</v>
      </c>
      <c r="Q636" s="17" t="s">
        <v>8224</v>
      </c>
      <c r="R636" s="14" t="s">
        <v>8225</v>
      </c>
      <c r="S636" s="14" t="s">
        <v>8226</v>
      </c>
      <c r="T636" s="14">
        <v>236668922</v>
      </c>
      <c r="U636" s="14">
        <v>75</v>
      </c>
      <c r="V636" s="14">
        <v>62</v>
      </c>
      <c r="W636" s="14">
        <v>148</v>
      </c>
      <c r="X636" s="13" t="s">
        <v>8227</v>
      </c>
      <c r="Y636" s="13" t="s">
        <v>8228</v>
      </c>
      <c r="Z636" s="14">
        <v>1</v>
      </c>
      <c r="AA636" s="14" t="s">
        <v>96</v>
      </c>
      <c r="AB636" s="14" t="s">
        <v>23</v>
      </c>
      <c r="AC636" s="14" t="s">
        <v>97</v>
      </c>
      <c r="AD636" s="19"/>
      <c r="AE636" s="13" t="s">
        <v>495</v>
      </c>
      <c r="AF636" s="20">
        <v>31217</v>
      </c>
      <c r="AG636" s="14" t="str">
        <f ca="1">DATEDIF(AF636,TODAY(),"Y")&amp;" anos"</f>
        <v>40 anos</v>
      </c>
      <c r="AH636" s="20">
        <v>41561</v>
      </c>
      <c r="AI636" s="20">
        <v>41561</v>
      </c>
      <c r="AJ636" s="20">
        <f t="shared" si="141"/>
        <v>50692</v>
      </c>
      <c r="AK636" s="20">
        <f t="shared" si="142"/>
        <v>52518</v>
      </c>
      <c r="AL636" s="14">
        <v>59</v>
      </c>
      <c r="AM636" s="14" t="str">
        <f t="shared" ca="1" si="143"/>
        <v>11 ano(s)</v>
      </c>
      <c r="AN636" s="14" t="str">
        <f t="shared" ca="1" si="144"/>
        <v>10  mês(es)</v>
      </c>
      <c r="AO636" s="14" t="str">
        <f t="shared" ca="1" si="145"/>
        <v>2 dias</v>
      </c>
      <c r="AP636" s="14">
        <f t="shared" ca="1" si="146"/>
        <v>4324</v>
      </c>
      <c r="AQ636" s="21" t="s">
        <v>99</v>
      </c>
      <c r="AR636" s="14"/>
      <c r="AS636" s="14"/>
      <c r="AT636" s="14"/>
      <c r="AU636" s="14"/>
      <c r="AV636" s="14"/>
      <c r="AW636" s="14" t="s">
        <v>336</v>
      </c>
      <c r="AX636" s="14" t="s">
        <v>99</v>
      </c>
      <c r="AY636" s="14" t="s">
        <v>99</v>
      </c>
      <c r="AZ636" s="14" t="s">
        <v>99</v>
      </c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 t="s">
        <v>8229</v>
      </c>
      <c r="BM636" s="14">
        <v>0</v>
      </c>
      <c r="BN636" s="14" t="s">
        <v>8230</v>
      </c>
      <c r="BO636" s="14" t="s">
        <v>106</v>
      </c>
      <c r="BP636" s="14">
        <v>69043610</v>
      </c>
      <c r="BQ636" s="14">
        <v>9292148911</v>
      </c>
      <c r="BR636" s="22" t="s">
        <v>8231</v>
      </c>
      <c r="BS636" s="14" t="s">
        <v>290</v>
      </c>
      <c r="BT636" s="14" t="s">
        <v>110</v>
      </c>
      <c r="BU636" s="14" t="s">
        <v>291</v>
      </c>
      <c r="BV636" s="14" t="s">
        <v>110</v>
      </c>
      <c r="BW636" s="20" t="s">
        <v>292</v>
      </c>
      <c r="BX636" s="53" t="s">
        <v>970</v>
      </c>
      <c r="BY636" s="14" t="s">
        <v>110</v>
      </c>
      <c r="BZ636" s="14" t="s">
        <v>110</v>
      </c>
      <c r="CA636" s="14" t="s">
        <v>110</v>
      </c>
      <c r="CB636" s="14" t="s">
        <v>110</v>
      </c>
      <c r="CC636" s="14" t="s">
        <v>110</v>
      </c>
      <c r="CD636" s="14" t="s">
        <v>110</v>
      </c>
      <c r="CE636" s="14" t="s">
        <v>110</v>
      </c>
      <c r="CF636" s="14" t="s">
        <v>110</v>
      </c>
      <c r="CG636" s="14" t="s">
        <v>110</v>
      </c>
      <c r="CH636" s="14" t="s">
        <v>110</v>
      </c>
      <c r="CI636" s="14" t="s">
        <v>110</v>
      </c>
      <c r="CJ636" s="14" t="s">
        <v>110</v>
      </c>
      <c r="CK636" s="14" t="s">
        <v>110</v>
      </c>
      <c r="CL636" s="14" t="s">
        <v>110</v>
      </c>
      <c r="CM636" s="14" t="s">
        <v>110</v>
      </c>
      <c r="CN636" s="14"/>
      <c r="CO636" s="40"/>
    </row>
    <row r="637" spans="1:93" ht="15" customHeight="1">
      <c r="A637" s="24" t="s">
        <v>8232</v>
      </c>
      <c r="B637" s="25">
        <v>565</v>
      </c>
      <c r="C637" s="34" t="s">
        <v>82</v>
      </c>
      <c r="D637" s="600" t="s">
        <v>8221</v>
      </c>
      <c r="E637" s="599">
        <v>32</v>
      </c>
      <c r="F637" s="600"/>
      <c r="G637" s="600"/>
      <c r="H637" s="27" t="s">
        <v>84</v>
      </c>
      <c r="I637" s="25" t="s">
        <v>558</v>
      </c>
      <c r="J637" s="27" t="s">
        <v>85</v>
      </c>
      <c r="K637" s="25" t="s">
        <v>86</v>
      </c>
      <c r="L637" s="25" t="s">
        <v>69</v>
      </c>
      <c r="M637" s="25" t="s">
        <v>196</v>
      </c>
      <c r="N637" s="28" t="s">
        <v>88</v>
      </c>
      <c r="O637" s="29" t="s">
        <v>8233</v>
      </c>
      <c r="P637" s="25" t="s">
        <v>8234</v>
      </c>
      <c r="Q637" s="28" t="s">
        <v>8235</v>
      </c>
      <c r="R637" s="25" t="s">
        <v>8236</v>
      </c>
      <c r="S637" s="25" t="s">
        <v>8237</v>
      </c>
      <c r="T637" s="25">
        <v>176243622</v>
      </c>
      <c r="U637" s="25">
        <v>32</v>
      </c>
      <c r="V637" s="25">
        <v>62</v>
      </c>
      <c r="W637" s="25">
        <v>64</v>
      </c>
      <c r="X637" s="24" t="s">
        <v>8238</v>
      </c>
      <c r="Y637" s="24" t="s">
        <v>8239</v>
      </c>
      <c r="Z637" s="25">
        <v>2</v>
      </c>
      <c r="AA637" s="25" t="s">
        <v>96</v>
      </c>
      <c r="AB637" s="25" t="s">
        <v>23</v>
      </c>
      <c r="AC637" s="25" t="s">
        <v>97</v>
      </c>
      <c r="AD637" s="30"/>
      <c r="AE637" s="24" t="s">
        <v>8240</v>
      </c>
      <c r="AF637" s="31">
        <v>29337</v>
      </c>
      <c r="AG637" s="25" t="str">
        <f ca="1">DATEDIF(AF637,TODAY(),"Y")&amp;" anos"</f>
        <v>45 anos</v>
      </c>
      <c r="AH637" s="31">
        <v>41561</v>
      </c>
      <c r="AI637" s="31">
        <v>41561</v>
      </c>
      <c r="AJ637" s="31">
        <f t="shared" si="141"/>
        <v>50692</v>
      </c>
      <c r="AK637" s="31">
        <f t="shared" si="142"/>
        <v>52518</v>
      </c>
      <c r="AL637" s="25">
        <v>59</v>
      </c>
      <c r="AM637" s="25" t="str">
        <f t="shared" ca="1" si="143"/>
        <v>11 ano(s)</v>
      </c>
      <c r="AN637" s="25" t="str">
        <f t="shared" ca="1" si="144"/>
        <v>10  mês(es)</v>
      </c>
      <c r="AO637" s="25" t="str">
        <f t="shared" ca="1" si="145"/>
        <v>2 dias</v>
      </c>
      <c r="AP637" s="25">
        <f t="shared" ca="1" si="146"/>
        <v>4324</v>
      </c>
      <c r="AQ637" s="32" t="s">
        <v>99</v>
      </c>
      <c r="AR637" s="25"/>
      <c r="AS637" s="25"/>
      <c r="AT637" s="25"/>
      <c r="AU637" s="25"/>
      <c r="AV637" s="25"/>
      <c r="AW637" s="25" t="s">
        <v>100</v>
      </c>
      <c r="AX637" s="25" t="s">
        <v>99</v>
      </c>
      <c r="AY637" s="25" t="s">
        <v>306</v>
      </c>
      <c r="AZ637" s="25" t="s">
        <v>99</v>
      </c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 t="s">
        <v>6060</v>
      </c>
      <c r="BM637" s="25">
        <v>0</v>
      </c>
      <c r="BN637" s="25" t="s">
        <v>8241</v>
      </c>
      <c r="BO637" s="25" t="s">
        <v>106</v>
      </c>
      <c r="BP637" s="25">
        <v>69042010</v>
      </c>
      <c r="BQ637" s="25">
        <v>9292413150</v>
      </c>
      <c r="BR637" s="33" t="s">
        <v>8242</v>
      </c>
      <c r="BS637" s="25" t="s">
        <v>290</v>
      </c>
      <c r="BT637" s="25" t="s">
        <v>110</v>
      </c>
      <c r="BU637" s="25" t="s">
        <v>291</v>
      </c>
      <c r="BV637" s="25" t="s">
        <v>110</v>
      </c>
      <c r="BW637" s="31" t="s">
        <v>292</v>
      </c>
      <c r="BX637" s="25" t="s">
        <v>8243</v>
      </c>
      <c r="BY637" s="25" t="s">
        <v>110</v>
      </c>
      <c r="BZ637" s="25" t="s">
        <v>110</v>
      </c>
      <c r="CA637" s="25" t="s">
        <v>110</v>
      </c>
      <c r="CB637" s="25" t="s">
        <v>110</v>
      </c>
      <c r="CC637" s="25" t="s">
        <v>110</v>
      </c>
      <c r="CD637" s="25" t="s">
        <v>110</v>
      </c>
      <c r="CE637" s="25" t="s">
        <v>110</v>
      </c>
      <c r="CF637" s="25" t="s">
        <v>110</v>
      </c>
      <c r="CG637" s="25" t="s">
        <v>110</v>
      </c>
      <c r="CH637" s="25" t="s">
        <v>110</v>
      </c>
      <c r="CI637" s="25" t="s">
        <v>110</v>
      </c>
      <c r="CJ637" s="25" t="s">
        <v>110</v>
      </c>
      <c r="CK637" s="25" t="s">
        <v>110</v>
      </c>
      <c r="CL637" s="25" t="s">
        <v>110</v>
      </c>
      <c r="CM637" s="25" t="s">
        <v>110</v>
      </c>
      <c r="CN637" s="25"/>
      <c r="CO637" s="34"/>
    </row>
    <row r="638" spans="1:93" ht="11.25" customHeight="1">
      <c r="A638" s="13" t="s">
        <v>8244</v>
      </c>
      <c r="B638" s="14">
        <v>316</v>
      </c>
      <c r="C638" s="40" t="s">
        <v>82</v>
      </c>
      <c r="D638" s="599" t="s">
        <v>8221</v>
      </c>
      <c r="E638" s="599">
        <v>32</v>
      </c>
      <c r="F638" s="599"/>
      <c r="G638" s="599"/>
      <c r="H638" s="36" t="s">
        <v>84</v>
      </c>
      <c r="I638" s="14"/>
      <c r="J638" s="36" t="s">
        <v>85</v>
      </c>
      <c r="K638" s="14" t="s">
        <v>279</v>
      </c>
      <c r="L638" s="14" t="s">
        <v>195</v>
      </c>
      <c r="M638" s="17" t="s">
        <v>196</v>
      </c>
      <c r="N638" s="17" t="s">
        <v>88</v>
      </c>
      <c r="O638" s="18" t="s">
        <v>8245</v>
      </c>
      <c r="P638" s="14" t="s">
        <v>8246</v>
      </c>
      <c r="Q638" s="17" t="s">
        <v>8247</v>
      </c>
      <c r="R638" s="14" t="s">
        <v>8248</v>
      </c>
      <c r="S638" s="14" t="s">
        <v>8249</v>
      </c>
      <c r="T638" s="14">
        <v>208154122</v>
      </c>
      <c r="U638" s="14">
        <v>75</v>
      </c>
      <c r="V638" s="14">
        <v>62</v>
      </c>
      <c r="W638" s="14">
        <v>66</v>
      </c>
      <c r="X638" s="13" t="s">
        <v>8250</v>
      </c>
      <c r="Y638" s="13" t="s">
        <v>8251</v>
      </c>
      <c r="Z638" s="14">
        <v>2</v>
      </c>
      <c r="AA638" s="14" t="s">
        <v>96</v>
      </c>
      <c r="AB638" s="14" t="s">
        <v>23</v>
      </c>
      <c r="AC638" s="14" t="s">
        <v>97</v>
      </c>
      <c r="AD638" s="19"/>
      <c r="AE638" s="13" t="s">
        <v>1716</v>
      </c>
      <c r="AF638" s="20">
        <v>29960</v>
      </c>
      <c r="AG638" s="14" t="str">
        <f ca="1">DATEDIF(AF638,TODAY(),"Y")&amp;" anos"</f>
        <v>43 anos</v>
      </c>
      <c r="AH638" s="20">
        <v>38384</v>
      </c>
      <c r="AI638" s="20">
        <v>38384</v>
      </c>
      <c r="AJ638" s="20">
        <f t="shared" si="141"/>
        <v>47515</v>
      </c>
      <c r="AK638" s="20">
        <f t="shared" si="142"/>
        <v>49341</v>
      </c>
      <c r="AL638" s="14">
        <v>59</v>
      </c>
      <c r="AM638" s="14" t="str">
        <f t="shared" ca="1" si="143"/>
        <v>20 ano(s)</v>
      </c>
      <c r="AN638" s="14" t="str">
        <f t="shared" ca="1" si="144"/>
        <v>6  mês(es)</v>
      </c>
      <c r="AO638" s="14" t="str">
        <f t="shared" ca="1" si="145"/>
        <v>15 dias</v>
      </c>
      <c r="AP638" s="14">
        <f t="shared" ca="1" si="146"/>
        <v>7501</v>
      </c>
      <c r="AQ638" s="21" t="s">
        <v>99</v>
      </c>
      <c r="AR638" s="14"/>
      <c r="AS638" s="14"/>
      <c r="AT638" s="14"/>
      <c r="AU638" s="14"/>
      <c r="AV638" s="14"/>
      <c r="AW638" s="14"/>
      <c r="AX638" s="14"/>
      <c r="AY638" s="14" t="s">
        <v>99</v>
      </c>
      <c r="AZ638" s="14"/>
      <c r="BA638" s="14"/>
      <c r="BB638" s="14"/>
      <c r="BC638" s="14"/>
      <c r="BD638" s="14"/>
      <c r="BE638" s="14" t="s">
        <v>223</v>
      </c>
      <c r="BF638" s="14"/>
      <c r="BG638" s="14"/>
      <c r="BH638" s="14"/>
      <c r="BI638" s="14"/>
      <c r="BJ638" s="14"/>
      <c r="BK638" s="14"/>
      <c r="BL638" s="14" t="s">
        <v>8252</v>
      </c>
      <c r="BM638" s="14">
        <v>0</v>
      </c>
      <c r="BN638" s="14"/>
      <c r="BO638" s="14" t="s">
        <v>106</v>
      </c>
      <c r="BP638" s="14">
        <v>69042010</v>
      </c>
      <c r="BQ638" s="14">
        <v>81530187</v>
      </c>
      <c r="BR638" s="22" t="s">
        <v>8253</v>
      </c>
      <c r="BS638" s="14" t="s">
        <v>205</v>
      </c>
      <c r="BT638" s="14" t="s">
        <v>206</v>
      </c>
      <c r="BU638" s="14" t="s">
        <v>207</v>
      </c>
      <c r="BV638" s="14"/>
      <c r="BW638" s="14"/>
      <c r="BX638" s="14"/>
      <c r="BY638" s="14" t="s">
        <v>208</v>
      </c>
      <c r="BZ638" s="14"/>
      <c r="CA638" s="14" t="s">
        <v>8254</v>
      </c>
      <c r="CB638" s="14" t="s">
        <v>110</v>
      </c>
      <c r="CC638" s="14" t="s">
        <v>110</v>
      </c>
      <c r="CD638" s="14" t="s">
        <v>110</v>
      </c>
      <c r="CE638" s="14" t="s">
        <v>110</v>
      </c>
      <c r="CF638" s="14" t="s">
        <v>110</v>
      </c>
      <c r="CG638" s="14" t="s">
        <v>110</v>
      </c>
      <c r="CH638" s="14" t="s">
        <v>110</v>
      </c>
      <c r="CI638" s="14" t="s">
        <v>110</v>
      </c>
      <c r="CJ638" s="14" t="s">
        <v>110</v>
      </c>
      <c r="CK638" s="14" t="s">
        <v>110</v>
      </c>
      <c r="CL638" s="14" t="s">
        <v>110</v>
      </c>
      <c r="CM638" s="14" t="s">
        <v>110</v>
      </c>
      <c r="CN638" s="14"/>
      <c r="CO638" s="40"/>
    </row>
    <row r="639" spans="1:93" ht="15" customHeight="1">
      <c r="A639" s="103" t="s">
        <v>8255</v>
      </c>
      <c r="B639" s="32"/>
      <c r="C639" s="34" t="s">
        <v>82</v>
      </c>
      <c r="D639" s="600" t="s">
        <v>8221</v>
      </c>
      <c r="E639" s="599">
        <v>32</v>
      </c>
      <c r="F639" s="600"/>
      <c r="G639" s="600"/>
      <c r="H639" s="27" t="s">
        <v>84</v>
      </c>
      <c r="I639" s="25" t="s">
        <v>5653</v>
      </c>
      <c r="J639" s="104" t="s">
        <v>85</v>
      </c>
      <c r="K639" s="25" t="s">
        <v>86</v>
      </c>
      <c r="L639" s="32" t="s">
        <v>69</v>
      </c>
      <c r="M639" s="32" t="s">
        <v>1392</v>
      </c>
      <c r="N639" s="32" t="s">
        <v>1450</v>
      </c>
      <c r="O639" s="29" t="s">
        <v>8256</v>
      </c>
      <c r="P639" s="32" t="s">
        <v>8257</v>
      </c>
      <c r="Q639" s="25">
        <v>1849</v>
      </c>
      <c r="R639" s="32">
        <v>17055961058</v>
      </c>
      <c r="S639" s="32">
        <v>41197380272</v>
      </c>
      <c r="T639" s="32">
        <v>20048624</v>
      </c>
      <c r="U639" s="32">
        <v>2</v>
      </c>
      <c r="V639" s="32">
        <v>4</v>
      </c>
      <c r="W639" s="32">
        <v>215</v>
      </c>
      <c r="X639" s="103" t="s">
        <v>8258</v>
      </c>
      <c r="Y639" s="103" t="s">
        <v>8259</v>
      </c>
      <c r="Z639" s="25">
        <v>2</v>
      </c>
      <c r="AA639" s="25" t="s">
        <v>96</v>
      </c>
      <c r="AB639" s="25" t="s">
        <v>23</v>
      </c>
      <c r="AC639" s="32" t="s">
        <v>97</v>
      </c>
      <c r="AD639" s="105"/>
      <c r="AE639" s="103"/>
      <c r="AF639" s="106">
        <v>26512</v>
      </c>
      <c r="AG639" s="32" t="s">
        <v>8260</v>
      </c>
      <c r="AH639" s="106">
        <v>44802</v>
      </c>
      <c r="AI639" s="106">
        <v>44802</v>
      </c>
      <c r="AJ639" s="31">
        <f t="shared" si="141"/>
        <v>53933</v>
      </c>
      <c r="AK639" s="31">
        <f t="shared" si="142"/>
        <v>55760</v>
      </c>
      <c r="AL639" s="32">
        <v>59</v>
      </c>
      <c r="AM639" s="25" t="str">
        <f t="shared" ca="1" si="143"/>
        <v>2 ano(s)</v>
      </c>
      <c r="AN639" s="25" t="str">
        <f t="shared" ca="1" si="144"/>
        <v>11  mês(es)</v>
      </c>
      <c r="AO639" s="25" t="str">
        <f t="shared" ca="1" si="145"/>
        <v>18 dias</v>
      </c>
      <c r="AP639" s="25">
        <f t="shared" ca="1" si="146"/>
        <v>1083</v>
      </c>
      <c r="AQ639" s="32" t="s">
        <v>99</v>
      </c>
      <c r="AR639" s="32"/>
      <c r="AS639" s="32"/>
      <c r="AT639" s="32"/>
      <c r="AU639" s="32"/>
      <c r="AV639" s="32"/>
      <c r="AW639" s="25" t="s">
        <v>100</v>
      </c>
      <c r="AX639" s="32" t="s">
        <v>5947</v>
      </c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 t="s">
        <v>8261</v>
      </c>
      <c r="BM639" s="32" t="s">
        <v>8262</v>
      </c>
      <c r="BN639" s="32" t="s">
        <v>8263</v>
      </c>
      <c r="BO639" s="32" t="s">
        <v>106</v>
      </c>
      <c r="BP639" s="32">
        <v>69097455</v>
      </c>
      <c r="BQ639" s="32" t="s">
        <v>8264</v>
      </c>
      <c r="BR639" s="182" t="s">
        <v>8265</v>
      </c>
      <c r="BS639" s="103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103"/>
      <c r="CN639" s="32"/>
      <c r="CO639" s="108"/>
    </row>
    <row r="640" spans="1:93" ht="15" customHeight="1">
      <c r="A640" s="13" t="s">
        <v>8266</v>
      </c>
      <c r="B640" s="14">
        <v>141</v>
      </c>
      <c r="C640" s="40" t="s">
        <v>82</v>
      </c>
      <c r="D640" s="599" t="s">
        <v>8221</v>
      </c>
      <c r="E640" s="599">
        <v>32</v>
      </c>
      <c r="F640" s="599"/>
      <c r="G640" s="599"/>
      <c r="H640" s="591" t="s">
        <v>84</v>
      </c>
      <c r="I640" s="14" t="s">
        <v>295</v>
      </c>
      <c r="J640" s="36" t="s">
        <v>85</v>
      </c>
      <c r="K640" s="14"/>
      <c r="L640" s="14" t="s">
        <v>257</v>
      </c>
      <c r="M640" s="17" t="s">
        <v>196</v>
      </c>
      <c r="N640" s="21" t="s">
        <v>88</v>
      </c>
      <c r="O640" s="18" t="s">
        <v>8267</v>
      </c>
      <c r="P640" s="59" t="s">
        <v>8268</v>
      </c>
      <c r="Q640" s="14">
        <v>2041</v>
      </c>
      <c r="R640" s="59" t="s">
        <v>8269</v>
      </c>
      <c r="S640" s="59" t="s">
        <v>8270</v>
      </c>
      <c r="T640" s="14">
        <v>1347092003</v>
      </c>
      <c r="U640" s="14" t="s">
        <v>8271</v>
      </c>
      <c r="V640" s="61" t="s">
        <v>8272</v>
      </c>
      <c r="W640" s="61" t="s">
        <v>8273</v>
      </c>
      <c r="X640" s="13" t="s">
        <v>8274</v>
      </c>
      <c r="Y640" s="13" t="s">
        <v>8275</v>
      </c>
      <c r="Z640" s="14">
        <v>2</v>
      </c>
      <c r="AA640" s="14" t="s">
        <v>96</v>
      </c>
      <c r="AB640" s="14" t="s">
        <v>23</v>
      </c>
      <c r="AC640" s="14" t="s">
        <v>97</v>
      </c>
      <c r="AD640" s="19"/>
      <c r="AE640" s="13"/>
      <c r="AF640" s="62">
        <v>32067</v>
      </c>
      <c r="AG640" s="14" t="str">
        <f t="shared" ref="AG640:AG661" ca="1" si="147">DATEDIF(AF640,TODAY(),"Y")&amp;" anos"</f>
        <v>37 anos</v>
      </c>
      <c r="AH640" s="62">
        <v>45261</v>
      </c>
      <c r="AI640" s="20"/>
      <c r="AJ640" s="20"/>
      <c r="AK640" s="20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 t="s">
        <v>100</v>
      </c>
      <c r="AX640" s="63" t="s">
        <v>8276</v>
      </c>
      <c r="AY640" s="63" t="s">
        <v>306</v>
      </c>
      <c r="AZ640" s="63" t="s">
        <v>99</v>
      </c>
      <c r="BA640" s="52" t="s">
        <v>99</v>
      </c>
      <c r="BB640" s="14" t="s">
        <v>271</v>
      </c>
      <c r="BC640" s="14"/>
      <c r="BD640" s="14"/>
      <c r="BE640" s="14"/>
      <c r="BF640" s="14"/>
      <c r="BG640" s="14"/>
      <c r="BH640" s="14"/>
      <c r="BI640" s="14"/>
      <c r="BJ640" s="14"/>
      <c r="BK640" s="14"/>
      <c r="BL640" s="13" t="s">
        <v>8277</v>
      </c>
      <c r="BM640" s="14"/>
      <c r="BN640" s="14"/>
      <c r="BO640" s="14" t="s">
        <v>106</v>
      </c>
      <c r="BP640" s="14">
        <v>69077740</v>
      </c>
      <c r="BQ640" s="64">
        <v>21967821987</v>
      </c>
      <c r="BR640" s="51" t="s">
        <v>8278</v>
      </c>
      <c r="BS640" s="14"/>
      <c r="BT640" s="14"/>
      <c r="BU640" s="14"/>
      <c r="BV640" s="14" t="s">
        <v>276</v>
      </c>
      <c r="BW640" s="14"/>
      <c r="BX640" s="14"/>
      <c r="BY640" s="14"/>
      <c r="BZ640" s="14"/>
      <c r="CA640" s="14"/>
      <c r="CB640" s="20"/>
      <c r="CC640" s="14"/>
      <c r="CD640" s="20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40"/>
    </row>
    <row r="641" spans="1:93" ht="15" customHeight="1">
      <c r="A641" s="619" t="s">
        <v>8279</v>
      </c>
      <c r="B641" s="25">
        <v>372</v>
      </c>
      <c r="C641" s="34" t="s">
        <v>82</v>
      </c>
      <c r="D641" s="600" t="s">
        <v>8221</v>
      </c>
      <c r="E641" s="599">
        <v>32</v>
      </c>
      <c r="F641" s="600"/>
      <c r="G641" s="600"/>
      <c r="H641" s="27" t="s">
        <v>84</v>
      </c>
      <c r="I641" s="25" t="s">
        <v>8280</v>
      </c>
      <c r="J641" s="27" t="s">
        <v>85</v>
      </c>
      <c r="K641" s="25" t="s">
        <v>544</v>
      </c>
      <c r="L641" s="25" t="s">
        <v>71</v>
      </c>
      <c r="M641" s="28" t="s">
        <v>196</v>
      </c>
      <c r="N641" s="28" t="s">
        <v>88</v>
      </c>
      <c r="O641" s="29" t="s">
        <v>8281</v>
      </c>
      <c r="P641" s="25" t="s">
        <v>8282</v>
      </c>
      <c r="Q641" s="28" t="s">
        <v>8283</v>
      </c>
      <c r="R641" s="25" t="s">
        <v>8284</v>
      </c>
      <c r="S641" s="25" t="s">
        <v>8285</v>
      </c>
      <c r="T641" s="630">
        <v>522113107</v>
      </c>
      <c r="U641" s="25">
        <v>28</v>
      </c>
      <c r="V641" s="25">
        <v>59</v>
      </c>
      <c r="W641" s="25">
        <v>13</v>
      </c>
      <c r="X641" s="619" t="s">
        <v>8286</v>
      </c>
      <c r="Y641" s="619" t="s">
        <v>8287</v>
      </c>
      <c r="Z641" s="25">
        <v>1</v>
      </c>
      <c r="AA641" s="25" t="s">
        <v>96</v>
      </c>
      <c r="AB641" s="25" t="s">
        <v>23</v>
      </c>
      <c r="AC641" s="25" t="s">
        <v>97</v>
      </c>
      <c r="AD641" s="30"/>
      <c r="AE641" s="24" t="s">
        <v>126</v>
      </c>
      <c r="AF641" s="31">
        <v>30025</v>
      </c>
      <c r="AG641" s="25" t="str">
        <f t="shared" ca="1" si="147"/>
        <v>43 anos</v>
      </c>
      <c r="AH641" s="31">
        <v>38384</v>
      </c>
      <c r="AI641" s="31">
        <v>38384</v>
      </c>
      <c r="AJ641" s="31">
        <f t="shared" ref="AJ641:AJ649" si="148">EDATE(AI641,300)</f>
        <v>47515</v>
      </c>
      <c r="AK641" s="31">
        <f t="shared" ref="AK641:AK649" si="149">EDATE(AI641,360)</f>
        <v>49341</v>
      </c>
      <c r="AL641" s="25">
        <v>59</v>
      </c>
      <c r="AM641" s="25" t="str">
        <f t="shared" ref="AM641:AM649" ca="1" si="150">DATEDIF(AI641,TODAY(),"Y")&amp;" ano(s)"</f>
        <v>20 ano(s)</v>
      </c>
      <c r="AN641" s="25" t="str">
        <f t="shared" ref="AN641:AN649" ca="1" si="151">DATEDIF(AI641,TODAY(),"YM")&amp;"  mês(es)"</f>
        <v>6  mês(es)</v>
      </c>
      <c r="AO641" s="25" t="str">
        <f t="shared" ref="AO641:AO649" ca="1" si="152">DATEDIF(AI641,TODAY(),"MD")&amp;" dias"</f>
        <v>15 dias</v>
      </c>
      <c r="AP641" s="25">
        <f t="shared" ref="AP641:AP649" ca="1" si="153">TODAY()-AI641</f>
        <v>7501</v>
      </c>
      <c r="AQ641" s="32" t="s">
        <v>99</v>
      </c>
      <c r="AR641" s="25"/>
      <c r="AS641" s="25"/>
      <c r="AT641" s="25"/>
      <c r="AU641" s="25"/>
      <c r="AV641" s="25"/>
      <c r="AW641" s="25"/>
      <c r="AX641" s="25"/>
      <c r="AY641" s="25" t="s">
        <v>99</v>
      </c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>
        <v>0</v>
      </c>
      <c r="BN641" s="25"/>
      <c r="BO641" s="25" t="s">
        <v>106</v>
      </c>
      <c r="BP641" s="630">
        <v>69037002</v>
      </c>
      <c r="BQ641" s="26">
        <v>0</v>
      </c>
      <c r="BR641" s="33" t="s">
        <v>8288</v>
      </c>
      <c r="BS641" s="25" t="s">
        <v>205</v>
      </c>
      <c r="BT641" s="25" t="s">
        <v>206</v>
      </c>
      <c r="BU641" s="25" t="s">
        <v>207</v>
      </c>
      <c r="BV641" s="25"/>
      <c r="BW641" s="25"/>
      <c r="BX641" s="25"/>
      <c r="BY641" s="31" t="s">
        <v>226</v>
      </c>
      <c r="BZ641" s="25" t="s">
        <v>110</v>
      </c>
      <c r="CA641" s="25" t="s">
        <v>110</v>
      </c>
      <c r="CB641" s="25" t="s">
        <v>110</v>
      </c>
      <c r="CC641" s="25" t="s">
        <v>110</v>
      </c>
      <c r="CD641" s="25" t="s">
        <v>110</v>
      </c>
      <c r="CE641" s="25" t="s">
        <v>110</v>
      </c>
      <c r="CF641" s="25" t="s">
        <v>110</v>
      </c>
      <c r="CG641" s="25" t="s">
        <v>110</v>
      </c>
      <c r="CH641" s="25" t="s">
        <v>110</v>
      </c>
      <c r="CI641" s="25" t="s">
        <v>110</v>
      </c>
      <c r="CJ641" s="25" t="s">
        <v>110</v>
      </c>
      <c r="CK641" s="25" t="s">
        <v>110</v>
      </c>
      <c r="CL641" s="25" t="s">
        <v>110</v>
      </c>
      <c r="CM641" s="25" t="s">
        <v>110</v>
      </c>
      <c r="CN641" s="25"/>
      <c r="CO641" s="34"/>
    </row>
    <row r="642" spans="1:93" ht="15" customHeight="1">
      <c r="A642" s="13" t="s">
        <v>8289</v>
      </c>
      <c r="B642" s="14">
        <v>593</v>
      </c>
      <c r="C642" s="40" t="s">
        <v>82</v>
      </c>
      <c r="D642" s="599" t="s">
        <v>8221</v>
      </c>
      <c r="E642" s="599">
        <v>32</v>
      </c>
      <c r="F642" s="599"/>
      <c r="G642" s="599"/>
      <c r="H642" s="36" t="s">
        <v>84</v>
      </c>
      <c r="I642" s="14" t="s">
        <v>558</v>
      </c>
      <c r="J642" s="36" t="s">
        <v>135</v>
      </c>
      <c r="K642" s="14" t="s">
        <v>86</v>
      </c>
      <c r="L642" s="14" t="s">
        <v>69</v>
      </c>
      <c r="M642" s="14" t="s">
        <v>196</v>
      </c>
      <c r="N642" s="17" t="s">
        <v>88</v>
      </c>
      <c r="O642" s="18" t="s">
        <v>8290</v>
      </c>
      <c r="P642" s="14" t="s">
        <v>8291</v>
      </c>
      <c r="Q642" s="17" t="s">
        <v>8292</v>
      </c>
      <c r="R642" s="14" t="s">
        <v>8293</v>
      </c>
      <c r="S642" s="14" t="s">
        <v>8294</v>
      </c>
      <c r="T642" s="14">
        <v>201590922</v>
      </c>
      <c r="U642" s="14">
        <v>91</v>
      </c>
      <c r="V642" s="14">
        <v>1</v>
      </c>
      <c r="W642" s="14">
        <v>295</v>
      </c>
      <c r="X642" s="13" t="s">
        <v>8295</v>
      </c>
      <c r="Y642" s="13" t="s">
        <v>8296</v>
      </c>
      <c r="Z642" s="14">
        <v>2</v>
      </c>
      <c r="AA642" s="14" t="s">
        <v>96</v>
      </c>
      <c r="AB642" s="14" t="s">
        <v>23</v>
      </c>
      <c r="AC642" s="14" t="s">
        <v>97</v>
      </c>
      <c r="AD642" s="19"/>
      <c r="AE642" s="13"/>
      <c r="AF642" s="20">
        <v>29057</v>
      </c>
      <c r="AG642" s="14" t="str">
        <f t="shared" ca="1" si="147"/>
        <v>46 anos</v>
      </c>
      <c r="AH642" s="20">
        <v>41561</v>
      </c>
      <c r="AI642" s="20">
        <v>41561</v>
      </c>
      <c r="AJ642" s="20">
        <f t="shared" si="148"/>
        <v>50692</v>
      </c>
      <c r="AK642" s="20">
        <f t="shared" si="149"/>
        <v>52518</v>
      </c>
      <c r="AL642" s="14">
        <v>59</v>
      </c>
      <c r="AM642" s="14" t="str">
        <f t="shared" ca="1" si="150"/>
        <v>11 ano(s)</v>
      </c>
      <c r="AN642" s="14" t="str">
        <f t="shared" ca="1" si="151"/>
        <v>10  mês(es)</v>
      </c>
      <c r="AO642" s="14" t="str">
        <f t="shared" ca="1" si="152"/>
        <v>2 dias</v>
      </c>
      <c r="AP642" s="14">
        <f t="shared" ca="1" si="153"/>
        <v>4324</v>
      </c>
      <c r="AQ642" s="21" t="s">
        <v>99</v>
      </c>
      <c r="AR642" s="14"/>
      <c r="AS642" s="14"/>
      <c r="AT642" s="14"/>
      <c r="AU642" s="14"/>
      <c r="AV642" s="14"/>
      <c r="AW642" s="14" t="s">
        <v>100</v>
      </c>
      <c r="AX642" s="14" t="s">
        <v>99</v>
      </c>
      <c r="AY642" s="14" t="s">
        <v>1227</v>
      </c>
      <c r="AZ642" s="14" t="s">
        <v>99</v>
      </c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 t="s">
        <v>8297</v>
      </c>
      <c r="BM642" s="14">
        <v>0</v>
      </c>
      <c r="BN642" s="14" t="s">
        <v>8298</v>
      </c>
      <c r="BO642" s="14" t="s">
        <v>106</v>
      </c>
      <c r="BP642" s="14">
        <v>69054729</v>
      </c>
      <c r="BQ642" s="14">
        <v>92992018527</v>
      </c>
      <c r="BR642" s="22" t="s">
        <v>8242</v>
      </c>
      <c r="BS642" s="14" t="s">
        <v>290</v>
      </c>
      <c r="BT642" s="14" t="s">
        <v>110</v>
      </c>
      <c r="BU642" s="14" t="s">
        <v>291</v>
      </c>
      <c r="BV642" s="14" t="s">
        <v>110</v>
      </c>
      <c r="BW642" s="20" t="s">
        <v>292</v>
      </c>
      <c r="BX642" s="14" t="s">
        <v>8299</v>
      </c>
      <c r="BY642" s="14" t="s">
        <v>110</v>
      </c>
      <c r="BZ642" s="14" t="s">
        <v>110</v>
      </c>
      <c r="CA642" s="14" t="s">
        <v>110</v>
      </c>
      <c r="CB642" s="14" t="s">
        <v>110</v>
      </c>
      <c r="CC642" s="14" t="s">
        <v>110</v>
      </c>
      <c r="CD642" s="14" t="s">
        <v>110</v>
      </c>
      <c r="CE642" s="14" t="s">
        <v>110</v>
      </c>
      <c r="CF642" s="14" t="s">
        <v>110</v>
      </c>
      <c r="CG642" s="14" t="s">
        <v>110</v>
      </c>
      <c r="CH642" s="14" t="s">
        <v>110</v>
      </c>
      <c r="CI642" s="14" t="s">
        <v>110</v>
      </c>
      <c r="CJ642" s="14" t="s">
        <v>110</v>
      </c>
      <c r="CK642" s="14" t="s">
        <v>110</v>
      </c>
      <c r="CL642" s="14" t="s">
        <v>110</v>
      </c>
      <c r="CM642" s="14" t="s">
        <v>110</v>
      </c>
      <c r="CN642" s="14"/>
      <c r="CO642" s="40"/>
    </row>
    <row r="643" spans="1:93" ht="15" customHeight="1">
      <c r="A643" s="13" t="s">
        <v>7471</v>
      </c>
      <c r="B643" s="14">
        <v>2</v>
      </c>
      <c r="C643" s="40" t="s">
        <v>82</v>
      </c>
      <c r="D643" s="599" t="s">
        <v>8221</v>
      </c>
      <c r="E643" s="599">
        <v>32</v>
      </c>
      <c r="F643" s="599"/>
      <c r="G643" s="599"/>
      <c r="H643" s="36" t="s">
        <v>4771</v>
      </c>
      <c r="I643" s="14" t="s">
        <v>7472</v>
      </c>
      <c r="J643" s="36" t="s">
        <v>85</v>
      </c>
      <c r="K643" s="14" t="s">
        <v>86</v>
      </c>
      <c r="L643" s="14" t="s">
        <v>75</v>
      </c>
      <c r="M643" s="17" t="s">
        <v>87</v>
      </c>
      <c r="N643" s="17" t="s">
        <v>88</v>
      </c>
      <c r="O643" s="18" t="s">
        <v>7473</v>
      </c>
      <c r="P643" s="14" t="s">
        <v>7474</v>
      </c>
      <c r="Q643" s="17" t="s">
        <v>7475</v>
      </c>
      <c r="R643" s="14" t="s">
        <v>7476</v>
      </c>
      <c r="S643" s="14" t="s">
        <v>7477</v>
      </c>
      <c r="T643" s="14">
        <v>136734422</v>
      </c>
      <c r="U643" s="14">
        <v>8</v>
      </c>
      <c r="V643" s="14">
        <v>37</v>
      </c>
      <c r="W643" s="14">
        <v>30</v>
      </c>
      <c r="X643" s="13" t="s">
        <v>7478</v>
      </c>
      <c r="Y643" s="13" t="s">
        <v>7479</v>
      </c>
      <c r="Z643" s="14">
        <v>2</v>
      </c>
      <c r="AA643" s="14" t="s">
        <v>96</v>
      </c>
      <c r="AB643" s="14" t="s">
        <v>23</v>
      </c>
      <c r="AC643" s="14" t="s">
        <v>97</v>
      </c>
      <c r="AD643" s="19"/>
      <c r="AE643" s="13" t="s">
        <v>1822</v>
      </c>
      <c r="AF643" s="20">
        <v>26445</v>
      </c>
      <c r="AG643" s="14" t="str">
        <f t="shared" ca="1" si="147"/>
        <v>53 anos</v>
      </c>
      <c r="AH643" s="20">
        <v>34335</v>
      </c>
      <c r="AI643" s="20">
        <v>34335</v>
      </c>
      <c r="AJ643" s="20">
        <f t="shared" si="148"/>
        <v>43466</v>
      </c>
      <c r="AK643" s="20">
        <f t="shared" si="149"/>
        <v>45292</v>
      </c>
      <c r="AL643" s="14">
        <v>59</v>
      </c>
      <c r="AM643" s="14" t="str">
        <f t="shared" ca="1" si="150"/>
        <v>31 ano(s)</v>
      </c>
      <c r="AN643" s="14" t="str">
        <f t="shared" ca="1" si="151"/>
        <v>7  mês(es)</v>
      </c>
      <c r="AO643" s="14" t="str">
        <f t="shared" ca="1" si="152"/>
        <v>15 dias</v>
      </c>
      <c r="AP643" s="14">
        <f t="shared" ca="1" si="153"/>
        <v>11550</v>
      </c>
      <c r="AQ643" s="21" t="s">
        <v>99</v>
      </c>
      <c r="AR643" s="14"/>
      <c r="AS643" s="14"/>
      <c r="AT643" s="14"/>
      <c r="AU643" s="14"/>
      <c r="AV643" s="14"/>
      <c r="AW643" s="14" t="s">
        <v>100</v>
      </c>
      <c r="AX643" s="22" t="s">
        <v>7480</v>
      </c>
      <c r="AY643" s="22" t="s">
        <v>7481</v>
      </c>
      <c r="AZ643" s="22"/>
      <c r="BA643" s="14"/>
      <c r="BB643" s="14"/>
      <c r="BC643" s="14"/>
      <c r="BD643" s="14"/>
      <c r="BE643" s="14" t="s">
        <v>1823</v>
      </c>
      <c r="BF643" s="14"/>
      <c r="BG643" s="14"/>
      <c r="BH643" s="14"/>
      <c r="BI643" s="14"/>
      <c r="BJ643" s="14"/>
      <c r="BK643" s="14"/>
      <c r="BL643" s="14" t="s">
        <v>7482</v>
      </c>
      <c r="BM643" s="14">
        <v>0</v>
      </c>
      <c r="BN643" s="14"/>
      <c r="BO643" s="14" t="s">
        <v>106</v>
      </c>
      <c r="BP643" s="14">
        <v>69079080</v>
      </c>
      <c r="BQ643" s="14">
        <v>0</v>
      </c>
      <c r="BR643" s="22" t="s">
        <v>7483</v>
      </c>
      <c r="BS643" s="14" t="s">
        <v>7484</v>
      </c>
      <c r="BT643" s="14"/>
      <c r="BU643" s="14"/>
      <c r="BV643" s="14"/>
      <c r="BW643" s="14"/>
      <c r="BX643" s="14"/>
      <c r="BY643" s="14"/>
      <c r="BZ643" s="14" t="s">
        <v>4934</v>
      </c>
      <c r="CA643" s="14"/>
      <c r="CB643" s="20">
        <v>43211</v>
      </c>
      <c r="CC643" s="14" t="s">
        <v>7485</v>
      </c>
      <c r="CD643" s="20">
        <v>44307</v>
      </c>
      <c r="CE643" s="14" t="s">
        <v>7486</v>
      </c>
      <c r="CF643" s="14" t="s">
        <v>110</v>
      </c>
      <c r="CG643" s="14" t="s">
        <v>110</v>
      </c>
      <c r="CH643" s="14" t="s">
        <v>110</v>
      </c>
      <c r="CI643" s="14" t="s">
        <v>110</v>
      </c>
      <c r="CJ643" s="14" t="s">
        <v>110</v>
      </c>
      <c r="CK643" s="14" t="s">
        <v>110</v>
      </c>
      <c r="CL643" s="14" t="s">
        <v>110</v>
      </c>
      <c r="CM643" s="14" t="s">
        <v>110</v>
      </c>
      <c r="CN643" s="14"/>
      <c r="CO643" s="40"/>
    </row>
    <row r="644" spans="1:93" ht="15" customHeight="1">
      <c r="A644" s="24" t="s">
        <v>8300</v>
      </c>
      <c r="B644" s="25">
        <v>331</v>
      </c>
      <c r="C644" s="34" t="s">
        <v>82</v>
      </c>
      <c r="D644" s="613" t="s">
        <v>8221</v>
      </c>
      <c r="E644" s="599">
        <v>32</v>
      </c>
      <c r="F644" s="607"/>
      <c r="G644" s="607"/>
      <c r="H644" s="27" t="s">
        <v>84</v>
      </c>
      <c r="I644" s="25" t="s">
        <v>8301</v>
      </c>
      <c r="J644" s="27" t="s">
        <v>85</v>
      </c>
      <c r="K644" s="25" t="s">
        <v>86</v>
      </c>
      <c r="L644" s="25" t="s">
        <v>73</v>
      </c>
      <c r="M644" s="28" t="s">
        <v>87</v>
      </c>
      <c r="N644" s="28" t="s">
        <v>88</v>
      </c>
      <c r="O644" s="29" t="s">
        <v>8302</v>
      </c>
      <c r="P644" s="25" t="s">
        <v>8303</v>
      </c>
      <c r="Q644" s="28" t="s">
        <v>1372</v>
      </c>
      <c r="R644" s="25" t="s">
        <v>8304</v>
      </c>
      <c r="S644" s="25" t="s">
        <v>8305</v>
      </c>
      <c r="T644" s="25">
        <v>227141522</v>
      </c>
      <c r="U644" s="25">
        <v>40</v>
      </c>
      <c r="V644" s="25">
        <v>68</v>
      </c>
      <c r="W644" s="25">
        <v>91</v>
      </c>
      <c r="X644" s="24" t="s">
        <v>8306</v>
      </c>
      <c r="Y644" s="24" t="s">
        <v>8307</v>
      </c>
      <c r="Z644" s="25">
        <v>1</v>
      </c>
      <c r="AA644" s="25" t="s">
        <v>96</v>
      </c>
      <c r="AB644" s="25" t="s">
        <v>23</v>
      </c>
      <c r="AC644" s="25" t="s">
        <v>97</v>
      </c>
      <c r="AD644" s="30"/>
      <c r="AE644" s="24" t="s">
        <v>444</v>
      </c>
      <c r="AF644" s="31">
        <v>30881</v>
      </c>
      <c r="AG644" s="25" t="str">
        <f t="shared" ca="1" si="147"/>
        <v>41 anos</v>
      </c>
      <c r="AH644" s="31">
        <v>38384</v>
      </c>
      <c r="AI644" s="31">
        <v>38384</v>
      </c>
      <c r="AJ644" s="31">
        <f t="shared" si="148"/>
        <v>47515</v>
      </c>
      <c r="AK644" s="31">
        <f t="shared" si="149"/>
        <v>49341</v>
      </c>
      <c r="AL644" s="25">
        <v>59</v>
      </c>
      <c r="AM644" s="25" t="str">
        <f t="shared" ca="1" si="150"/>
        <v>20 ano(s)</v>
      </c>
      <c r="AN644" s="25" t="str">
        <f t="shared" ca="1" si="151"/>
        <v>6  mês(es)</v>
      </c>
      <c r="AO644" s="25" t="str">
        <f t="shared" ca="1" si="152"/>
        <v>15 dias</v>
      </c>
      <c r="AP644" s="25">
        <f t="shared" ca="1" si="153"/>
        <v>7501</v>
      </c>
      <c r="AQ644" s="32" t="s">
        <v>99</v>
      </c>
      <c r="AR644" s="25"/>
      <c r="AS644" s="25"/>
      <c r="AT644" s="25"/>
      <c r="AU644" s="25"/>
      <c r="AV644" s="25"/>
      <c r="AW644" s="25" t="s">
        <v>100</v>
      </c>
      <c r="AX644" s="25"/>
      <c r="AY644" s="25" t="s">
        <v>127</v>
      </c>
      <c r="AZ644" s="25" t="s">
        <v>99</v>
      </c>
      <c r="BA644" s="25" t="s">
        <v>99</v>
      </c>
      <c r="BB644" s="25"/>
      <c r="BC644" s="25" t="s">
        <v>3028</v>
      </c>
      <c r="BD644" s="25" t="s">
        <v>3259</v>
      </c>
      <c r="BE644" s="25" t="s">
        <v>223</v>
      </c>
      <c r="BF644" s="25"/>
      <c r="BG644" s="25"/>
      <c r="BH644" s="25"/>
      <c r="BI644" s="25"/>
      <c r="BJ644" s="25"/>
      <c r="BK644" s="25"/>
      <c r="BL644" s="25" t="s">
        <v>8308</v>
      </c>
      <c r="BM644" s="25">
        <v>0</v>
      </c>
      <c r="BN644" s="25" t="s">
        <v>8309</v>
      </c>
      <c r="BO644" s="25" t="s">
        <v>106</v>
      </c>
      <c r="BP644" s="25">
        <v>69086000</v>
      </c>
      <c r="BQ644" s="25">
        <v>991705841</v>
      </c>
      <c r="BR644" s="33" t="s">
        <v>8310</v>
      </c>
      <c r="BS644" s="25" t="s">
        <v>205</v>
      </c>
      <c r="BT644" s="25" t="s">
        <v>206</v>
      </c>
      <c r="BU644" s="25" t="s">
        <v>207</v>
      </c>
      <c r="BV644" s="25"/>
      <c r="BW644" s="25"/>
      <c r="BX644" s="25" t="s">
        <v>1435</v>
      </c>
      <c r="BY644" s="25" t="s">
        <v>3262</v>
      </c>
      <c r="BZ644" s="25" t="s">
        <v>110</v>
      </c>
      <c r="CA644" s="31" t="s">
        <v>209</v>
      </c>
      <c r="CB644" s="31">
        <v>45037</v>
      </c>
      <c r="CC644" s="25" t="s">
        <v>8311</v>
      </c>
      <c r="CD644" s="25" t="s">
        <v>110</v>
      </c>
      <c r="CE644" s="25" t="s">
        <v>110</v>
      </c>
      <c r="CF644" s="25" t="s">
        <v>110</v>
      </c>
      <c r="CG644" s="25" t="s">
        <v>110</v>
      </c>
      <c r="CH644" s="25" t="s">
        <v>110</v>
      </c>
      <c r="CI644" s="25" t="s">
        <v>110</v>
      </c>
      <c r="CJ644" s="25" t="s">
        <v>110</v>
      </c>
      <c r="CK644" s="25" t="s">
        <v>110</v>
      </c>
      <c r="CL644" s="25" t="s">
        <v>110</v>
      </c>
      <c r="CM644" s="25" t="s">
        <v>110</v>
      </c>
      <c r="CN644" s="25"/>
      <c r="CO644" s="34"/>
    </row>
    <row r="645" spans="1:93" ht="15" customHeight="1">
      <c r="A645" s="13" t="s">
        <v>8312</v>
      </c>
      <c r="B645" s="14">
        <v>558</v>
      </c>
      <c r="C645" s="40" t="s">
        <v>82</v>
      </c>
      <c r="D645" s="599" t="s">
        <v>8221</v>
      </c>
      <c r="E645" s="599">
        <v>32</v>
      </c>
      <c r="F645" s="599"/>
      <c r="G645" s="599"/>
      <c r="H645" s="36" t="s">
        <v>84</v>
      </c>
      <c r="I645" s="14"/>
      <c r="J645" s="36" t="s">
        <v>85</v>
      </c>
      <c r="K645" s="14" t="s">
        <v>86</v>
      </c>
      <c r="L645" s="14" t="s">
        <v>68</v>
      </c>
      <c r="M645" s="14" t="s">
        <v>196</v>
      </c>
      <c r="N645" s="17" t="s">
        <v>88</v>
      </c>
      <c r="O645" s="18" t="s">
        <v>8313</v>
      </c>
      <c r="P645" s="14" t="s">
        <v>8314</v>
      </c>
      <c r="Q645" s="17" t="s">
        <v>8315</v>
      </c>
      <c r="R645" s="14" t="s">
        <v>8316</v>
      </c>
      <c r="S645" s="14" t="s">
        <v>8317</v>
      </c>
      <c r="T645" s="14">
        <v>230112622</v>
      </c>
      <c r="U645" s="14">
        <v>24</v>
      </c>
      <c r="V645" s="14">
        <v>70</v>
      </c>
      <c r="W645" s="14">
        <v>82</v>
      </c>
      <c r="X645" s="13" t="s">
        <v>8318</v>
      </c>
      <c r="Y645" s="13" t="s">
        <v>8319</v>
      </c>
      <c r="Z645" s="14">
        <v>1</v>
      </c>
      <c r="AA645" s="14" t="s">
        <v>96</v>
      </c>
      <c r="AB645" s="14" t="s">
        <v>23</v>
      </c>
      <c r="AC645" s="14" t="s">
        <v>97</v>
      </c>
      <c r="AD645" s="13"/>
      <c r="AE645" s="13"/>
      <c r="AF645" s="20">
        <v>26431</v>
      </c>
      <c r="AG645" s="14" t="str">
        <f t="shared" ca="1" si="147"/>
        <v>53 anos</v>
      </c>
      <c r="AH645" s="20">
        <v>41561</v>
      </c>
      <c r="AI645" s="20">
        <v>41561</v>
      </c>
      <c r="AJ645" s="20">
        <f t="shared" si="148"/>
        <v>50692</v>
      </c>
      <c r="AK645" s="20">
        <f t="shared" si="149"/>
        <v>52518</v>
      </c>
      <c r="AL645" s="14">
        <v>59</v>
      </c>
      <c r="AM645" s="14" t="str">
        <f t="shared" ca="1" si="150"/>
        <v>11 ano(s)</v>
      </c>
      <c r="AN645" s="14" t="str">
        <f t="shared" ca="1" si="151"/>
        <v>10  mês(es)</v>
      </c>
      <c r="AO645" s="14" t="str">
        <f t="shared" ca="1" si="152"/>
        <v>2 dias</v>
      </c>
      <c r="AP645" s="14">
        <f t="shared" ca="1" si="153"/>
        <v>4324</v>
      </c>
      <c r="AQ645" s="21" t="s">
        <v>99</v>
      </c>
      <c r="AR645" s="14"/>
      <c r="AS645" s="14"/>
      <c r="AT645" s="14"/>
      <c r="AU645" s="14"/>
      <c r="AV645" s="14"/>
      <c r="AW645" s="14" t="s">
        <v>336</v>
      </c>
      <c r="AX645" s="14"/>
      <c r="AY645" s="14" t="s">
        <v>99</v>
      </c>
      <c r="AZ645" s="14" t="s">
        <v>99</v>
      </c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 t="s">
        <v>8320</v>
      </c>
      <c r="BM645" s="14">
        <v>0</v>
      </c>
      <c r="BN645" s="14" t="s">
        <v>8321</v>
      </c>
      <c r="BO645" s="14" t="s">
        <v>106</v>
      </c>
      <c r="BP645" s="14">
        <v>69097740</v>
      </c>
      <c r="BQ645" s="14">
        <v>9292021388</v>
      </c>
      <c r="BR645" s="22" t="s">
        <v>8322</v>
      </c>
      <c r="BS645" s="14" t="s">
        <v>290</v>
      </c>
      <c r="BT645" s="14" t="s">
        <v>110</v>
      </c>
      <c r="BU645" s="14" t="s">
        <v>291</v>
      </c>
      <c r="BV645" s="14" t="s">
        <v>110</v>
      </c>
      <c r="BW645" s="20" t="s">
        <v>292</v>
      </c>
      <c r="BX645" s="14" t="s">
        <v>110</v>
      </c>
      <c r="BY645" s="14" t="s">
        <v>110</v>
      </c>
      <c r="BZ645" s="14" t="s">
        <v>110</v>
      </c>
      <c r="CA645" s="14" t="s">
        <v>110</v>
      </c>
      <c r="CB645" s="14" t="s">
        <v>110</v>
      </c>
      <c r="CC645" s="14" t="s">
        <v>110</v>
      </c>
      <c r="CD645" s="14" t="s">
        <v>110</v>
      </c>
      <c r="CE645" s="14" t="s">
        <v>110</v>
      </c>
      <c r="CF645" s="14" t="s">
        <v>110</v>
      </c>
      <c r="CG645" s="14" t="s">
        <v>110</v>
      </c>
      <c r="CH645" s="14" t="s">
        <v>110</v>
      </c>
      <c r="CI645" s="14" t="s">
        <v>110</v>
      </c>
      <c r="CJ645" s="14" t="s">
        <v>110</v>
      </c>
      <c r="CK645" s="14" t="s">
        <v>110</v>
      </c>
      <c r="CL645" s="14" t="s">
        <v>110</v>
      </c>
      <c r="CM645" s="14" t="s">
        <v>110</v>
      </c>
      <c r="CN645" s="14"/>
      <c r="CO645" s="40"/>
    </row>
    <row r="646" spans="1:93" ht="15" customHeight="1">
      <c r="A646" s="24" t="s">
        <v>8323</v>
      </c>
      <c r="B646" s="25">
        <v>545</v>
      </c>
      <c r="C646" s="34" t="s">
        <v>82</v>
      </c>
      <c r="D646" s="600" t="s">
        <v>8221</v>
      </c>
      <c r="E646" s="599">
        <v>32</v>
      </c>
      <c r="F646" s="600"/>
      <c r="G646" s="600"/>
      <c r="H646" s="27" t="s">
        <v>84</v>
      </c>
      <c r="I646" s="25"/>
      <c r="J646" s="27" t="s">
        <v>85</v>
      </c>
      <c r="K646" s="25" t="s">
        <v>86</v>
      </c>
      <c r="L646" s="25" t="s">
        <v>69</v>
      </c>
      <c r="M646" s="25" t="s">
        <v>196</v>
      </c>
      <c r="N646" s="28" t="s">
        <v>88</v>
      </c>
      <c r="O646" s="29" t="s">
        <v>8324</v>
      </c>
      <c r="P646" s="25" t="s">
        <v>8325</v>
      </c>
      <c r="Q646" s="28" t="s">
        <v>8326</v>
      </c>
      <c r="R646" s="25" t="s">
        <v>8327</v>
      </c>
      <c r="S646" s="25" t="s">
        <v>8328</v>
      </c>
      <c r="T646" s="630">
        <v>109776022</v>
      </c>
      <c r="U646" s="25">
        <v>8</v>
      </c>
      <c r="V646" s="630">
        <v>1</v>
      </c>
      <c r="W646" s="630">
        <v>161</v>
      </c>
      <c r="X646" s="619" t="s">
        <v>8329</v>
      </c>
      <c r="Y646" s="619" t="s">
        <v>8330</v>
      </c>
      <c r="Z646" s="25">
        <v>2</v>
      </c>
      <c r="AA646" s="25" t="s">
        <v>96</v>
      </c>
      <c r="AB646" s="25" t="s">
        <v>23</v>
      </c>
      <c r="AC646" s="25" t="s">
        <v>97</v>
      </c>
      <c r="AD646" s="30"/>
      <c r="AE646" s="24"/>
      <c r="AF646" s="31">
        <v>25742</v>
      </c>
      <c r="AG646" s="25" t="str">
        <f t="shared" ca="1" si="147"/>
        <v>55 anos</v>
      </c>
      <c r="AH646" s="31">
        <v>41561</v>
      </c>
      <c r="AI646" s="31">
        <v>41561</v>
      </c>
      <c r="AJ646" s="31">
        <f t="shared" si="148"/>
        <v>50692</v>
      </c>
      <c r="AK646" s="31">
        <f t="shared" si="149"/>
        <v>52518</v>
      </c>
      <c r="AL646" s="25">
        <v>59</v>
      </c>
      <c r="AM646" s="25" t="str">
        <f t="shared" ca="1" si="150"/>
        <v>11 ano(s)</v>
      </c>
      <c r="AN646" s="25" t="str">
        <f t="shared" ca="1" si="151"/>
        <v>10  mês(es)</v>
      </c>
      <c r="AO646" s="25" t="str">
        <f t="shared" ca="1" si="152"/>
        <v>2 dias</v>
      </c>
      <c r="AP646" s="25">
        <f t="shared" ca="1" si="153"/>
        <v>4324</v>
      </c>
      <c r="AQ646" s="32" t="s">
        <v>99</v>
      </c>
      <c r="AR646" s="25"/>
      <c r="AS646" s="25"/>
      <c r="AT646" s="25"/>
      <c r="AU646" s="25"/>
      <c r="AV646" s="25"/>
      <c r="AW646" s="25" t="s">
        <v>336</v>
      </c>
      <c r="AX646" s="25"/>
      <c r="AY646" s="25" t="s">
        <v>99</v>
      </c>
      <c r="AZ646" s="25" t="s">
        <v>99</v>
      </c>
      <c r="BA646" s="25"/>
      <c r="BB646" s="25"/>
      <c r="BC646" s="25"/>
      <c r="BD646" s="154">
        <v>45291</v>
      </c>
      <c r="BE646" s="25"/>
      <c r="BF646" s="25"/>
      <c r="BG646" s="25"/>
      <c r="BH646" s="25"/>
      <c r="BI646" s="25"/>
      <c r="BJ646" s="25"/>
      <c r="BK646" s="25"/>
      <c r="BL646" s="25" t="s">
        <v>8331</v>
      </c>
      <c r="BM646" s="630">
        <v>0</v>
      </c>
      <c r="BN646" s="25" t="s">
        <v>8332</v>
      </c>
      <c r="BO646" s="25" t="s">
        <v>106</v>
      </c>
      <c r="BP646" s="630">
        <v>69082710</v>
      </c>
      <c r="BQ646" s="26">
        <v>92091462468</v>
      </c>
      <c r="BR646" s="33" t="s">
        <v>8333</v>
      </c>
      <c r="BS646" s="25" t="s">
        <v>290</v>
      </c>
      <c r="BT646" s="25" t="s">
        <v>110</v>
      </c>
      <c r="BU646" s="25" t="s">
        <v>291</v>
      </c>
      <c r="BV646" s="25" t="s">
        <v>110</v>
      </c>
      <c r="BW646" s="31" t="s">
        <v>292</v>
      </c>
      <c r="BX646" s="25" t="s">
        <v>8334</v>
      </c>
      <c r="BY646" s="25" t="s">
        <v>110</v>
      </c>
      <c r="BZ646" s="25" t="s">
        <v>110</v>
      </c>
      <c r="CA646" s="25" t="s">
        <v>110</v>
      </c>
      <c r="CB646" s="25" t="s">
        <v>110</v>
      </c>
      <c r="CC646" s="25" t="s">
        <v>110</v>
      </c>
      <c r="CD646" s="25" t="s">
        <v>110</v>
      </c>
      <c r="CE646" s="25" t="s">
        <v>110</v>
      </c>
      <c r="CF646" s="25" t="s">
        <v>110</v>
      </c>
      <c r="CG646" s="25" t="s">
        <v>110</v>
      </c>
      <c r="CH646" s="25" t="s">
        <v>110</v>
      </c>
      <c r="CI646" s="25" t="s">
        <v>110</v>
      </c>
      <c r="CJ646" s="25" t="s">
        <v>110</v>
      </c>
      <c r="CK646" s="25" t="s">
        <v>110</v>
      </c>
      <c r="CL646" s="25" t="s">
        <v>110</v>
      </c>
      <c r="CM646" s="25" t="s">
        <v>110</v>
      </c>
      <c r="CN646" s="25"/>
      <c r="CO646" s="34"/>
    </row>
    <row r="647" spans="1:93" ht="15" customHeight="1">
      <c r="A647" s="620" t="s">
        <v>8335</v>
      </c>
      <c r="B647" s="14">
        <v>628</v>
      </c>
      <c r="C647" s="40" t="s">
        <v>82</v>
      </c>
      <c r="D647" s="599" t="s">
        <v>8221</v>
      </c>
      <c r="E647" s="599">
        <v>32</v>
      </c>
      <c r="F647" s="599"/>
      <c r="G647" s="599"/>
      <c r="H647" s="36" t="s">
        <v>84</v>
      </c>
      <c r="I647" s="14" t="s">
        <v>771</v>
      </c>
      <c r="J647" s="36" t="s">
        <v>85</v>
      </c>
      <c r="K647" s="14" t="s">
        <v>86</v>
      </c>
      <c r="L647" s="14" t="s">
        <v>69</v>
      </c>
      <c r="M647" s="14" t="s">
        <v>196</v>
      </c>
      <c r="N647" s="17" t="s">
        <v>88</v>
      </c>
      <c r="O647" s="18" t="s">
        <v>8336</v>
      </c>
      <c r="P647" s="14" t="s">
        <v>8337</v>
      </c>
      <c r="Q647" s="17" t="s">
        <v>8338</v>
      </c>
      <c r="R647" s="14" t="s">
        <v>8339</v>
      </c>
      <c r="S647" s="14" t="s">
        <v>8340</v>
      </c>
      <c r="T647" s="627">
        <v>213247822</v>
      </c>
      <c r="U647" s="14">
        <v>67</v>
      </c>
      <c r="V647" s="627">
        <v>1</v>
      </c>
      <c r="W647" s="627">
        <v>53</v>
      </c>
      <c r="X647" s="620" t="s">
        <v>8341</v>
      </c>
      <c r="Y647" s="620" t="s">
        <v>8342</v>
      </c>
      <c r="Z647" s="14">
        <v>1</v>
      </c>
      <c r="AA647" s="14" t="s">
        <v>96</v>
      </c>
      <c r="AB647" s="14" t="s">
        <v>23</v>
      </c>
      <c r="AC647" s="14" t="s">
        <v>97</v>
      </c>
      <c r="AD647" s="19"/>
      <c r="AE647" s="13" t="s">
        <v>8343</v>
      </c>
      <c r="AF647" s="20">
        <v>30474</v>
      </c>
      <c r="AG647" s="14" t="str">
        <f t="shared" ca="1" si="147"/>
        <v>42 anos</v>
      </c>
      <c r="AH647" s="20">
        <v>41561</v>
      </c>
      <c r="AI647" s="20">
        <v>41561</v>
      </c>
      <c r="AJ647" s="20">
        <f t="shared" si="148"/>
        <v>50692</v>
      </c>
      <c r="AK647" s="20">
        <f t="shared" si="149"/>
        <v>52518</v>
      </c>
      <c r="AL647" s="14">
        <v>59</v>
      </c>
      <c r="AM647" s="14" t="str">
        <f t="shared" ca="1" si="150"/>
        <v>11 ano(s)</v>
      </c>
      <c r="AN647" s="14" t="str">
        <f t="shared" ca="1" si="151"/>
        <v>10  mês(es)</v>
      </c>
      <c r="AO647" s="14" t="str">
        <f t="shared" ca="1" si="152"/>
        <v>2 dias</v>
      </c>
      <c r="AP647" s="14">
        <f t="shared" ca="1" si="153"/>
        <v>4324</v>
      </c>
      <c r="AQ647" s="21" t="s">
        <v>99</v>
      </c>
      <c r="AR647" s="14"/>
      <c r="AS647" s="14"/>
      <c r="AT647" s="14"/>
      <c r="AU647" s="14"/>
      <c r="AV647" s="14"/>
      <c r="AW647" s="14" t="s">
        <v>336</v>
      </c>
      <c r="AX647" s="14"/>
      <c r="AY647" s="14" t="s">
        <v>99</v>
      </c>
      <c r="AZ647" s="14" t="s">
        <v>99</v>
      </c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 t="s">
        <v>3504</v>
      </c>
      <c r="BM647" s="627">
        <v>0</v>
      </c>
      <c r="BN647" s="14" t="s">
        <v>8344</v>
      </c>
      <c r="BO647" s="14" t="s">
        <v>106</v>
      </c>
      <c r="BP647" s="627">
        <v>69028070</v>
      </c>
      <c r="BQ647" s="15">
        <v>9292701365</v>
      </c>
      <c r="BR647" s="22" t="s">
        <v>8345</v>
      </c>
      <c r="BS647" s="14" t="s">
        <v>290</v>
      </c>
      <c r="BT647" s="14" t="s">
        <v>110</v>
      </c>
      <c r="BU647" s="14" t="s">
        <v>291</v>
      </c>
      <c r="BV647" s="14" t="s">
        <v>110</v>
      </c>
      <c r="BW647" s="20" t="s">
        <v>292</v>
      </c>
      <c r="BX647" s="14" t="s">
        <v>293</v>
      </c>
      <c r="BY647" s="14" t="s">
        <v>110</v>
      </c>
      <c r="BZ647" s="14" t="s">
        <v>110</v>
      </c>
      <c r="CA647" s="14" t="s">
        <v>110</v>
      </c>
      <c r="CB647" s="14" t="s">
        <v>110</v>
      </c>
      <c r="CC647" s="14" t="s">
        <v>110</v>
      </c>
      <c r="CD647" s="14" t="s">
        <v>110</v>
      </c>
      <c r="CE647" s="14" t="s">
        <v>110</v>
      </c>
      <c r="CF647" s="14" t="s">
        <v>110</v>
      </c>
      <c r="CG647" s="14" t="s">
        <v>110</v>
      </c>
      <c r="CH647" s="14" t="s">
        <v>110</v>
      </c>
      <c r="CI647" s="14" t="s">
        <v>110</v>
      </c>
      <c r="CJ647" s="14" t="s">
        <v>110</v>
      </c>
      <c r="CK647" s="14" t="s">
        <v>110</v>
      </c>
      <c r="CL647" s="14" t="s">
        <v>110</v>
      </c>
      <c r="CM647" s="14" t="s">
        <v>110</v>
      </c>
      <c r="CN647" s="14"/>
      <c r="CO647" s="40"/>
    </row>
    <row r="648" spans="1:93" ht="15" customHeight="1">
      <c r="A648" s="24" t="s">
        <v>8346</v>
      </c>
      <c r="B648" s="25">
        <v>328</v>
      </c>
      <c r="C648" s="34" t="s">
        <v>82</v>
      </c>
      <c r="D648" s="600" t="s">
        <v>8347</v>
      </c>
      <c r="E648" s="600">
        <v>33</v>
      </c>
      <c r="F648" s="600"/>
      <c r="G648" s="600"/>
      <c r="H648" s="27" t="s">
        <v>84</v>
      </c>
      <c r="I648" s="25" t="s">
        <v>7420</v>
      </c>
      <c r="J648" s="27" t="s">
        <v>85</v>
      </c>
      <c r="K648" s="25" t="s">
        <v>279</v>
      </c>
      <c r="L648" s="25" t="s">
        <v>195</v>
      </c>
      <c r="M648" s="28" t="s">
        <v>196</v>
      </c>
      <c r="N648" s="28" t="s">
        <v>88</v>
      </c>
      <c r="O648" s="29" t="s">
        <v>8348</v>
      </c>
      <c r="P648" s="25" t="s">
        <v>8349</v>
      </c>
      <c r="Q648" s="28" t="s">
        <v>8350</v>
      </c>
      <c r="R648" s="25" t="s">
        <v>8351</v>
      </c>
      <c r="S648" s="25" t="s">
        <v>8352</v>
      </c>
      <c r="T648" s="25">
        <v>34891924</v>
      </c>
      <c r="U648" s="25">
        <v>10</v>
      </c>
      <c r="V648" s="25">
        <v>5</v>
      </c>
      <c r="W648" s="25">
        <v>35</v>
      </c>
      <c r="X648" s="24" t="s">
        <v>8353</v>
      </c>
      <c r="Y648" s="24" t="s">
        <v>8354</v>
      </c>
      <c r="Z648" s="25">
        <v>1</v>
      </c>
      <c r="AA648" s="25" t="s">
        <v>96</v>
      </c>
      <c r="AB648" s="25" t="s">
        <v>23</v>
      </c>
      <c r="AC648" s="25" t="s">
        <v>97</v>
      </c>
      <c r="AD648" s="30"/>
      <c r="AE648" s="24" t="s">
        <v>1822</v>
      </c>
      <c r="AF648" s="31">
        <v>29102</v>
      </c>
      <c r="AG648" s="25" t="str">
        <f t="shared" ca="1" si="147"/>
        <v>45 anos</v>
      </c>
      <c r="AH648" s="31">
        <v>38384</v>
      </c>
      <c r="AI648" s="31">
        <v>38384</v>
      </c>
      <c r="AJ648" s="31">
        <f t="shared" si="148"/>
        <v>47515</v>
      </c>
      <c r="AK648" s="31">
        <f t="shared" si="149"/>
        <v>49341</v>
      </c>
      <c r="AL648" s="25">
        <v>59</v>
      </c>
      <c r="AM648" s="25" t="str">
        <f t="shared" ca="1" si="150"/>
        <v>20 ano(s)</v>
      </c>
      <c r="AN648" s="25" t="str">
        <f t="shared" ca="1" si="151"/>
        <v>6  mês(es)</v>
      </c>
      <c r="AO648" s="25" t="str">
        <f t="shared" ca="1" si="152"/>
        <v>15 dias</v>
      </c>
      <c r="AP648" s="25">
        <f t="shared" ca="1" si="153"/>
        <v>7501</v>
      </c>
      <c r="AQ648" s="32" t="s">
        <v>99</v>
      </c>
      <c r="AR648" s="25"/>
      <c r="AS648" s="25"/>
      <c r="AT648" s="25"/>
      <c r="AU648" s="25"/>
      <c r="AV648" s="25"/>
      <c r="AW648" s="25" t="s">
        <v>100</v>
      </c>
      <c r="AX648" s="25" t="s">
        <v>8355</v>
      </c>
      <c r="AY648" s="25" t="s">
        <v>8356</v>
      </c>
      <c r="AZ648" s="25" t="s">
        <v>99</v>
      </c>
      <c r="BA648" s="73" t="s">
        <v>99</v>
      </c>
      <c r="BB648" s="25" t="s">
        <v>96</v>
      </c>
      <c r="BC648" s="25" t="s">
        <v>96</v>
      </c>
      <c r="BD648" s="25" t="s">
        <v>96</v>
      </c>
      <c r="BE648" s="25" t="s">
        <v>223</v>
      </c>
      <c r="BF648" s="25" t="s">
        <v>99</v>
      </c>
      <c r="BG648" s="25" t="s">
        <v>99</v>
      </c>
      <c r="BH648" s="25" t="s">
        <v>99</v>
      </c>
      <c r="BI648" s="25" t="s">
        <v>99</v>
      </c>
      <c r="BJ648" s="25" t="s">
        <v>99</v>
      </c>
      <c r="BK648" s="25"/>
      <c r="BL648" s="25" t="s">
        <v>8357</v>
      </c>
      <c r="BM648" s="25">
        <v>442</v>
      </c>
      <c r="BN648" s="25" t="s">
        <v>8358</v>
      </c>
      <c r="BO648" s="25" t="s">
        <v>106</v>
      </c>
      <c r="BP648" s="25">
        <v>69063400</v>
      </c>
      <c r="BQ648" s="122" t="s">
        <v>8359</v>
      </c>
      <c r="BR648" s="33" t="s">
        <v>8360</v>
      </c>
      <c r="BS648" s="25" t="s">
        <v>205</v>
      </c>
      <c r="BT648" s="25" t="s">
        <v>206</v>
      </c>
      <c r="BU648" s="25" t="s">
        <v>207</v>
      </c>
      <c r="BV648" s="25"/>
      <c r="BW648" s="25"/>
      <c r="BX648" s="25"/>
      <c r="BY648" s="25" t="s">
        <v>208</v>
      </c>
      <c r="BZ648" s="25" t="s">
        <v>110</v>
      </c>
      <c r="CA648" s="25" t="s">
        <v>8361</v>
      </c>
      <c r="CB648" s="25" t="s">
        <v>110</v>
      </c>
      <c r="CC648" s="25" t="s">
        <v>110</v>
      </c>
      <c r="CD648" s="25" t="s">
        <v>110</v>
      </c>
      <c r="CE648" s="25" t="s">
        <v>110</v>
      </c>
      <c r="CF648" s="25" t="s">
        <v>110</v>
      </c>
      <c r="CG648" s="25" t="s">
        <v>110</v>
      </c>
      <c r="CH648" s="25" t="s">
        <v>110</v>
      </c>
      <c r="CI648" s="25" t="s">
        <v>110</v>
      </c>
      <c r="CJ648" s="25" t="s">
        <v>110</v>
      </c>
      <c r="CK648" s="25" t="s">
        <v>110</v>
      </c>
      <c r="CL648" s="25" t="s">
        <v>110</v>
      </c>
      <c r="CM648" s="25" t="s">
        <v>110</v>
      </c>
      <c r="CN648" s="25"/>
      <c r="CO648" s="34"/>
    </row>
    <row r="649" spans="1:93" ht="15" customHeight="1">
      <c r="A649" s="13" t="s">
        <v>8362</v>
      </c>
      <c r="B649" s="14">
        <v>341</v>
      </c>
      <c r="C649" s="40" t="s">
        <v>82</v>
      </c>
      <c r="D649" s="599" t="s">
        <v>8347</v>
      </c>
      <c r="E649" s="600">
        <v>33</v>
      </c>
      <c r="F649" s="599"/>
      <c r="G649" s="599"/>
      <c r="H649" s="36" t="s">
        <v>84</v>
      </c>
      <c r="I649" s="14" t="s">
        <v>2956</v>
      </c>
      <c r="J649" s="36" t="s">
        <v>85</v>
      </c>
      <c r="K649" s="14" t="s">
        <v>86</v>
      </c>
      <c r="L649" s="14" t="s">
        <v>195</v>
      </c>
      <c r="M649" s="17" t="s">
        <v>196</v>
      </c>
      <c r="N649" s="17" t="s">
        <v>88</v>
      </c>
      <c r="O649" s="18" t="s">
        <v>8363</v>
      </c>
      <c r="P649" s="14" t="s">
        <v>8364</v>
      </c>
      <c r="Q649" s="17" t="s">
        <v>8365</v>
      </c>
      <c r="R649" s="14" t="s">
        <v>8366</v>
      </c>
      <c r="S649" s="14" t="s">
        <v>8367</v>
      </c>
      <c r="T649" s="14">
        <v>155919422</v>
      </c>
      <c r="U649" s="14">
        <v>83</v>
      </c>
      <c r="V649" s="14">
        <v>1</v>
      </c>
      <c r="W649" s="14">
        <v>7</v>
      </c>
      <c r="X649" s="13" t="s">
        <v>8368</v>
      </c>
      <c r="Y649" s="13" t="s">
        <v>8369</v>
      </c>
      <c r="Z649" s="14">
        <v>2</v>
      </c>
      <c r="AA649" s="14" t="s">
        <v>96</v>
      </c>
      <c r="AB649" s="14" t="s">
        <v>23</v>
      </c>
      <c r="AC649" s="14" t="s">
        <v>97</v>
      </c>
      <c r="AD649" s="19"/>
      <c r="AE649" s="13" t="s">
        <v>8370</v>
      </c>
      <c r="AF649" s="20">
        <v>27910</v>
      </c>
      <c r="AG649" s="14" t="str">
        <f t="shared" ca="1" si="147"/>
        <v>49 anos</v>
      </c>
      <c r="AH649" s="20">
        <v>38384</v>
      </c>
      <c r="AI649" s="20">
        <v>38384</v>
      </c>
      <c r="AJ649" s="20">
        <f t="shared" si="148"/>
        <v>47515</v>
      </c>
      <c r="AK649" s="20">
        <f t="shared" si="149"/>
        <v>49341</v>
      </c>
      <c r="AL649" s="14">
        <v>59</v>
      </c>
      <c r="AM649" s="14" t="str">
        <f t="shared" ca="1" si="150"/>
        <v>20 ano(s)</v>
      </c>
      <c r="AN649" s="14" t="str">
        <f t="shared" ca="1" si="151"/>
        <v>6  mês(es)</v>
      </c>
      <c r="AO649" s="14" t="str">
        <f t="shared" ca="1" si="152"/>
        <v>15 dias</v>
      </c>
      <c r="AP649" s="14">
        <f t="shared" ca="1" si="153"/>
        <v>7501</v>
      </c>
      <c r="AQ649" s="21" t="s">
        <v>99</v>
      </c>
      <c r="AR649" s="14"/>
      <c r="AS649" s="14"/>
      <c r="AT649" s="14"/>
      <c r="AU649" s="14"/>
      <c r="AV649" s="14"/>
      <c r="AW649" s="123" t="s">
        <v>100</v>
      </c>
      <c r="AX649" s="14" t="s">
        <v>8371</v>
      </c>
      <c r="AY649" s="14" t="s">
        <v>99</v>
      </c>
      <c r="AZ649" s="14"/>
      <c r="BA649" s="151"/>
      <c r="BB649" s="14"/>
      <c r="BC649" s="14"/>
      <c r="BD649" s="14"/>
      <c r="BE649" s="14" t="s">
        <v>223</v>
      </c>
      <c r="BF649" s="14"/>
      <c r="BG649" s="14"/>
      <c r="BH649" s="14"/>
      <c r="BI649" s="14"/>
      <c r="BJ649" s="14"/>
      <c r="BK649" s="14"/>
      <c r="BL649" s="14" t="s">
        <v>8372</v>
      </c>
      <c r="BM649" s="14">
        <v>0</v>
      </c>
      <c r="BN649" s="14" t="s">
        <v>8373</v>
      </c>
      <c r="BO649" s="14" t="s">
        <v>106</v>
      </c>
      <c r="BP649" s="14">
        <v>69082550</v>
      </c>
      <c r="BQ649" s="121">
        <v>995112353</v>
      </c>
      <c r="BR649" s="22" t="s">
        <v>8374</v>
      </c>
      <c r="BS649" s="14" t="s">
        <v>205</v>
      </c>
      <c r="BT649" s="14" t="s">
        <v>206</v>
      </c>
      <c r="BU649" s="14" t="s">
        <v>207</v>
      </c>
      <c r="BV649" s="14"/>
      <c r="BW649" s="14"/>
      <c r="BX649" s="14"/>
      <c r="BY649" s="14" t="s">
        <v>413</v>
      </c>
      <c r="BZ649" s="14" t="s">
        <v>110</v>
      </c>
      <c r="CA649" s="14" t="s">
        <v>8375</v>
      </c>
      <c r="CB649" s="14" t="s">
        <v>110</v>
      </c>
      <c r="CC649" s="14" t="s">
        <v>110</v>
      </c>
      <c r="CD649" s="14" t="s">
        <v>110</v>
      </c>
      <c r="CE649" s="14" t="s">
        <v>110</v>
      </c>
      <c r="CF649" s="14" t="s">
        <v>110</v>
      </c>
      <c r="CG649" s="14" t="s">
        <v>110</v>
      </c>
      <c r="CH649" s="14" t="s">
        <v>110</v>
      </c>
      <c r="CI649" s="14" t="s">
        <v>110</v>
      </c>
      <c r="CJ649" s="14" t="s">
        <v>110</v>
      </c>
      <c r="CK649" s="14" t="s">
        <v>110</v>
      </c>
      <c r="CL649" s="14" t="s">
        <v>110</v>
      </c>
      <c r="CM649" s="14" t="s">
        <v>110</v>
      </c>
      <c r="CN649" s="14"/>
      <c r="CO649" s="40"/>
    </row>
    <row r="650" spans="1:93" ht="15" customHeight="1">
      <c r="A650" s="24" t="s">
        <v>8376</v>
      </c>
      <c r="B650" s="25">
        <v>43</v>
      </c>
      <c r="C650" s="34" t="s">
        <v>82</v>
      </c>
      <c r="D650" s="600" t="s">
        <v>8347</v>
      </c>
      <c r="E650" s="600">
        <v>33</v>
      </c>
      <c r="F650" s="600"/>
      <c r="G650" s="600"/>
      <c r="H650" s="590" t="s">
        <v>84</v>
      </c>
      <c r="I650" s="25" t="s">
        <v>295</v>
      </c>
      <c r="J650" s="27" t="s">
        <v>135</v>
      </c>
      <c r="K650" s="25"/>
      <c r="L650" s="25" t="s">
        <v>257</v>
      </c>
      <c r="M650" s="28" t="s">
        <v>196</v>
      </c>
      <c r="N650" s="32" t="s">
        <v>88</v>
      </c>
      <c r="O650" s="29" t="s">
        <v>8377</v>
      </c>
      <c r="P650" s="44" t="s">
        <v>8378</v>
      </c>
      <c r="Q650" s="25">
        <v>1942</v>
      </c>
      <c r="R650" s="44" t="s">
        <v>8379</v>
      </c>
      <c r="S650" s="44" t="s">
        <v>8380</v>
      </c>
      <c r="T650" s="92" t="s">
        <v>8381</v>
      </c>
      <c r="U650" s="25" t="s">
        <v>650</v>
      </c>
      <c r="V650" s="25" t="s">
        <v>143</v>
      </c>
      <c r="W650" s="25" t="s">
        <v>8382</v>
      </c>
      <c r="X650" s="24" t="s">
        <v>8383</v>
      </c>
      <c r="Y650" s="24" t="s">
        <v>8384</v>
      </c>
      <c r="Z650" s="25">
        <v>1</v>
      </c>
      <c r="AA650" s="25" t="s">
        <v>96</v>
      </c>
      <c r="AB650" s="25" t="s">
        <v>23</v>
      </c>
      <c r="AC650" s="25" t="s">
        <v>97</v>
      </c>
      <c r="AD650" s="30"/>
      <c r="AE650" s="24"/>
      <c r="AF650" s="45">
        <v>36864</v>
      </c>
      <c r="AG650" s="25" t="str">
        <f t="shared" ca="1" si="147"/>
        <v>24 anos</v>
      </c>
      <c r="AH650" s="45">
        <v>45261</v>
      </c>
      <c r="AI650" s="31"/>
      <c r="AJ650" s="31"/>
      <c r="AK650" s="31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63" t="s">
        <v>457</v>
      </c>
      <c r="AX650" s="63" t="s">
        <v>8385</v>
      </c>
      <c r="AY650" s="63" t="s">
        <v>836</v>
      </c>
      <c r="AZ650" s="63" t="s">
        <v>836</v>
      </c>
      <c r="BA650" s="63" t="s">
        <v>836</v>
      </c>
      <c r="BB650" s="25" t="s">
        <v>271</v>
      </c>
      <c r="BC650" s="25"/>
      <c r="BD650" s="25"/>
      <c r="BE650" s="25"/>
      <c r="BF650" s="25"/>
      <c r="BG650" s="25"/>
      <c r="BH650" s="25"/>
      <c r="BI650" s="25"/>
      <c r="BJ650" s="25"/>
      <c r="BK650" s="25"/>
      <c r="BL650" s="24" t="s">
        <v>8386</v>
      </c>
      <c r="BM650" s="25">
        <v>11265</v>
      </c>
      <c r="BN650" s="25"/>
      <c r="BO650" s="25" t="s">
        <v>106</v>
      </c>
      <c r="BP650" s="25" t="s">
        <v>4115</v>
      </c>
      <c r="BQ650" s="64" t="s">
        <v>8387</v>
      </c>
      <c r="BR650" s="51" t="s">
        <v>8388</v>
      </c>
      <c r="BS650" s="25"/>
      <c r="BT650" s="25"/>
      <c r="BU650" s="25"/>
      <c r="BV650" s="25" t="s">
        <v>276</v>
      </c>
      <c r="BW650" s="25"/>
      <c r="BX650" s="25"/>
      <c r="BY650" s="25"/>
      <c r="BZ650" s="25"/>
      <c r="CA650" s="25"/>
      <c r="CB650" s="31"/>
      <c r="CC650" s="25"/>
      <c r="CD650" s="31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34"/>
    </row>
    <row r="651" spans="1:93" ht="15" customHeight="1">
      <c r="A651" s="13" t="s">
        <v>8389</v>
      </c>
      <c r="B651" s="14"/>
      <c r="C651" s="40" t="s">
        <v>82</v>
      </c>
      <c r="D651" s="599" t="s">
        <v>8347</v>
      </c>
      <c r="E651" s="600">
        <v>33</v>
      </c>
      <c r="F651" s="599"/>
      <c r="G651" s="599"/>
      <c r="H651" s="36" t="s">
        <v>84</v>
      </c>
      <c r="I651" s="14" t="s">
        <v>8390</v>
      </c>
      <c r="J651" s="36" t="s">
        <v>135</v>
      </c>
      <c r="K651" s="14" t="s">
        <v>86</v>
      </c>
      <c r="L651" s="21" t="s">
        <v>69</v>
      </c>
      <c r="M651" s="17" t="s">
        <v>1392</v>
      </c>
      <c r="N651" s="17" t="s">
        <v>1450</v>
      </c>
      <c r="O651" s="18" t="s">
        <v>8391</v>
      </c>
      <c r="P651" s="14" t="s">
        <v>8392</v>
      </c>
      <c r="Q651" s="60" t="s">
        <v>8393</v>
      </c>
      <c r="R651" s="14" t="s">
        <v>8394</v>
      </c>
      <c r="S651" s="14" t="s">
        <v>8395</v>
      </c>
      <c r="T651" s="14">
        <v>208146322</v>
      </c>
      <c r="U651" s="14">
        <v>16</v>
      </c>
      <c r="V651" s="14">
        <v>2</v>
      </c>
      <c r="W651" s="14">
        <v>610</v>
      </c>
      <c r="X651" s="13" t="s">
        <v>8396</v>
      </c>
      <c r="Y651" s="13" t="s">
        <v>8397</v>
      </c>
      <c r="Z651" s="14">
        <v>1</v>
      </c>
      <c r="AA651" s="14" t="s">
        <v>96</v>
      </c>
      <c r="AB651" s="14" t="s">
        <v>23</v>
      </c>
      <c r="AC651" s="14" t="s">
        <v>97</v>
      </c>
      <c r="AD651" s="19"/>
      <c r="AE651" s="13" t="s">
        <v>4779</v>
      </c>
      <c r="AF651" s="20">
        <v>29898</v>
      </c>
      <c r="AG651" s="14" t="str">
        <f t="shared" ca="1" si="147"/>
        <v>43 anos</v>
      </c>
      <c r="AH651" s="20">
        <v>43937</v>
      </c>
      <c r="AI651" s="20">
        <v>43937</v>
      </c>
      <c r="AJ651" s="20">
        <f t="shared" ref="AJ651:AJ671" si="154">EDATE(AI651,300)</f>
        <v>53068</v>
      </c>
      <c r="AK651" s="20">
        <f t="shared" ref="AK651:AK671" si="155">EDATE(AI651,360)</f>
        <v>54894</v>
      </c>
      <c r="AL651" s="14">
        <v>59</v>
      </c>
      <c r="AM651" s="14" t="str">
        <f t="shared" ref="AM651:AM671" ca="1" si="156">DATEDIF(AI651,TODAY(),"Y")&amp;" ano(s)"</f>
        <v>5 ano(s)</v>
      </c>
      <c r="AN651" s="14" t="str">
        <f t="shared" ref="AN651:AN671" ca="1" si="157">DATEDIF(AI651,TODAY(),"YM")&amp;"  mês(es)"</f>
        <v>4  mês(es)</v>
      </c>
      <c r="AO651" s="14" t="str">
        <f t="shared" ref="AO651:AO671" ca="1" si="158">DATEDIF(AI651,TODAY(),"MD")&amp;" dias"</f>
        <v>0 dias</v>
      </c>
      <c r="AP651" s="14">
        <f t="shared" ref="AP651:AP671" ca="1" si="159">TODAY()-AI651</f>
        <v>1948</v>
      </c>
      <c r="AQ651" s="21" t="s">
        <v>99</v>
      </c>
      <c r="AR651" s="14"/>
      <c r="AS651" s="14"/>
      <c r="AT651" s="14"/>
      <c r="AU651" s="14"/>
      <c r="AV651" s="14"/>
      <c r="AW651" s="14" t="s">
        <v>336</v>
      </c>
      <c r="AX651" s="14" t="s">
        <v>110</v>
      </c>
      <c r="AY651" s="14" t="s">
        <v>99</v>
      </c>
      <c r="AZ651" s="14" t="s">
        <v>99</v>
      </c>
      <c r="BA651" s="14" t="s">
        <v>99</v>
      </c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 t="s">
        <v>8398</v>
      </c>
      <c r="BM651" s="14">
        <v>127</v>
      </c>
      <c r="BN651" s="14" t="s">
        <v>8399</v>
      </c>
      <c r="BO651" s="14" t="s">
        <v>106</v>
      </c>
      <c r="BP651" s="14">
        <v>69082828</v>
      </c>
      <c r="BQ651" s="14">
        <v>9299437204</v>
      </c>
      <c r="BR651" s="14" t="s">
        <v>8400</v>
      </c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40"/>
    </row>
    <row r="652" spans="1:93" ht="11.25" customHeight="1">
      <c r="A652" s="24" t="s">
        <v>8401</v>
      </c>
      <c r="B652" s="25">
        <v>6</v>
      </c>
      <c r="C652" s="34" t="s">
        <v>82</v>
      </c>
      <c r="D652" s="600" t="s">
        <v>8347</v>
      </c>
      <c r="E652" s="600">
        <v>33</v>
      </c>
      <c r="F652" s="600"/>
      <c r="G652" s="600"/>
      <c r="H652" s="27" t="s">
        <v>8402</v>
      </c>
      <c r="I652" s="25" t="s">
        <v>8403</v>
      </c>
      <c r="J652" s="27" t="s">
        <v>135</v>
      </c>
      <c r="K652" s="25" t="s">
        <v>86</v>
      </c>
      <c r="L652" s="25" t="s">
        <v>75</v>
      </c>
      <c r="M652" s="28" t="s">
        <v>87</v>
      </c>
      <c r="N652" s="28" t="s">
        <v>88</v>
      </c>
      <c r="O652" s="29" t="s">
        <v>8404</v>
      </c>
      <c r="P652" s="25" t="s">
        <v>8405</v>
      </c>
      <c r="Q652" s="28" t="s">
        <v>8406</v>
      </c>
      <c r="R652" s="25" t="s">
        <v>8407</v>
      </c>
      <c r="S652" s="25" t="s">
        <v>8408</v>
      </c>
      <c r="T652" s="25">
        <v>205325322</v>
      </c>
      <c r="U652" s="25">
        <v>91</v>
      </c>
      <c r="V652" s="25">
        <v>24</v>
      </c>
      <c r="W652" s="25">
        <v>22</v>
      </c>
      <c r="X652" s="24" t="s">
        <v>8409</v>
      </c>
      <c r="Y652" s="24" t="s">
        <v>8410</v>
      </c>
      <c r="Z652" s="25">
        <v>1</v>
      </c>
      <c r="AA652" s="25" t="s">
        <v>96</v>
      </c>
      <c r="AB652" s="25" t="s">
        <v>23</v>
      </c>
      <c r="AC652" s="25" t="s">
        <v>97</v>
      </c>
      <c r="AD652" s="30"/>
      <c r="AE652" s="24" t="s">
        <v>7923</v>
      </c>
      <c r="AF652" s="31">
        <v>30267</v>
      </c>
      <c r="AG652" s="25" t="str">
        <f t="shared" ca="1" si="147"/>
        <v>42 anos</v>
      </c>
      <c r="AH652" s="31">
        <v>38058</v>
      </c>
      <c r="AI652" s="31">
        <v>38058</v>
      </c>
      <c r="AJ652" s="31">
        <f t="shared" si="154"/>
        <v>47189</v>
      </c>
      <c r="AK652" s="31">
        <f t="shared" si="155"/>
        <v>49015</v>
      </c>
      <c r="AL652" s="25">
        <v>59</v>
      </c>
      <c r="AM652" s="25" t="str">
        <f t="shared" ca="1" si="156"/>
        <v>21 ano(s)</v>
      </c>
      <c r="AN652" s="25" t="str">
        <f t="shared" ca="1" si="157"/>
        <v>5  mês(es)</v>
      </c>
      <c r="AO652" s="25" t="str">
        <f t="shared" ca="1" si="158"/>
        <v>4 dias</v>
      </c>
      <c r="AP652" s="25">
        <f t="shared" ca="1" si="159"/>
        <v>7827</v>
      </c>
      <c r="AQ652" s="32" t="s">
        <v>99</v>
      </c>
      <c r="AR652" s="25"/>
      <c r="AS652" s="25"/>
      <c r="AT652" s="25"/>
      <c r="AU652" s="25"/>
      <c r="AV652" s="25"/>
      <c r="AW652" s="25" t="s">
        <v>100</v>
      </c>
      <c r="AX652" s="25"/>
      <c r="AY652" s="25" t="s">
        <v>127</v>
      </c>
      <c r="AZ652" s="25" t="s">
        <v>99</v>
      </c>
      <c r="BA652" s="25" t="s">
        <v>99</v>
      </c>
      <c r="BB652" s="31" t="s">
        <v>101</v>
      </c>
      <c r="BC652" s="25" t="s">
        <v>3028</v>
      </c>
      <c r="BD652" s="25" t="s">
        <v>3029</v>
      </c>
      <c r="BE652" s="25" t="s">
        <v>3030</v>
      </c>
      <c r="BF652" s="25"/>
      <c r="BG652" s="25"/>
      <c r="BH652" s="25"/>
      <c r="BI652" s="25"/>
      <c r="BJ652" s="25"/>
      <c r="BK652" s="25"/>
      <c r="BL652" s="25" t="s">
        <v>8411</v>
      </c>
      <c r="BM652" s="25">
        <v>0</v>
      </c>
      <c r="BN652" s="25"/>
      <c r="BO652" s="25" t="s">
        <v>106</v>
      </c>
      <c r="BP652" s="25">
        <v>69097331</v>
      </c>
      <c r="BQ652" s="25">
        <v>81575932</v>
      </c>
      <c r="BR652" s="33" t="s">
        <v>8412</v>
      </c>
      <c r="BS652" s="25" t="s">
        <v>108</v>
      </c>
      <c r="BT652" s="25" t="s">
        <v>109</v>
      </c>
      <c r="BU652" s="25" t="s">
        <v>1432</v>
      </c>
      <c r="BV652" s="25" t="s">
        <v>110</v>
      </c>
      <c r="BW652" s="25" t="s">
        <v>3033</v>
      </c>
      <c r="BX652" s="25" t="s">
        <v>1435</v>
      </c>
      <c r="BY652" s="25" t="s">
        <v>3034</v>
      </c>
      <c r="BZ652" s="31" t="s">
        <v>113</v>
      </c>
      <c r="CA652" s="25" t="s">
        <v>110</v>
      </c>
      <c r="CB652" s="25" t="s">
        <v>110</v>
      </c>
      <c r="CC652" s="25" t="s">
        <v>110</v>
      </c>
      <c r="CD652" s="31">
        <v>45037</v>
      </c>
      <c r="CE652" s="25" t="s">
        <v>5988</v>
      </c>
      <c r="CF652" s="25" t="s">
        <v>110</v>
      </c>
      <c r="CG652" s="25" t="s">
        <v>110</v>
      </c>
      <c r="CH652" s="25" t="s">
        <v>110</v>
      </c>
      <c r="CI652" s="25" t="s">
        <v>110</v>
      </c>
      <c r="CJ652" s="25" t="s">
        <v>110</v>
      </c>
      <c r="CK652" s="25" t="s">
        <v>110</v>
      </c>
      <c r="CL652" s="25" t="s">
        <v>110</v>
      </c>
      <c r="CM652" s="25" t="s">
        <v>110</v>
      </c>
      <c r="CN652" s="25"/>
      <c r="CO652" s="34"/>
    </row>
    <row r="653" spans="1:93" ht="15" customHeight="1">
      <c r="A653" s="13" t="s">
        <v>8413</v>
      </c>
      <c r="B653" s="14">
        <v>251</v>
      </c>
      <c r="C653" s="40" t="s">
        <v>82</v>
      </c>
      <c r="D653" s="599" t="s">
        <v>8347</v>
      </c>
      <c r="E653" s="600">
        <v>33</v>
      </c>
      <c r="F653" s="599"/>
      <c r="G653" s="599"/>
      <c r="H653" s="36" t="s">
        <v>84</v>
      </c>
      <c r="I653" s="14" t="s">
        <v>8414</v>
      </c>
      <c r="J653" s="36" t="s">
        <v>85</v>
      </c>
      <c r="K653" s="14" t="s">
        <v>279</v>
      </c>
      <c r="L653" s="14" t="s">
        <v>73</v>
      </c>
      <c r="M653" s="14" t="s">
        <v>87</v>
      </c>
      <c r="N653" s="17" t="s">
        <v>88</v>
      </c>
      <c r="O653" s="18" t="s">
        <v>7940</v>
      </c>
      <c r="P653" s="14" t="s">
        <v>8415</v>
      </c>
      <c r="Q653" s="17" t="s">
        <v>8416</v>
      </c>
      <c r="R653" s="14" t="s">
        <v>8417</v>
      </c>
      <c r="S653" s="14" t="s">
        <v>8418</v>
      </c>
      <c r="T653" s="14">
        <v>202518722</v>
      </c>
      <c r="U653" s="14">
        <v>40</v>
      </c>
      <c r="V653" s="14">
        <v>58</v>
      </c>
      <c r="W653" s="14">
        <v>32</v>
      </c>
      <c r="X653" s="13" t="s">
        <v>8419</v>
      </c>
      <c r="Y653" s="13" t="s">
        <v>8420</v>
      </c>
      <c r="Z653" s="14">
        <v>1</v>
      </c>
      <c r="AA653" s="14" t="s">
        <v>96</v>
      </c>
      <c r="AB653" s="14" t="s">
        <v>23</v>
      </c>
      <c r="AC653" s="14" t="s">
        <v>97</v>
      </c>
      <c r="AD653" s="19"/>
      <c r="AE653" s="13" t="s">
        <v>1822</v>
      </c>
      <c r="AF653" s="20">
        <v>30374</v>
      </c>
      <c r="AG653" s="14" t="str">
        <f t="shared" ca="1" si="147"/>
        <v>42 anos</v>
      </c>
      <c r="AH653" s="20">
        <v>38058</v>
      </c>
      <c r="AI653" s="20">
        <v>38058</v>
      </c>
      <c r="AJ653" s="20">
        <f t="shared" si="154"/>
        <v>47189</v>
      </c>
      <c r="AK653" s="20">
        <f t="shared" si="155"/>
        <v>49015</v>
      </c>
      <c r="AL653" s="14">
        <v>59</v>
      </c>
      <c r="AM653" s="14" t="str">
        <f t="shared" ca="1" si="156"/>
        <v>21 ano(s)</v>
      </c>
      <c r="AN653" s="14" t="str">
        <f t="shared" ca="1" si="157"/>
        <v>5  mês(es)</v>
      </c>
      <c r="AO653" s="14" t="str">
        <f t="shared" ca="1" si="158"/>
        <v>4 dias</v>
      </c>
      <c r="AP653" s="14">
        <f t="shared" ca="1" si="159"/>
        <v>7827</v>
      </c>
      <c r="AQ653" s="21" t="s">
        <v>99</v>
      </c>
      <c r="AR653" s="14"/>
      <c r="AS653" s="14"/>
      <c r="AT653" s="14"/>
      <c r="AU653" s="14"/>
      <c r="AV653" s="14"/>
      <c r="AW653" s="14"/>
      <c r="AX653" s="14"/>
      <c r="AY653" s="14"/>
      <c r="AZ653" s="14" t="s">
        <v>99</v>
      </c>
      <c r="BA653" s="14" t="s">
        <v>99</v>
      </c>
      <c r="BB653" s="20" t="s">
        <v>101</v>
      </c>
      <c r="BC653" s="14"/>
      <c r="BD653" s="14" t="s">
        <v>1430</v>
      </c>
      <c r="BE653" s="14" t="s">
        <v>223</v>
      </c>
      <c r="BF653" s="14"/>
      <c r="BG653" s="14"/>
      <c r="BH653" s="14"/>
      <c r="BI653" s="14"/>
      <c r="BJ653" s="14"/>
      <c r="BK653" s="14"/>
      <c r="BL653" s="14"/>
      <c r="BM653" s="14">
        <v>0</v>
      </c>
      <c r="BN653" s="14"/>
      <c r="BO653" s="14" t="s">
        <v>106</v>
      </c>
      <c r="BP653" s="14">
        <v>69000000</v>
      </c>
      <c r="BQ653" s="14">
        <v>0</v>
      </c>
      <c r="BR653" s="22" t="s">
        <v>8421</v>
      </c>
      <c r="BS653" s="14" t="s">
        <v>108</v>
      </c>
      <c r="BT653" s="14" t="s">
        <v>109</v>
      </c>
      <c r="BU653" s="14" t="s">
        <v>1432</v>
      </c>
      <c r="BV653" s="14" t="s">
        <v>1433</v>
      </c>
      <c r="BW653" s="14" t="s">
        <v>1434</v>
      </c>
      <c r="BX653" s="14" t="s">
        <v>1435</v>
      </c>
      <c r="BY653" s="14" t="s">
        <v>208</v>
      </c>
      <c r="BZ653" s="14" t="s">
        <v>413</v>
      </c>
      <c r="CA653" s="14" t="s">
        <v>110</v>
      </c>
      <c r="CB653" s="20">
        <v>45037</v>
      </c>
      <c r="CC653" s="14" t="s">
        <v>8422</v>
      </c>
      <c r="CD653" s="14" t="s">
        <v>110</v>
      </c>
      <c r="CE653" s="14" t="s">
        <v>110</v>
      </c>
      <c r="CF653" s="14" t="s">
        <v>110</v>
      </c>
      <c r="CG653" s="14" t="s">
        <v>110</v>
      </c>
      <c r="CH653" s="14" t="s">
        <v>110</v>
      </c>
      <c r="CI653" s="14" t="s">
        <v>110</v>
      </c>
      <c r="CJ653" s="14" t="s">
        <v>110</v>
      </c>
      <c r="CK653" s="14" t="s">
        <v>110</v>
      </c>
      <c r="CL653" s="14" t="s">
        <v>110</v>
      </c>
      <c r="CM653" s="14" t="s">
        <v>110</v>
      </c>
      <c r="CN653" s="14"/>
      <c r="CO653" s="40"/>
    </row>
    <row r="654" spans="1:93" ht="12.75" customHeight="1">
      <c r="A654" s="24" t="s">
        <v>8423</v>
      </c>
      <c r="B654" s="25">
        <v>217</v>
      </c>
      <c r="C654" s="34" t="s">
        <v>82</v>
      </c>
      <c r="D654" s="600" t="s">
        <v>8347</v>
      </c>
      <c r="E654" s="600">
        <v>33</v>
      </c>
      <c r="F654" s="600"/>
      <c r="G654" s="600"/>
      <c r="H654" s="27" t="s">
        <v>84</v>
      </c>
      <c r="I654" s="25" t="s">
        <v>8424</v>
      </c>
      <c r="J654" s="27" t="s">
        <v>85</v>
      </c>
      <c r="K654" s="25" t="s">
        <v>279</v>
      </c>
      <c r="L654" s="25" t="s">
        <v>73</v>
      </c>
      <c r="M654" s="25" t="s">
        <v>87</v>
      </c>
      <c r="N654" s="28" t="s">
        <v>88</v>
      </c>
      <c r="O654" s="29" t="s">
        <v>8425</v>
      </c>
      <c r="P654" s="25" t="s">
        <v>8426</v>
      </c>
      <c r="Q654" s="28" t="s">
        <v>8427</v>
      </c>
      <c r="R654" s="25" t="s">
        <v>8428</v>
      </c>
      <c r="S654" s="25" t="s">
        <v>8429</v>
      </c>
      <c r="T654" s="25">
        <v>203465322</v>
      </c>
      <c r="U654" s="25">
        <v>8</v>
      </c>
      <c r="V654" s="25">
        <v>59</v>
      </c>
      <c r="W654" s="25">
        <v>199</v>
      </c>
      <c r="X654" s="24" t="s">
        <v>8430</v>
      </c>
      <c r="Y654" s="24" t="s">
        <v>8431</v>
      </c>
      <c r="Z654" s="25">
        <v>1</v>
      </c>
      <c r="AA654" s="25" t="s">
        <v>96</v>
      </c>
      <c r="AB654" s="25" t="s">
        <v>23</v>
      </c>
      <c r="AC654" s="25" t="s">
        <v>97</v>
      </c>
      <c r="AD654" s="187" t="s">
        <v>8432</v>
      </c>
      <c r="AE654" s="24" t="s">
        <v>1716</v>
      </c>
      <c r="AF654" s="31">
        <v>29300</v>
      </c>
      <c r="AG654" s="25" t="str">
        <f t="shared" ca="1" si="147"/>
        <v>45 anos</v>
      </c>
      <c r="AH654" s="31">
        <v>38058</v>
      </c>
      <c r="AI654" s="31">
        <v>38058</v>
      </c>
      <c r="AJ654" s="31">
        <f t="shared" si="154"/>
        <v>47189</v>
      </c>
      <c r="AK654" s="31">
        <f t="shared" si="155"/>
        <v>49015</v>
      </c>
      <c r="AL654" s="25">
        <v>59</v>
      </c>
      <c r="AM654" s="25" t="str">
        <f t="shared" ca="1" si="156"/>
        <v>21 ano(s)</v>
      </c>
      <c r="AN654" s="25" t="str">
        <f t="shared" ca="1" si="157"/>
        <v>5  mês(es)</v>
      </c>
      <c r="AO654" s="25" t="str">
        <f t="shared" ca="1" si="158"/>
        <v>4 dias</v>
      </c>
      <c r="AP654" s="25">
        <f t="shared" ca="1" si="159"/>
        <v>7827</v>
      </c>
      <c r="AQ654" s="32" t="s">
        <v>99</v>
      </c>
      <c r="AR654" s="25"/>
      <c r="AS654" s="25"/>
      <c r="AT654" s="25"/>
      <c r="AU654" s="25"/>
      <c r="AV654" s="25"/>
      <c r="AW654" s="25" t="s">
        <v>100</v>
      </c>
      <c r="AX654" s="25"/>
      <c r="AY654" s="25" t="s">
        <v>8433</v>
      </c>
      <c r="AZ654" s="25" t="s">
        <v>99</v>
      </c>
      <c r="BA654" s="25" t="s">
        <v>99</v>
      </c>
      <c r="BB654" s="31" t="s">
        <v>101</v>
      </c>
      <c r="BC654" s="25"/>
      <c r="BD654" s="25" t="s">
        <v>3029</v>
      </c>
      <c r="BE654" s="25" t="s">
        <v>3030</v>
      </c>
      <c r="BF654" s="25"/>
      <c r="BG654" s="25"/>
      <c r="BH654" s="25"/>
      <c r="BI654" s="25"/>
      <c r="BJ654" s="25"/>
      <c r="BK654" s="25"/>
      <c r="BL654" s="25" t="s">
        <v>8434</v>
      </c>
      <c r="BM654" s="25">
        <v>0</v>
      </c>
      <c r="BN654" s="25"/>
      <c r="BO654" s="25" t="s">
        <v>106</v>
      </c>
      <c r="BP654" s="25">
        <v>69089110</v>
      </c>
      <c r="BQ654" s="25">
        <v>81054944</v>
      </c>
      <c r="BR654" s="33" t="s">
        <v>8435</v>
      </c>
      <c r="BS654" s="25" t="s">
        <v>108</v>
      </c>
      <c r="BT654" s="25" t="s">
        <v>109</v>
      </c>
      <c r="BU654" s="25" t="s">
        <v>1432</v>
      </c>
      <c r="BV654" s="25" t="s">
        <v>110</v>
      </c>
      <c r="BW654" s="25" t="s">
        <v>3033</v>
      </c>
      <c r="BX654" s="25" t="s">
        <v>1435</v>
      </c>
      <c r="BY654" s="25" t="s">
        <v>3034</v>
      </c>
      <c r="BZ654" s="31" t="s">
        <v>113</v>
      </c>
      <c r="CA654" s="25" t="s">
        <v>110</v>
      </c>
      <c r="CB654" s="31">
        <v>45291</v>
      </c>
      <c r="CC654" s="25" t="s">
        <v>3027</v>
      </c>
      <c r="CD654" s="25" t="s">
        <v>110</v>
      </c>
      <c r="CE654" s="25" t="s">
        <v>110</v>
      </c>
      <c r="CF654" s="25" t="s">
        <v>110</v>
      </c>
      <c r="CG654" s="25" t="s">
        <v>110</v>
      </c>
      <c r="CH654" s="25" t="s">
        <v>110</v>
      </c>
      <c r="CI654" s="25" t="s">
        <v>110</v>
      </c>
      <c r="CJ654" s="25" t="s">
        <v>110</v>
      </c>
      <c r="CK654" s="25" t="s">
        <v>110</v>
      </c>
      <c r="CL654" s="25" t="s">
        <v>110</v>
      </c>
      <c r="CM654" s="25" t="s">
        <v>110</v>
      </c>
      <c r="CN654" s="25"/>
      <c r="CO654" s="34"/>
    </row>
    <row r="655" spans="1:93" ht="15" customHeight="1">
      <c r="A655" s="13" t="s">
        <v>8436</v>
      </c>
      <c r="B655" s="14">
        <v>32</v>
      </c>
      <c r="C655" s="40" t="s">
        <v>82</v>
      </c>
      <c r="D655" s="599" t="s">
        <v>8347</v>
      </c>
      <c r="E655" s="600">
        <v>33</v>
      </c>
      <c r="F655" s="599"/>
      <c r="G655" s="599"/>
      <c r="H655" s="36" t="s">
        <v>84</v>
      </c>
      <c r="I655" s="14" t="s">
        <v>1334</v>
      </c>
      <c r="J655" s="36" t="s">
        <v>85</v>
      </c>
      <c r="K655" s="14" t="s">
        <v>86</v>
      </c>
      <c r="L655" s="14" t="s">
        <v>75</v>
      </c>
      <c r="M655" s="17" t="s">
        <v>87</v>
      </c>
      <c r="N655" s="17" t="s">
        <v>88</v>
      </c>
      <c r="O655" s="18" t="s">
        <v>8437</v>
      </c>
      <c r="P655" s="14" t="s">
        <v>8438</v>
      </c>
      <c r="Q655" s="17" t="s">
        <v>8439</v>
      </c>
      <c r="R655" s="14" t="s">
        <v>8440</v>
      </c>
      <c r="S655" s="14" t="s">
        <v>8441</v>
      </c>
      <c r="T655" s="14">
        <v>324110327</v>
      </c>
      <c r="U655" s="14">
        <v>4</v>
      </c>
      <c r="V655" s="14">
        <v>9</v>
      </c>
      <c r="W655" s="14">
        <v>51</v>
      </c>
      <c r="X655" s="13" t="s">
        <v>8442</v>
      </c>
      <c r="Y655" s="13" t="s">
        <v>8443</v>
      </c>
      <c r="Z655" s="14">
        <v>2</v>
      </c>
      <c r="AA655" s="14" t="s">
        <v>96</v>
      </c>
      <c r="AB655" s="14" t="s">
        <v>23</v>
      </c>
      <c r="AC655" s="14" t="s">
        <v>97</v>
      </c>
      <c r="AD655" s="19"/>
      <c r="AE655" s="13" t="s">
        <v>8444</v>
      </c>
      <c r="AF655" s="20">
        <v>28706</v>
      </c>
      <c r="AG655" s="14" t="str">
        <f t="shared" ca="1" si="147"/>
        <v>47 anos</v>
      </c>
      <c r="AH655" s="20">
        <v>38058</v>
      </c>
      <c r="AI655" s="20">
        <v>38058</v>
      </c>
      <c r="AJ655" s="20">
        <f t="shared" si="154"/>
        <v>47189</v>
      </c>
      <c r="AK655" s="20">
        <f t="shared" si="155"/>
        <v>49015</v>
      </c>
      <c r="AL655" s="14">
        <v>59</v>
      </c>
      <c r="AM655" s="14" t="str">
        <f t="shared" ca="1" si="156"/>
        <v>21 ano(s)</v>
      </c>
      <c r="AN655" s="14" t="str">
        <f t="shared" ca="1" si="157"/>
        <v>5  mês(es)</v>
      </c>
      <c r="AO655" s="14" t="str">
        <f t="shared" ca="1" si="158"/>
        <v>4 dias</v>
      </c>
      <c r="AP655" s="14">
        <f t="shared" ca="1" si="159"/>
        <v>7827</v>
      </c>
      <c r="AQ655" s="21" t="s">
        <v>99</v>
      </c>
      <c r="AR655" s="14"/>
      <c r="AS655" s="14"/>
      <c r="AT655" s="14"/>
      <c r="AU655" s="14"/>
      <c r="AV655" s="14"/>
      <c r="AW655" s="139" t="s">
        <v>100</v>
      </c>
      <c r="AX655" s="14" t="s">
        <v>8445</v>
      </c>
      <c r="AY655" s="14" t="s">
        <v>8446</v>
      </c>
      <c r="AZ655" s="14" t="s">
        <v>99</v>
      </c>
      <c r="BA655" s="191" t="s">
        <v>99</v>
      </c>
      <c r="BB655" s="20" t="s">
        <v>611</v>
      </c>
      <c r="BC655" s="14"/>
      <c r="BD655" s="14"/>
      <c r="BE655" s="14" t="s">
        <v>3030</v>
      </c>
      <c r="BF655" s="14"/>
      <c r="BG655" s="14"/>
      <c r="BH655" s="14"/>
      <c r="BI655" s="14"/>
      <c r="BJ655" s="14"/>
      <c r="BK655" s="14"/>
      <c r="BL655" s="14" t="s">
        <v>8447</v>
      </c>
      <c r="BM655" s="14">
        <v>0</v>
      </c>
      <c r="BN655" s="14"/>
      <c r="BO655" s="14" t="s">
        <v>106</v>
      </c>
      <c r="BP655" s="14">
        <v>69067770</v>
      </c>
      <c r="BQ655" s="117">
        <v>81153948</v>
      </c>
      <c r="BR655" s="22" t="s">
        <v>8448</v>
      </c>
      <c r="BS655" s="14" t="s">
        <v>108</v>
      </c>
      <c r="BT655" s="14" t="s">
        <v>109</v>
      </c>
      <c r="BU655" s="14" t="s">
        <v>110</v>
      </c>
      <c r="BV655" s="14" t="s">
        <v>110</v>
      </c>
      <c r="BW655" s="14" t="s">
        <v>615</v>
      </c>
      <c r="BX655" s="14" t="s">
        <v>4606</v>
      </c>
      <c r="BY655" s="14" t="s">
        <v>1802</v>
      </c>
      <c r="BZ655" s="14" t="s">
        <v>110</v>
      </c>
      <c r="CA655" s="14" t="s">
        <v>110</v>
      </c>
      <c r="CB655" s="20">
        <v>44672</v>
      </c>
      <c r="CC655" s="14" t="s">
        <v>617</v>
      </c>
      <c r="CD655" s="20">
        <v>45163</v>
      </c>
      <c r="CE655" s="14" t="s">
        <v>8449</v>
      </c>
      <c r="CF655" s="14" t="s">
        <v>110</v>
      </c>
      <c r="CG655" s="14" t="s">
        <v>110</v>
      </c>
      <c r="CH655" s="14" t="s">
        <v>110</v>
      </c>
      <c r="CI655" s="14" t="s">
        <v>110</v>
      </c>
      <c r="CJ655" s="14" t="s">
        <v>110</v>
      </c>
      <c r="CK655" s="14" t="s">
        <v>110</v>
      </c>
      <c r="CL655" s="14" t="s">
        <v>110</v>
      </c>
      <c r="CM655" s="14" t="s">
        <v>110</v>
      </c>
      <c r="CN655" s="14"/>
      <c r="CO655" s="40"/>
    </row>
    <row r="656" spans="1:93" ht="15" customHeight="1">
      <c r="A656" s="24" t="s">
        <v>8450</v>
      </c>
      <c r="B656" s="25">
        <v>352</v>
      </c>
      <c r="C656" s="34" t="s">
        <v>82</v>
      </c>
      <c r="D656" s="600" t="s">
        <v>8347</v>
      </c>
      <c r="E656" s="600">
        <v>33</v>
      </c>
      <c r="F656" s="600"/>
      <c r="G656" s="600"/>
      <c r="H656" s="27" t="s">
        <v>84</v>
      </c>
      <c r="I656" s="25" t="s">
        <v>8451</v>
      </c>
      <c r="J656" s="27" t="s">
        <v>85</v>
      </c>
      <c r="K656" s="25" t="s">
        <v>86</v>
      </c>
      <c r="L656" s="25" t="s">
        <v>71</v>
      </c>
      <c r="M656" s="28" t="s">
        <v>196</v>
      </c>
      <c r="N656" s="28" t="s">
        <v>88</v>
      </c>
      <c r="O656" s="29" t="s">
        <v>8452</v>
      </c>
      <c r="P656" s="25" t="s">
        <v>8453</v>
      </c>
      <c r="Q656" s="28" t="s">
        <v>8454</v>
      </c>
      <c r="R656" s="25" t="s">
        <v>8455</v>
      </c>
      <c r="S656" s="25" t="s">
        <v>8456</v>
      </c>
      <c r="T656" s="25">
        <v>191970022</v>
      </c>
      <c r="U656" s="25">
        <v>40</v>
      </c>
      <c r="V656" s="25">
        <v>1</v>
      </c>
      <c r="W656" s="25">
        <v>332</v>
      </c>
      <c r="X656" s="24" t="s">
        <v>8457</v>
      </c>
      <c r="Y656" s="24" t="s">
        <v>8458</v>
      </c>
      <c r="Z656" s="25">
        <v>1</v>
      </c>
      <c r="AA656" s="25" t="s">
        <v>99</v>
      </c>
      <c r="AB656" s="25" t="s">
        <v>1601</v>
      </c>
      <c r="AC656" s="25" t="s">
        <v>97</v>
      </c>
      <c r="AD656" s="30" t="s">
        <v>8459</v>
      </c>
      <c r="AE656" s="24" t="s">
        <v>8460</v>
      </c>
      <c r="AF656" s="31">
        <v>29451</v>
      </c>
      <c r="AG656" s="25" t="str">
        <f t="shared" ca="1" si="147"/>
        <v>44 anos</v>
      </c>
      <c r="AH656" s="31">
        <v>38384</v>
      </c>
      <c r="AI656" s="31">
        <v>38384</v>
      </c>
      <c r="AJ656" s="31">
        <f t="shared" si="154"/>
        <v>47515</v>
      </c>
      <c r="AK656" s="31">
        <f t="shared" si="155"/>
        <v>49341</v>
      </c>
      <c r="AL656" s="25">
        <v>59</v>
      </c>
      <c r="AM656" s="25" t="str">
        <f t="shared" ca="1" si="156"/>
        <v>20 ano(s)</v>
      </c>
      <c r="AN656" s="25" t="str">
        <f t="shared" ca="1" si="157"/>
        <v>6  mês(es)</v>
      </c>
      <c r="AO656" s="25" t="str">
        <f t="shared" ca="1" si="158"/>
        <v>15 dias</v>
      </c>
      <c r="AP656" s="25">
        <f t="shared" ca="1" si="159"/>
        <v>7501</v>
      </c>
      <c r="AQ656" s="32" t="s">
        <v>99</v>
      </c>
      <c r="AR656" s="25"/>
      <c r="AS656" s="25"/>
      <c r="AT656" s="25"/>
      <c r="AU656" s="25"/>
      <c r="AV656" s="25"/>
      <c r="AW656" s="25" t="s">
        <v>100</v>
      </c>
      <c r="AX656" s="25"/>
      <c r="AY656" s="25" t="s">
        <v>1717</v>
      </c>
      <c r="AZ656" s="25"/>
      <c r="BA656" s="25"/>
      <c r="BB656" s="25"/>
      <c r="BC656" s="25"/>
      <c r="BD656" s="25"/>
      <c r="BE656" s="25" t="s">
        <v>223</v>
      </c>
      <c r="BF656" s="25"/>
      <c r="BG656" s="25"/>
      <c r="BH656" s="25"/>
      <c r="BI656" s="25"/>
      <c r="BJ656" s="25"/>
      <c r="BK656" s="25"/>
      <c r="BL656" s="25"/>
      <c r="BM656" s="25">
        <v>0</v>
      </c>
      <c r="BN656" s="25"/>
      <c r="BO656" s="25" t="s">
        <v>106</v>
      </c>
      <c r="BP656" s="25">
        <v>69020280</v>
      </c>
      <c r="BQ656" s="25">
        <v>91418388</v>
      </c>
      <c r="BR656" s="33" t="s">
        <v>8461</v>
      </c>
      <c r="BS656" s="25" t="s">
        <v>205</v>
      </c>
      <c r="BT656" s="25" t="s">
        <v>206</v>
      </c>
      <c r="BU656" s="25" t="s">
        <v>207</v>
      </c>
      <c r="BV656" s="25"/>
      <c r="BW656" s="25"/>
      <c r="BX656" s="25"/>
      <c r="BY656" s="25" t="s">
        <v>413</v>
      </c>
      <c r="BZ656" s="25" t="s">
        <v>110</v>
      </c>
      <c r="CA656" s="25" t="s">
        <v>110</v>
      </c>
      <c r="CB656" s="25" t="s">
        <v>110</v>
      </c>
      <c r="CC656" s="25" t="s">
        <v>110</v>
      </c>
      <c r="CD656" s="25" t="s">
        <v>110</v>
      </c>
      <c r="CE656" s="25" t="s">
        <v>110</v>
      </c>
      <c r="CF656" s="25" t="s">
        <v>110</v>
      </c>
      <c r="CG656" s="25" t="s">
        <v>110</v>
      </c>
      <c r="CH656" s="25" t="s">
        <v>110</v>
      </c>
      <c r="CI656" s="25" t="s">
        <v>110</v>
      </c>
      <c r="CJ656" s="25" t="s">
        <v>110</v>
      </c>
      <c r="CK656" s="25" t="s">
        <v>110</v>
      </c>
      <c r="CL656" s="25" t="s">
        <v>110</v>
      </c>
      <c r="CM656" s="25" t="s">
        <v>110</v>
      </c>
      <c r="CN656" s="25"/>
      <c r="CO656" s="34"/>
    </row>
    <row r="657" spans="1:93" ht="15" customHeight="1">
      <c r="A657" s="13" t="s">
        <v>8462</v>
      </c>
      <c r="B657" s="14">
        <v>46</v>
      </c>
      <c r="C657" s="40" t="s">
        <v>82</v>
      </c>
      <c r="D657" s="599" t="s">
        <v>8347</v>
      </c>
      <c r="E657" s="600">
        <v>33</v>
      </c>
      <c r="F657" s="599"/>
      <c r="G657" s="599"/>
      <c r="H657" s="36" t="s">
        <v>84</v>
      </c>
      <c r="I657" s="14"/>
      <c r="J657" s="36" t="s">
        <v>85</v>
      </c>
      <c r="K657" s="14" t="s">
        <v>86</v>
      </c>
      <c r="L657" s="14" t="s">
        <v>73</v>
      </c>
      <c r="M657" s="17" t="s">
        <v>87</v>
      </c>
      <c r="N657" s="17" t="s">
        <v>88</v>
      </c>
      <c r="O657" s="18" t="s">
        <v>8463</v>
      </c>
      <c r="P657" s="14" t="s">
        <v>8464</v>
      </c>
      <c r="Q657" s="17" t="s">
        <v>4527</v>
      </c>
      <c r="R657" s="14" t="s">
        <v>8465</v>
      </c>
      <c r="S657" s="14" t="s">
        <v>8466</v>
      </c>
      <c r="T657" s="14">
        <v>186537722</v>
      </c>
      <c r="U657" s="14">
        <v>40</v>
      </c>
      <c r="V657" s="14">
        <v>15</v>
      </c>
      <c r="W657" s="14">
        <v>37</v>
      </c>
      <c r="X657" s="13" t="s">
        <v>8467</v>
      </c>
      <c r="Y657" s="13" t="s">
        <v>8468</v>
      </c>
      <c r="Z657" s="14">
        <v>1</v>
      </c>
      <c r="AA657" s="14" t="s">
        <v>96</v>
      </c>
      <c r="AB657" s="14" t="s">
        <v>23</v>
      </c>
      <c r="AC657" s="14" t="s">
        <v>97</v>
      </c>
      <c r="AD657" s="19"/>
      <c r="AE657" s="13" t="s">
        <v>8444</v>
      </c>
      <c r="AF657" s="20">
        <v>29683</v>
      </c>
      <c r="AG657" s="14" t="str">
        <f t="shared" ca="1" si="147"/>
        <v>44 anos</v>
      </c>
      <c r="AH657" s="20">
        <v>38058</v>
      </c>
      <c r="AI657" s="20">
        <v>38058</v>
      </c>
      <c r="AJ657" s="20">
        <f t="shared" si="154"/>
        <v>47189</v>
      </c>
      <c r="AK657" s="20">
        <f t="shared" si="155"/>
        <v>49015</v>
      </c>
      <c r="AL657" s="14">
        <v>59</v>
      </c>
      <c r="AM657" s="14" t="str">
        <f t="shared" ca="1" si="156"/>
        <v>21 ano(s)</v>
      </c>
      <c r="AN657" s="14" t="str">
        <f t="shared" ca="1" si="157"/>
        <v>5  mês(es)</v>
      </c>
      <c r="AO657" s="14" t="str">
        <f t="shared" ca="1" si="158"/>
        <v>4 dias</v>
      </c>
      <c r="AP657" s="14">
        <f t="shared" ca="1" si="159"/>
        <v>7827</v>
      </c>
      <c r="AQ657" s="21" t="s">
        <v>99</v>
      </c>
      <c r="AR657" s="14"/>
      <c r="AS657" s="14"/>
      <c r="AT657" s="14"/>
      <c r="AU657" s="14"/>
      <c r="AV657" s="14"/>
      <c r="AW657" s="14" t="s">
        <v>100</v>
      </c>
      <c r="AX657" s="14"/>
      <c r="AY657" s="14" t="s">
        <v>127</v>
      </c>
      <c r="AZ657" s="14" t="s">
        <v>99</v>
      </c>
      <c r="BA657" s="14" t="s">
        <v>99</v>
      </c>
      <c r="BB657" s="20" t="s">
        <v>101</v>
      </c>
      <c r="BC657" s="14"/>
      <c r="BD657" s="14" t="s">
        <v>3029</v>
      </c>
      <c r="BE657" s="14" t="s">
        <v>3030</v>
      </c>
      <c r="BF657" s="14"/>
      <c r="BG657" s="14"/>
      <c r="BH657" s="14"/>
      <c r="BI657" s="14"/>
      <c r="BJ657" s="14"/>
      <c r="BK657" s="14"/>
      <c r="BL657" s="14" t="s">
        <v>8469</v>
      </c>
      <c r="BM657" s="14">
        <v>0</v>
      </c>
      <c r="BN657" s="14"/>
      <c r="BO657" s="14" t="s">
        <v>106</v>
      </c>
      <c r="BP657" s="14">
        <v>69074440</v>
      </c>
      <c r="BQ657" s="14">
        <v>91091222</v>
      </c>
      <c r="BR657" s="22" t="s">
        <v>8470</v>
      </c>
      <c r="BS657" s="14" t="s">
        <v>108</v>
      </c>
      <c r="BT657" s="14" t="s">
        <v>109</v>
      </c>
      <c r="BU657" s="14" t="s">
        <v>1432</v>
      </c>
      <c r="BV657" s="14" t="s">
        <v>110</v>
      </c>
      <c r="BW657" s="14" t="s">
        <v>3033</v>
      </c>
      <c r="BX657" s="14" t="s">
        <v>1435</v>
      </c>
      <c r="BY657" s="14" t="s">
        <v>3034</v>
      </c>
      <c r="BZ657" s="20" t="s">
        <v>113</v>
      </c>
      <c r="CA657" s="14" t="s">
        <v>110</v>
      </c>
      <c r="CB657" s="14" t="s">
        <v>110</v>
      </c>
      <c r="CC657" s="14" t="s">
        <v>110</v>
      </c>
      <c r="CD657" s="14" t="s">
        <v>110</v>
      </c>
      <c r="CE657" s="14" t="s">
        <v>110</v>
      </c>
      <c r="CF657" s="14" t="s">
        <v>110</v>
      </c>
      <c r="CG657" s="14" t="s">
        <v>110</v>
      </c>
      <c r="CH657" s="14" t="s">
        <v>110</v>
      </c>
      <c r="CI657" s="14" t="s">
        <v>110</v>
      </c>
      <c r="CJ657" s="14" t="s">
        <v>110</v>
      </c>
      <c r="CK657" s="14" t="s">
        <v>110</v>
      </c>
      <c r="CL657" s="14" t="s">
        <v>110</v>
      </c>
      <c r="CM657" s="14" t="s">
        <v>110</v>
      </c>
      <c r="CN657" s="14"/>
      <c r="CO657" s="40"/>
    </row>
    <row r="658" spans="1:93" ht="12.75" customHeight="1">
      <c r="A658" s="619" t="s">
        <v>8471</v>
      </c>
      <c r="B658" s="25">
        <v>13</v>
      </c>
      <c r="C658" s="34" t="s">
        <v>82</v>
      </c>
      <c r="D658" s="600" t="s">
        <v>8347</v>
      </c>
      <c r="E658" s="600">
        <v>33</v>
      </c>
      <c r="F658" s="600"/>
      <c r="G658" s="600"/>
      <c r="H658" s="27" t="s">
        <v>84</v>
      </c>
      <c r="I658" s="25" t="s">
        <v>8472</v>
      </c>
      <c r="J658" s="27" t="s">
        <v>85</v>
      </c>
      <c r="K658" s="25" t="s">
        <v>86</v>
      </c>
      <c r="L658" s="25" t="s">
        <v>75</v>
      </c>
      <c r="M658" s="28" t="s">
        <v>87</v>
      </c>
      <c r="N658" s="28" t="s">
        <v>88</v>
      </c>
      <c r="O658" s="29" t="s">
        <v>8473</v>
      </c>
      <c r="P658" s="25" t="s">
        <v>8474</v>
      </c>
      <c r="Q658" s="28" t="s">
        <v>8475</v>
      </c>
      <c r="R658" s="25" t="s">
        <v>8476</v>
      </c>
      <c r="S658" s="25" t="s">
        <v>8477</v>
      </c>
      <c r="T658" s="630">
        <v>222677722</v>
      </c>
      <c r="U658" s="25">
        <v>83</v>
      </c>
      <c r="V658" s="630">
        <v>63</v>
      </c>
      <c r="W658" s="630">
        <v>44</v>
      </c>
      <c r="X658" s="619" t="s">
        <v>8478</v>
      </c>
      <c r="Y658" s="619" t="s">
        <v>8479</v>
      </c>
      <c r="Z658" s="25">
        <v>1</v>
      </c>
      <c r="AA658" s="25" t="s">
        <v>96</v>
      </c>
      <c r="AB658" s="25" t="s">
        <v>23</v>
      </c>
      <c r="AC658" s="25" t="s">
        <v>97</v>
      </c>
      <c r="AD658" s="30"/>
      <c r="AE658" s="24" t="s">
        <v>8480</v>
      </c>
      <c r="AF658" s="31">
        <v>30182</v>
      </c>
      <c r="AG658" s="25" t="str">
        <f t="shared" ca="1" si="147"/>
        <v>42 anos</v>
      </c>
      <c r="AH658" s="31">
        <v>38058</v>
      </c>
      <c r="AI658" s="31">
        <v>38058</v>
      </c>
      <c r="AJ658" s="31">
        <f t="shared" si="154"/>
        <v>47189</v>
      </c>
      <c r="AK658" s="31">
        <f t="shared" si="155"/>
        <v>49015</v>
      </c>
      <c r="AL658" s="25">
        <v>59</v>
      </c>
      <c r="AM658" s="25" t="str">
        <f t="shared" ca="1" si="156"/>
        <v>21 ano(s)</v>
      </c>
      <c r="AN658" s="25" t="str">
        <f t="shared" ca="1" si="157"/>
        <v>5  mês(es)</v>
      </c>
      <c r="AO658" s="25" t="str">
        <f t="shared" ca="1" si="158"/>
        <v>4 dias</v>
      </c>
      <c r="AP658" s="25">
        <f t="shared" ca="1" si="159"/>
        <v>7827</v>
      </c>
      <c r="AQ658" s="32" t="s">
        <v>99</v>
      </c>
      <c r="AR658" s="25"/>
      <c r="AS658" s="25"/>
      <c r="AT658" s="25"/>
      <c r="AU658" s="25"/>
      <c r="AV658" s="25"/>
      <c r="AW658" s="25" t="s">
        <v>100</v>
      </c>
      <c r="AX658" s="25"/>
      <c r="AY658" s="25" t="s">
        <v>4753</v>
      </c>
      <c r="AZ658" s="25" t="s">
        <v>99</v>
      </c>
      <c r="BA658" s="25" t="s">
        <v>99</v>
      </c>
      <c r="BB658" s="31" t="s">
        <v>101</v>
      </c>
      <c r="BC658" s="25"/>
      <c r="BD658" s="25" t="s">
        <v>102</v>
      </c>
      <c r="BE658" s="25" t="s">
        <v>103</v>
      </c>
      <c r="BF658" s="25"/>
      <c r="BG658" s="25"/>
      <c r="BH658" s="25"/>
      <c r="BI658" s="25"/>
      <c r="BJ658" s="25"/>
      <c r="BK658" s="25"/>
      <c r="BL658" s="25" t="s">
        <v>8481</v>
      </c>
      <c r="BM658" s="25">
        <v>0</v>
      </c>
      <c r="BN658" s="25"/>
      <c r="BO658" s="25" t="s">
        <v>106</v>
      </c>
      <c r="BP658" s="25">
        <v>69000000</v>
      </c>
      <c r="BQ658" s="25">
        <v>0</v>
      </c>
      <c r="BR658" s="33" t="s">
        <v>8482</v>
      </c>
      <c r="BS658" s="25" t="s">
        <v>108</v>
      </c>
      <c r="BT658" s="25" t="s">
        <v>109</v>
      </c>
      <c r="BU658" s="25" t="s">
        <v>110</v>
      </c>
      <c r="BV658" s="25" t="s">
        <v>110</v>
      </c>
      <c r="BW658" s="25" t="s">
        <v>110</v>
      </c>
      <c r="BX658" s="31" t="s">
        <v>111</v>
      </c>
      <c r="BY658" s="25" t="s">
        <v>112</v>
      </c>
      <c r="BZ658" s="31" t="s">
        <v>113</v>
      </c>
      <c r="CA658" s="25" t="s">
        <v>110</v>
      </c>
      <c r="CB658" s="25" t="s">
        <v>110</v>
      </c>
      <c r="CC658" s="25" t="s">
        <v>110</v>
      </c>
      <c r="CD658" s="31">
        <v>45037</v>
      </c>
      <c r="CE658" s="25" t="s">
        <v>8483</v>
      </c>
      <c r="CF658" s="25" t="s">
        <v>110</v>
      </c>
      <c r="CG658" s="25" t="s">
        <v>110</v>
      </c>
      <c r="CH658" s="25" t="s">
        <v>110</v>
      </c>
      <c r="CI658" s="25" t="s">
        <v>110</v>
      </c>
      <c r="CJ658" s="25" t="s">
        <v>110</v>
      </c>
      <c r="CK658" s="25" t="s">
        <v>110</v>
      </c>
      <c r="CL658" s="25" t="s">
        <v>110</v>
      </c>
      <c r="CM658" s="25" t="s">
        <v>110</v>
      </c>
      <c r="CN658" s="25"/>
      <c r="CO658" s="34"/>
    </row>
    <row r="659" spans="1:93" ht="12.75" customHeight="1">
      <c r="A659" s="13" t="s">
        <v>8484</v>
      </c>
      <c r="B659" s="14">
        <v>44</v>
      </c>
      <c r="C659" s="40" t="s">
        <v>82</v>
      </c>
      <c r="D659" s="599" t="s">
        <v>8347</v>
      </c>
      <c r="E659" s="600">
        <v>33</v>
      </c>
      <c r="F659" s="599"/>
      <c r="G659" s="599"/>
      <c r="H659" s="36" t="s">
        <v>84</v>
      </c>
      <c r="I659" s="14" t="s">
        <v>2956</v>
      </c>
      <c r="J659" s="36" t="s">
        <v>85</v>
      </c>
      <c r="K659" s="14" t="s">
        <v>544</v>
      </c>
      <c r="L659" s="14" t="s">
        <v>73</v>
      </c>
      <c r="M659" s="17" t="s">
        <v>87</v>
      </c>
      <c r="N659" s="17" t="s">
        <v>88</v>
      </c>
      <c r="O659" s="18" t="s">
        <v>8485</v>
      </c>
      <c r="P659" s="14" t="s">
        <v>8486</v>
      </c>
      <c r="Q659" s="17" t="s">
        <v>8487</v>
      </c>
      <c r="R659" s="14" t="s">
        <v>8488</v>
      </c>
      <c r="S659" s="14" t="s">
        <v>8489</v>
      </c>
      <c r="T659" s="14">
        <v>189881122</v>
      </c>
      <c r="U659" s="14">
        <v>32</v>
      </c>
      <c r="V659" s="14">
        <v>31</v>
      </c>
      <c r="W659" s="14">
        <v>392</v>
      </c>
      <c r="X659" s="13" t="s">
        <v>8490</v>
      </c>
      <c r="Y659" s="13" t="s">
        <v>8491</v>
      </c>
      <c r="Z659" s="14">
        <v>1</v>
      </c>
      <c r="AA659" s="14" t="s">
        <v>96</v>
      </c>
      <c r="AB659" s="14" t="s">
        <v>23</v>
      </c>
      <c r="AC659" s="14" t="s">
        <v>97</v>
      </c>
      <c r="AD659" s="19"/>
      <c r="AE659" s="13"/>
      <c r="AF659" s="20">
        <v>29456</v>
      </c>
      <c r="AG659" s="14" t="str">
        <f t="shared" ca="1" si="147"/>
        <v>44 anos</v>
      </c>
      <c r="AH659" s="20">
        <v>38058</v>
      </c>
      <c r="AI659" s="20">
        <v>38058</v>
      </c>
      <c r="AJ659" s="20">
        <f t="shared" si="154"/>
        <v>47189</v>
      </c>
      <c r="AK659" s="20">
        <f t="shared" si="155"/>
        <v>49015</v>
      </c>
      <c r="AL659" s="14">
        <v>59</v>
      </c>
      <c r="AM659" s="14" t="str">
        <f t="shared" ca="1" si="156"/>
        <v>21 ano(s)</v>
      </c>
      <c r="AN659" s="14" t="str">
        <f t="shared" ca="1" si="157"/>
        <v>5  mês(es)</v>
      </c>
      <c r="AO659" s="14" t="str">
        <f t="shared" ca="1" si="158"/>
        <v>4 dias</v>
      </c>
      <c r="AP659" s="14">
        <f t="shared" ca="1" si="159"/>
        <v>7827</v>
      </c>
      <c r="AQ659" s="21" t="s">
        <v>99</v>
      </c>
      <c r="AR659" s="14"/>
      <c r="AS659" s="14"/>
      <c r="AT659" s="14"/>
      <c r="AU659" s="14"/>
      <c r="AV659" s="14"/>
      <c r="AW659" s="14"/>
      <c r="AX659" s="14"/>
      <c r="AY659" s="14" t="s">
        <v>99</v>
      </c>
      <c r="AZ659" s="14" t="s">
        <v>99</v>
      </c>
      <c r="BA659" s="116" t="s">
        <v>99</v>
      </c>
      <c r="BB659" s="20" t="s">
        <v>611</v>
      </c>
      <c r="BC659" s="14"/>
      <c r="BD659" s="14"/>
      <c r="BE659" s="14" t="s">
        <v>3030</v>
      </c>
      <c r="BF659" s="14"/>
      <c r="BG659" s="14"/>
      <c r="BH659" s="14"/>
      <c r="BI659" s="14"/>
      <c r="BJ659" s="14"/>
      <c r="BK659" s="14"/>
      <c r="BL659" s="14" t="s">
        <v>8492</v>
      </c>
      <c r="BM659" s="14">
        <v>0</v>
      </c>
      <c r="BN659" s="14" t="s">
        <v>8493</v>
      </c>
      <c r="BO659" s="14" t="s">
        <v>106</v>
      </c>
      <c r="BP659" s="14">
        <v>69073010</v>
      </c>
      <c r="BQ659" s="117">
        <v>991066702</v>
      </c>
      <c r="BR659" s="22" t="s">
        <v>8494</v>
      </c>
      <c r="BS659" s="14" t="s">
        <v>108</v>
      </c>
      <c r="BT659" s="14" t="s">
        <v>109</v>
      </c>
      <c r="BU659" s="14" t="s">
        <v>110</v>
      </c>
      <c r="BV659" s="14" t="s">
        <v>110</v>
      </c>
      <c r="BW659" s="14" t="s">
        <v>615</v>
      </c>
      <c r="BX659" s="14" t="s">
        <v>4606</v>
      </c>
      <c r="BY659" s="14" t="s">
        <v>1802</v>
      </c>
      <c r="BZ659" s="14" t="s">
        <v>110</v>
      </c>
      <c r="CA659" s="14" t="s">
        <v>110</v>
      </c>
      <c r="CB659" s="20">
        <v>44672</v>
      </c>
      <c r="CC659" s="14" t="s">
        <v>617</v>
      </c>
      <c r="CD659" s="14" t="s">
        <v>110</v>
      </c>
      <c r="CE659" s="14" t="s">
        <v>110</v>
      </c>
      <c r="CF659" s="14" t="s">
        <v>110</v>
      </c>
      <c r="CG659" s="14" t="s">
        <v>110</v>
      </c>
      <c r="CH659" s="14" t="s">
        <v>110</v>
      </c>
      <c r="CI659" s="14" t="s">
        <v>110</v>
      </c>
      <c r="CJ659" s="14" t="s">
        <v>110</v>
      </c>
      <c r="CK659" s="14" t="s">
        <v>110</v>
      </c>
      <c r="CL659" s="14" t="s">
        <v>110</v>
      </c>
      <c r="CM659" s="14" t="s">
        <v>110</v>
      </c>
      <c r="CN659" s="14"/>
      <c r="CO659" s="40"/>
    </row>
    <row r="660" spans="1:93" ht="15" customHeight="1">
      <c r="A660" s="24" t="s">
        <v>8495</v>
      </c>
      <c r="B660" s="25">
        <v>50</v>
      </c>
      <c r="C660" s="34" t="s">
        <v>82</v>
      </c>
      <c r="D660" s="600" t="s">
        <v>8347</v>
      </c>
      <c r="E660" s="600">
        <v>33</v>
      </c>
      <c r="F660" s="600"/>
      <c r="G660" s="600"/>
      <c r="H660" s="27" t="s">
        <v>84</v>
      </c>
      <c r="I660" s="25" t="s">
        <v>8496</v>
      </c>
      <c r="J660" s="27" t="s">
        <v>85</v>
      </c>
      <c r="K660" s="25" t="s">
        <v>86</v>
      </c>
      <c r="L660" s="25" t="s">
        <v>73</v>
      </c>
      <c r="M660" s="28" t="s">
        <v>87</v>
      </c>
      <c r="N660" s="28" t="s">
        <v>88</v>
      </c>
      <c r="O660" s="29" t="s">
        <v>8497</v>
      </c>
      <c r="P660" s="25" t="s">
        <v>8498</v>
      </c>
      <c r="Q660" s="28" t="s">
        <v>6387</v>
      </c>
      <c r="R660" s="25" t="s">
        <v>8499</v>
      </c>
      <c r="S660" s="25" t="s">
        <v>8500</v>
      </c>
      <c r="T660" s="25">
        <v>424002213</v>
      </c>
      <c r="U660" s="25">
        <v>84</v>
      </c>
      <c r="V660" s="25">
        <v>38</v>
      </c>
      <c r="W660" s="25">
        <v>156</v>
      </c>
      <c r="X660" s="24" t="s">
        <v>8501</v>
      </c>
      <c r="Y660" s="24" t="s">
        <v>8502</v>
      </c>
      <c r="Z660" s="25">
        <v>2</v>
      </c>
      <c r="AA660" s="25" t="s">
        <v>96</v>
      </c>
      <c r="AB660" s="25" t="s">
        <v>23</v>
      </c>
      <c r="AC660" s="25" t="s">
        <v>97</v>
      </c>
      <c r="AD660" s="30"/>
      <c r="AE660" s="24" t="s">
        <v>8503</v>
      </c>
      <c r="AF660" s="31">
        <v>30433</v>
      </c>
      <c r="AG660" s="25" t="str">
        <f t="shared" ca="1" si="147"/>
        <v>42 anos</v>
      </c>
      <c r="AH660" s="31">
        <v>38058</v>
      </c>
      <c r="AI660" s="31">
        <v>38058</v>
      </c>
      <c r="AJ660" s="31">
        <f t="shared" si="154"/>
        <v>47189</v>
      </c>
      <c r="AK660" s="31">
        <f t="shared" si="155"/>
        <v>49015</v>
      </c>
      <c r="AL660" s="25">
        <v>59</v>
      </c>
      <c r="AM660" s="25" t="str">
        <f t="shared" ca="1" si="156"/>
        <v>21 ano(s)</v>
      </c>
      <c r="AN660" s="25" t="str">
        <f t="shared" ca="1" si="157"/>
        <v>5  mês(es)</v>
      </c>
      <c r="AO660" s="25" t="str">
        <f t="shared" ca="1" si="158"/>
        <v>4 dias</v>
      </c>
      <c r="AP660" s="25">
        <f t="shared" ca="1" si="159"/>
        <v>7827</v>
      </c>
      <c r="AQ660" s="32" t="s">
        <v>99</v>
      </c>
      <c r="AR660" s="25"/>
      <c r="AS660" s="25"/>
      <c r="AT660" s="25"/>
      <c r="AU660" s="25"/>
      <c r="AV660" s="25"/>
      <c r="AW660" s="25" t="s">
        <v>100</v>
      </c>
      <c r="AX660" s="25"/>
      <c r="AY660" s="25" t="s">
        <v>127</v>
      </c>
      <c r="AZ660" s="25" t="s">
        <v>99</v>
      </c>
      <c r="BA660" s="25" t="s">
        <v>99</v>
      </c>
      <c r="BB660" s="31" t="s">
        <v>101</v>
      </c>
      <c r="BC660" s="25"/>
      <c r="BD660" s="25" t="s">
        <v>3029</v>
      </c>
      <c r="BE660" s="25" t="s">
        <v>3030</v>
      </c>
      <c r="BF660" s="25"/>
      <c r="BG660" s="25"/>
      <c r="BH660" s="25"/>
      <c r="BI660" s="25"/>
      <c r="BJ660" s="25"/>
      <c r="BK660" s="25"/>
      <c r="BL660" s="25" t="s">
        <v>8504</v>
      </c>
      <c r="BM660" s="25">
        <v>0</v>
      </c>
      <c r="BN660" s="25"/>
      <c r="BO660" s="25" t="s">
        <v>106</v>
      </c>
      <c r="BP660" s="25">
        <v>69042110</v>
      </c>
      <c r="BQ660" s="25">
        <v>81528181</v>
      </c>
      <c r="BR660" s="33" t="s">
        <v>8505</v>
      </c>
      <c r="BS660" s="25" t="s">
        <v>108</v>
      </c>
      <c r="BT660" s="25" t="s">
        <v>109</v>
      </c>
      <c r="BU660" s="25" t="s">
        <v>1432</v>
      </c>
      <c r="BV660" s="25" t="s">
        <v>110</v>
      </c>
      <c r="BW660" s="25" t="s">
        <v>3033</v>
      </c>
      <c r="BX660" s="25" t="s">
        <v>1435</v>
      </c>
      <c r="BY660" s="25" t="s">
        <v>3034</v>
      </c>
      <c r="BZ660" s="31" t="s">
        <v>113</v>
      </c>
      <c r="CA660" s="25" t="s">
        <v>110</v>
      </c>
      <c r="CB660" s="25" t="s">
        <v>110</v>
      </c>
      <c r="CC660" s="25" t="s">
        <v>110</v>
      </c>
      <c r="CD660" s="25" t="s">
        <v>110</v>
      </c>
      <c r="CE660" s="25" t="s">
        <v>110</v>
      </c>
      <c r="CF660" s="25" t="s">
        <v>110</v>
      </c>
      <c r="CG660" s="25" t="s">
        <v>110</v>
      </c>
      <c r="CH660" s="25" t="s">
        <v>110</v>
      </c>
      <c r="CI660" s="25" t="s">
        <v>110</v>
      </c>
      <c r="CJ660" s="25" t="s">
        <v>110</v>
      </c>
      <c r="CK660" s="25" t="s">
        <v>110</v>
      </c>
      <c r="CL660" s="25" t="s">
        <v>110</v>
      </c>
      <c r="CM660" s="25" t="s">
        <v>110</v>
      </c>
      <c r="CN660" s="25"/>
      <c r="CO660" s="34"/>
    </row>
    <row r="661" spans="1:93" ht="15" customHeight="1">
      <c r="A661" s="13" t="s">
        <v>8506</v>
      </c>
      <c r="B661" s="14">
        <v>320</v>
      </c>
      <c r="C661" s="40" t="s">
        <v>82</v>
      </c>
      <c r="D661" s="599" t="s">
        <v>8347</v>
      </c>
      <c r="E661" s="600">
        <v>33</v>
      </c>
      <c r="F661" s="599"/>
      <c r="G661" s="599"/>
      <c r="H661" s="36" t="s">
        <v>84</v>
      </c>
      <c r="I661" s="14" t="s">
        <v>4133</v>
      </c>
      <c r="J661" s="36" t="s">
        <v>85</v>
      </c>
      <c r="K661" s="14" t="s">
        <v>86</v>
      </c>
      <c r="L661" s="14" t="s">
        <v>195</v>
      </c>
      <c r="M661" s="17" t="s">
        <v>196</v>
      </c>
      <c r="N661" s="17" t="s">
        <v>88</v>
      </c>
      <c r="O661" s="18" t="s">
        <v>8507</v>
      </c>
      <c r="P661" s="14" t="s">
        <v>8508</v>
      </c>
      <c r="Q661" s="17" t="s">
        <v>8509</v>
      </c>
      <c r="R661" s="14" t="s">
        <v>8510</v>
      </c>
      <c r="S661" s="14" t="s">
        <v>8511</v>
      </c>
      <c r="T661" s="14">
        <v>197047722</v>
      </c>
      <c r="U661" s="14">
        <v>16</v>
      </c>
      <c r="V661" s="14">
        <v>1</v>
      </c>
      <c r="W661" s="14">
        <v>343</v>
      </c>
      <c r="X661" s="13" t="s">
        <v>8512</v>
      </c>
      <c r="Y661" s="13" t="s">
        <v>8513</v>
      </c>
      <c r="Z661" s="14">
        <v>1</v>
      </c>
      <c r="AA661" s="14" t="s">
        <v>99</v>
      </c>
      <c r="AB661" s="14" t="s">
        <v>23</v>
      </c>
      <c r="AC661" s="14" t="s">
        <v>97</v>
      </c>
      <c r="AD661" s="77"/>
      <c r="AE661" s="13" t="s">
        <v>8514</v>
      </c>
      <c r="AF661" s="20">
        <v>29894</v>
      </c>
      <c r="AG661" s="14" t="str">
        <f t="shared" ca="1" si="147"/>
        <v>43 anos</v>
      </c>
      <c r="AH661" s="20">
        <v>38384</v>
      </c>
      <c r="AI661" s="20">
        <v>38384</v>
      </c>
      <c r="AJ661" s="20">
        <f t="shared" si="154"/>
        <v>47515</v>
      </c>
      <c r="AK661" s="20">
        <f t="shared" si="155"/>
        <v>49341</v>
      </c>
      <c r="AL661" s="14">
        <v>59</v>
      </c>
      <c r="AM661" s="14" t="str">
        <f t="shared" ca="1" si="156"/>
        <v>20 ano(s)</v>
      </c>
      <c r="AN661" s="14" t="str">
        <f t="shared" ca="1" si="157"/>
        <v>6  mês(es)</v>
      </c>
      <c r="AO661" s="14" t="str">
        <f t="shared" ca="1" si="158"/>
        <v>15 dias</v>
      </c>
      <c r="AP661" s="14">
        <f t="shared" ca="1" si="159"/>
        <v>7501</v>
      </c>
      <c r="AQ661" s="21" t="s">
        <v>99</v>
      </c>
      <c r="AR661" s="14"/>
      <c r="AS661" s="14"/>
      <c r="AT661" s="14"/>
      <c r="AU661" s="14"/>
      <c r="AV661" s="14"/>
      <c r="AW661" s="14" t="s">
        <v>100</v>
      </c>
      <c r="AX661" s="14"/>
      <c r="AY661" s="14" t="s">
        <v>8515</v>
      </c>
      <c r="AZ661" s="14"/>
      <c r="BA661" s="14"/>
      <c r="BB661" s="14"/>
      <c r="BC661" s="14"/>
      <c r="BD661" s="14"/>
      <c r="BE661" s="14" t="s">
        <v>223</v>
      </c>
      <c r="BF661" s="14"/>
      <c r="BG661" s="14"/>
      <c r="BH661" s="14"/>
      <c r="BI661" s="14"/>
      <c r="BJ661" s="14"/>
      <c r="BK661" s="14"/>
      <c r="BL661" s="14"/>
      <c r="BM661" s="14">
        <v>0</v>
      </c>
      <c r="BN661" s="14"/>
      <c r="BO661" s="14" t="s">
        <v>106</v>
      </c>
      <c r="BP661" s="14">
        <v>69045000</v>
      </c>
      <c r="BQ661" s="14">
        <v>92869723</v>
      </c>
      <c r="BR661" s="22" t="s">
        <v>8516</v>
      </c>
      <c r="BS661" s="14" t="s">
        <v>205</v>
      </c>
      <c r="BT661" s="14" t="s">
        <v>206</v>
      </c>
      <c r="BU661" s="14" t="s">
        <v>207</v>
      </c>
      <c r="BV661" s="14"/>
      <c r="BW661" s="14"/>
      <c r="BX661" s="14"/>
      <c r="BY661" s="14" t="s">
        <v>208</v>
      </c>
      <c r="BZ661" s="14" t="s">
        <v>110</v>
      </c>
      <c r="CA661" s="14" t="s">
        <v>1692</v>
      </c>
      <c r="CB661" s="14" t="s">
        <v>110</v>
      </c>
      <c r="CC661" s="14" t="s">
        <v>110</v>
      </c>
      <c r="CD661" s="14" t="s">
        <v>110</v>
      </c>
      <c r="CE661" s="14" t="s">
        <v>110</v>
      </c>
      <c r="CF661" s="14" t="s">
        <v>110</v>
      </c>
      <c r="CG661" s="14" t="s">
        <v>110</v>
      </c>
      <c r="CH661" s="14" t="s">
        <v>110</v>
      </c>
      <c r="CI661" s="14" t="s">
        <v>110</v>
      </c>
      <c r="CJ661" s="14" t="s">
        <v>110</v>
      </c>
      <c r="CK661" s="14" t="s">
        <v>110</v>
      </c>
      <c r="CL661" s="14" t="s">
        <v>110</v>
      </c>
      <c r="CM661" s="14" t="s">
        <v>110</v>
      </c>
      <c r="CN661" s="14"/>
      <c r="CO661" s="40"/>
    </row>
    <row r="662" spans="1:93" ht="15" customHeight="1">
      <c r="A662" s="103" t="s">
        <v>8517</v>
      </c>
      <c r="B662" s="32"/>
      <c r="C662" s="34" t="s">
        <v>82</v>
      </c>
      <c r="D662" s="600" t="s">
        <v>8347</v>
      </c>
      <c r="E662" s="600">
        <v>33</v>
      </c>
      <c r="F662" s="600"/>
      <c r="G662" s="600"/>
      <c r="H662" s="27" t="s">
        <v>84</v>
      </c>
      <c r="I662" s="25" t="s">
        <v>8518</v>
      </c>
      <c r="J662" s="104" t="s">
        <v>135</v>
      </c>
      <c r="K662" s="25" t="s">
        <v>86</v>
      </c>
      <c r="L662" s="32" t="s">
        <v>69</v>
      </c>
      <c r="M662" s="32" t="s">
        <v>1392</v>
      </c>
      <c r="N662" s="32" t="s">
        <v>1450</v>
      </c>
      <c r="O662" s="29" t="s">
        <v>8519</v>
      </c>
      <c r="P662" s="32" t="s">
        <v>8520</v>
      </c>
      <c r="Q662" s="25">
        <v>1848</v>
      </c>
      <c r="R662" s="32" t="s">
        <v>8521</v>
      </c>
      <c r="S662" s="32">
        <v>66307309253</v>
      </c>
      <c r="T662" s="32">
        <v>330625013</v>
      </c>
      <c r="U662" s="32">
        <v>17</v>
      </c>
      <c r="V662" s="32">
        <v>58</v>
      </c>
      <c r="W662" s="32">
        <v>949</v>
      </c>
      <c r="X662" s="103" t="s">
        <v>8522</v>
      </c>
      <c r="Y662" s="103" t="s">
        <v>8523</v>
      </c>
      <c r="Z662" s="25">
        <v>1</v>
      </c>
      <c r="AA662" s="25" t="s">
        <v>96</v>
      </c>
      <c r="AB662" s="25" t="s">
        <v>23</v>
      </c>
      <c r="AC662" s="32" t="s">
        <v>97</v>
      </c>
      <c r="AD662" s="105"/>
      <c r="AE662" s="103"/>
      <c r="AF662" s="106">
        <v>29901</v>
      </c>
      <c r="AG662" s="32" t="s">
        <v>5946</v>
      </c>
      <c r="AH662" s="106">
        <v>44802</v>
      </c>
      <c r="AI662" s="106">
        <v>44802</v>
      </c>
      <c r="AJ662" s="31">
        <f t="shared" si="154"/>
        <v>53933</v>
      </c>
      <c r="AK662" s="31">
        <f t="shared" si="155"/>
        <v>55760</v>
      </c>
      <c r="AL662" s="32">
        <v>59</v>
      </c>
      <c r="AM662" s="25" t="str">
        <f t="shared" ca="1" si="156"/>
        <v>2 ano(s)</v>
      </c>
      <c r="AN662" s="25" t="str">
        <f t="shared" ca="1" si="157"/>
        <v>11  mês(es)</v>
      </c>
      <c r="AO662" s="25" t="str">
        <f t="shared" ca="1" si="158"/>
        <v>18 dias</v>
      </c>
      <c r="AP662" s="25">
        <f t="shared" ca="1" si="159"/>
        <v>1083</v>
      </c>
      <c r="AQ662" s="32" t="s">
        <v>99</v>
      </c>
      <c r="AR662" s="32"/>
      <c r="AS662" s="32"/>
      <c r="AT662" s="32"/>
      <c r="AU662" s="32"/>
      <c r="AV662" s="32"/>
      <c r="AW662" s="56" t="s">
        <v>100</v>
      </c>
      <c r="AX662" s="226" t="s">
        <v>5947</v>
      </c>
      <c r="AY662" s="226"/>
      <c r="AZ662" s="226"/>
      <c r="BA662" s="227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 t="s">
        <v>8524</v>
      </c>
      <c r="BM662" s="32" t="s">
        <v>8525</v>
      </c>
      <c r="BN662" s="32" t="s">
        <v>1605</v>
      </c>
      <c r="BO662" s="32" t="s">
        <v>106</v>
      </c>
      <c r="BP662" s="32">
        <v>69095000</v>
      </c>
      <c r="BQ662" s="204" t="s">
        <v>8526</v>
      </c>
      <c r="BR662" s="182" t="s">
        <v>8527</v>
      </c>
      <c r="BS662" s="103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634"/>
      <c r="CF662" s="32"/>
      <c r="CG662" s="32"/>
      <c r="CH662" s="32"/>
      <c r="CI662" s="32"/>
      <c r="CJ662" s="32"/>
      <c r="CK662" s="32"/>
      <c r="CL662" s="32"/>
      <c r="CM662" s="103"/>
      <c r="CN662" s="32"/>
      <c r="CO662" s="108"/>
    </row>
    <row r="663" spans="1:93" ht="15" customHeight="1">
      <c r="A663" s="13" t="s">
        <v>8528</v>
      </c>
      <c r="B663" s="14">
        <v>424</v>
      </c>
      <c r="C663" s="40" t="s">
        <v>82</v>
      </c>
      <c r="D663" s="599" t="s">
        <v>8347</v>
      </c>
      <c r="E663" s="600">
        <v>33</v>
      </c>
      <c r="F663" s="599"/>
      <c r="G663" s="599"/>
      <c r="H663" s="36" t="s">
        <v>84</v>
      </c>
      <c r="I663" s="14"/>
      <c r="J663" s="36" t="s">
        <v>85</v>
      </c>
      <c r="K663" s="14" t="s">
        <v>86</v>
      </c>
      <c r="L663" s="14" t="s">
        <v>69</v>
      </c>
      <c r="M663" s="14" t="s">
        <v>196</v>
      </c>
      <c r="N663" s="17" t="s">
        <v>88</v>
      </c>
      <c r="O663" s="18" t="s">
        <v>8529</v>
      </c>
      <c r="P663" s="14" t="s">
        <v>8530</v>
      </c>
      <c r="Q663" s="17" t="s">
        <v>8531</v>
      </c>
      <c r="R663" s="14" t="s">
        <v>8532</v>
      </c>
      <c r="S663" s="14" t="s">
        <v>8533</v>
      </c>
      <c r="T663" s="14">
        <v>227023422</v>
      </c>
      <c r="U663" s="14">
        <v>24</v>
      </c>
      <c r="V663" s="14">
        <v>68</v>
      </c>
      <c r="W663" s="14">
        <v>70</v>
      </c>
      <c r="X663" s="13" t="s">
        <v>8534</v>
      </c>
      <c r="Y663" s="13" t="s">
        <v>8535</v>
      </c>
      <c r="Z663" s="14">
        <v>1</v>
      </c>
      <c r="AA663" s="14" t="s">
        <v>99</v>
      </c>
      <c r="AB663" s="14" t="s">
        <v>817</v>
      </c>
      <c r="AC663" s="14" t="s">
        <v>97</v>
      </c>
      <c r="AD663" s="19" t="s">
        <v>8536</v>
      </c>
      <c r="AE663" s="13" t="s">
        <v>8537</v>
      </c>
      <c r="AF663" s="20">
        <v>31052</v>
      </c>
      <c r="AG663" s="14" t="str">
        <f ca="1">DATEDIF(AF663,TODAY(),"Y")&amp;" anos"</f>
        <v>40 anos</v>
      </c>
      <c r="AH663" s="20">
        <v>41561</v>
      </c>
      <c r="AI663" s="20">
        <v>41561</v>
      </c>
      <c r="AJ663" s="20">
        <f t="shared" si="154"/>
        <v>50692</v>
      </c>
      <c r="AK663" s="20">
        <f t="shared" si="155"/>
        <v>52518</v>
      </c>
      <c r="AL663" s="14">
        <v>59</v>
      </c>
      <c r="AM663" s="14" t="str">
        <f t="shared" ca="1" si="156"/>
        <v>11 ano(s)</v>
      </c>
      <c r="AN663" s="14" t="str">
        <f t="shared" ca="1" si="157"/>
        <v>10  mês(es)</v>
      </c>
      <c r="AO663" s="14" t="str">
        <f t="shared" ca="1" si="158"/>
        <v>2 dias</v>
      </c>
      <c r="AP663" s="14">
        <f t="shared" ca="1" si="159"/>
        <v>4324</v>
      </c>
      <c r="AQ663" s="21" t="s">
        <v>99</v>
      </c>
      <c r="AR663" s="14"/>
      <c r="AS663" s="14"/>
      <c r="AT663" s="14"/>
      <c r="AU663" s="14"/>
      <c r="AV663" s="14"/>
      <c r="AW663" s="14" t="s">
        <v>336</v>
      </c>
      <c r="AX663" s="14"/>
      <c r="AY663" s="14" t="s">
        <v>99</v>
      </c>
      <c r="AZ663" s="14" t="s">
        <v>99</v>
      </c>
      <c r="BA663" s="116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 t="s">
        <v>8538</v>
      </c>
      <c r="BM663" s="14">
        <v>0</v>
      </c>
      <c r="BN663" s="14" t="s">
        <v>8539</v>
      </c>
      <c r="BO663" s="14" t="s">
        <v>106</v>
      </c>
      <c r="BP663" s="14">
        <v>69087053</v>
      </c>
      <c r="BQ663" s="117">
        <v>9292031278</v>
      </c>
      <c r="BR663" s="22" t="s">
        <v>8540</v>
      </c>
      <c r="BS663" s="14" t="s">
        <v>290</v>
      </c>
      <c r="BT663" s="14" t="s">
        <v>110</v>
      </c>
      <c r="BU663" s="14" t="s">
        <v>291</v>
      </c>
      <c r="BV663" s="14" t="s">
        <v>110</v>
      </c>
      <c r="BW663" s="20" t="s">
        <v>292</v>
      </c>
      <c r="BX663" s="14" t="s">
        <v>4408</v>
      </c>
      <c r="BY663" s="14" t="s">
        <v>110</v>
      </c>
      <c r="BZ663" s="14" t="s">
        <v>110</v>
      </c>
      <c r="CA663" s="14" t="s">
        <v>110</v>
      </c>
      <c r="CB663" s="14" t="s">
        <v>110</v>
      </c>
      <c r="CC663" s="14" t="s">
        <v>110</v>
      </c>
      <c r="CD663" s="14" t="s">
        <v>110</v>
      </c>
      <c r="CE663" s="14" t="s">
        <v>110</v>
      </c>
      <c r="CF663" s="14" t="s">
        <v>110</v>
      </c>
      <c r="CG663" s="14" t="s">
        <v>110</v>
      </c>
      <c r="CH663" s="14" t="s">
        <v>110</v>
      </c>
      <c r="CI663" s="14" t="s">
        <v>110</v>
      </c>
      <c r="CJ663" s="14" t="s">
        <v>110</v>
      </c>
      <c r="CK663" s="14" t="s">
        <v>110</v>
      </c>
      <c r="CL663" s="14" t="s">
        <v>110</v>
      </c>
      <c r="CM663" s="14" t="s">
        <v>110</v>
      </c>
      <c r="CN663" s="14"/>
      <c r="CO663" s="40"/>
    </row>
    <row r="664" spans="1:93" ht="15" customHeight="1">
      <c r="A664" s="103" t="s">
        <v>8541</v>
      </c>
      <c r="B664" s="32"/>
      <c r="C664" s="34" t="s">
        <v>82</v>
      </c>
      <c r="D664" s="600" t="s">
        <v>8347</v>
      </c>
      <c r="E664" s="600">
        <v>33</v>
      </c>
      <c r="F664" s="600"/>
      <c r="G664" s="600"/>
      <c r="H664" s="27" t="s">
        <v>84</v>
      </c>
      <c r="I664" s="25" t="s">
        <v>5393</v>
      </c>
      <c r="J664" s="104" t="s">
        <v>135</v>
      </c>
      <c r="K664" s="25" t="s">
        <v>279</v>
      </c>
      <c r="L664" s="25" t="s">
        <v>73</v>
      </c>
      <c r="M664" s="32" t="s">
        <v>136</v>
      </c>
      <c r="N664" s="25" t="s">
        <v>4987</v>
      </c>
      <c r="O664" s="29" t="s">
        <v>8542</v>
      </c>
      <c r="P664" s="32" t="s">
        <v>8543</v>
      </c>
      <c r="Q664" s="25">
        <v>1839</v>
      </c>
      <c r="R664" s="32">
        <v>20796604791</v>
      </c>
      <c r="S664" s="32" t="s">
        <v>8544</v>
      </c>
      <c r="T664" s="32">
        <v>233286822</v>
      </c>
      <c r="U664" s="32">
        <v>16</v>
      </c>
      <c r="V664" s="32">
        <v>2</v>
      </c>
      <c r="W664" s="32">
        <v>560</v>
      </c>
      <c r="X664" s="103" t="s">
        <v>8545</v>
      </c>
      <c r="Y664" s="103" t="s">
        <v>8546</v>
      </c>
      <c r="Z664" s="25">
        <v>2</v>
      </c>
      <c r="AA664" s="25" t="s">
        <v>96</v>
      </c>
      <c r="AB664" s="25" t="s">
        <v>23</v>
      </c>
      <c r="AC664" s="32" t="s">
        <v>97</v>
      </c>
      <c r="AD664" s="105"/>
      <c r="AE664" s="103" t="s">
        <v>8547</v>
      </c>
      <c r="AF664" s="106">
        <v>31377</v>
      </c>
      <c r="AG664" s="32" t="s">
        <v>8548</v>
      </c>
      <c r="AH664" s="32"/>
      <c r="AI664" s="106">
        <v>44883</v>
      </c>
      <c r="AJ664" s="31">
        <f t="shared" si="154"/>
        <v>54014</v>
      </c>
      <c r="AK664" s="31">
        <f t="shared" si="155"/>
        <v>55841</v>
      </c>
      <c r="AL664" s="32">
        <v>59</v>
      </c>
      <c r="AM664" s="25" t="str">
        <f t="shared" ca="1" si="156"/>
        <v>2 ano(s)</v>
      </c>
      <c r="AN664" s="25" t="str">
        <f t="shared" ca="1" si="157"/>
        <v>8  mês(es)</v>
      </c>
      <c r="AO664" s="25" t="str">
        <f t="shared" ca="1" si="158"/>
        <v>29 dias</v>
      </c>
      <c r="AP664" s="25">
        <f t="shared" ca="1" si="159"/>
        <v>1002</v>
      </c>
      <c r="AQ664" s="32" t="s">
        <v>99</v>
      </c>
      <c r="AR664" s="32"/>
      <c r="AS664" s="32"/>
      <c r="AT664" s="32"/>
      <c r="AU664" s="32"/>
      <c r="AV664" s="32"/>
      <c r="AW664" s="25" t="s">
        <v>100</v>
      </c>
      <c r="AX664" s="32" t="s">
        <v>2538</v>
      </c>
      <c r="AY664" s="32"/>
      <c r="AZ664" s="32"/>
      <c r="BA664" s="73" t="s">
        <v>99</v>
      </c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 t="s">
        <v>8549</v>
      </c>
      <c r="BM664" s="32">
        <v>1026</v>
      </c>
      <c r="BN664" s="32" t="s">
        <v>8550</v>
      </c>
      <c r="BO664" s="32" t="s">
        <v>106</v>
      </c>
      <c r="BP664" s="32" t="s">
        <v>8551</v>
      </c>
      <c r="BQ664" s="204" t="s">
        <v>8552</v>
      </c>
      <c r="BR664" s="182" t="s">
        <v>8553</v>
      </c>
      <c r="BS664" s="103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103"/>
      <c r="CN664" s="32"/>
      <c r="CO664" s="108"/>
    </row>
    <row r="665" spans="1:93" ht="15" customHeight="1">
      <c r="A665" s="13" t="s">
        <v>8554</v>
      </c>
      <c r="B665" s="14">
        <v>8</v>
      </c>
      <c r="C665" s="40" t="s">
        <v>82</v>
      </c>
      <c r="D665" s="599" t="s">
        <v>8347</v>
      </c>
      <c r="E665" s="600">
        <v>33</v>
      </c>
      <c r="F665" s="599"/>
      <c r="G665" s="599"/>
      <c r="H665" s="36" t="s">
        <v>7609</v>
      </c>
      <c r="I665" s="14" t="s">
        <v>2956</v>
      </c>
      <c r="J665" s="36" t="s">
        <v>85</v>
      </c>
      <c r="K665" s="14" t="s">
        <v>544</v>
      </c>
      <c r="L665" s="14" t="s">
        <v>78</v>
      </c>
      <c r="M665" s="17" t="s">
        <v>118</v>
      </c>
      <c r="N665" s="14" t="s">
        <v>88</v>
      </c>
      <c r="O665" s="18" t="s">
        <v>8555</v>
      </c>
      <c r="P665" s="14" t="s">
        <v>8556</v>
      </c>
      <c r="Q665" s="17" t="s">
        <v>8557</v>
      </c>
      <c r="R665" s="14" t="s">
        <v>8558</v>
      </c>
      <c r="S665" s="14" t="s">
        <v>8559</v>
      </c>
      <c r="T665" s="14">
        <v>260620815</v>
      </c>
      <c r="U665" s="14">
        <v>97</v>
      </c>
      <c r="V665" s="14">
        <v>67</v>
      </c>
      <c r="W665" s="14">
        <v>74</v>
      </c>
      <c r="X665" s="13" t="s">
        <v>8560</v>
      </c>
      <c r="Y665" s="13" t="s">
        <v>8561</v>
      </c>
      <c r="Z665" s="14">
        <v>1</v>
      </c>
      <c r="AA665" s="14" t="s">
        <v>96</v>
      </c>
      <c r="AB665" s="14" t="s">
        <v>23</v>
      </c>
      <c r="AC665" s="14" t="s">
        <v>97</v>
      </c>
      <c r="AD665" s="19"/>
      <c r="AE665" s="13" t="s">
        <v>966</v>
      </c>
      <c r="AF665" s="20">
        <v>29469</v>
      </c>
      <c r="AG665" s="14" t="str">
        <f t="shared" ref="AG665:AG671" ca="1" si="160">DATEDIF(AF665,TODAY(),"Y")&amp;" anos"</f>
        <v>44 anos</v>
      </c>
      <c r="AH665" s="20">
        <v>38453</v>
      </c>
      <c r="AI665" s="20">
        <v>38453</v>
      </c>
      <c r="AJ665" s="20">
        <f t="shared" si="154"/>
        <v>47584</v>
      </c>
      <c r="AK665" s="20">
        <f t="shared" si="155"/>
        <v>49410</v>
      </c>
      <c r="AL665" s="14">
        <v>59</v>
      </c>
      <c r="AM665" s="14" t="str">
        <f t="shared" ca="1" si="156"/>
        <v>20 ano(s)</v>
      </c>
      <c r="AN665" s="14" t="str">
        <f t="shared" ca="1" si="157"/>
        <v>4  mês(es)</v>
      </c>
      <c r="AO665" s="14" t="str">
        <f t="shared" ca="1" si="158"/>
        <v>5 dias</v>
      </c>
      <c r="AP665" s="14">
        <f t="shared" ca="1" si="159"/>
        <v>7432</v>
      </c>
      <c r="AQ665" s="21" t="s">
        <v>99</v>
      </c>
      <c r="AR665" s="14" t="s">
        <v>110</v>
      </c>
      <c r="AS665" s="14" t="s">
        <v>110</v>
      </c>
      <c r="AT665" s="14" t="s">
        <v>110</v>
      </c>
      <c r="AU665" s="14" t="s">
        <v>110</v>
      </c>
      <c r="AV665" s="14"/>
      <c r="AW665" s="14" t="s">
        <v>100</v>
      </c>
      <c r="AX665" s="14" t="s">
        <v>110</v>
      </c>
      <c r="AY665" s="14" t="s">
        <v>8562</v>
      </c>
      <c r="AZ665" s="14" t="s">
        <v>99</v>
      </c>
      <c r="BA665" s="14" t="s">
        <v>99</v>
      </c>
      <c r="BB665" s="14" t="s">
        <v>110</v>
      </c>
      <c r="BC665" s="14" t="s">
        <v>110</v>
      </c>
      <c r="BD665" s="14" t="s">
        <v>110</v>
      </c>
      <c r="BE665" s="14" t="s">
        <v>110</v>
      </c>
      <c r="BF665" s="14" t="s">
        <v>110</v>
      </c>
      <c r="BG665" s="14" t="s">
        <v>96</v>
      </c>
      <c r="BH665" s="14" t="s">
        <v>99</v>
      </c>
      <c r="BI665" s="14"/>
      <c r="BJ665" s="14"/>
      <c r="BK665" s="14"/>
      <c r="BL665" s="14" t="s">
        <v>8563</v>
      </c>
      <c r="BM665" s="14">
        <v>0</v>
      </c>
      <c r="BN665" s="14"/>
      <c r="BO665" s="14" t="s">
        <v>106</v>
      </c>
      <c r="BP665" s="14">
        <v>69030050</v>
      </c>
      <c r="BQ665" s="14">
        <v>0</v>
      </c>
      <c r="BR665" s="22" t="s">
        <v>8564</v>
      </c>
      <c r="BS665" s="22" t="s">
        <v>8565</v>
      </c>
      <c r="BT665" s="14" t="s">
        <v>110</v>
      </c>
      <c r="BU665" s="14" t="s">
        <v>110</v>
      </c>
      <c r="BV665" s="14" t="s">
        <v>110</v>
      </c>
      <c r="BW665" s="14" t="s">
        <v>110</v>
      </c>
      <c r="BX665" s="14" t="s">
        <v>110</v>
      </c>
      <c r="BY665" s="14" t="s">
        <v>110</v>
      </c>
      <c r="BZ665" s="14" t="s">
        <v>110</v>
      </c>
      <c r="CA665" s="14" t="s">
        <v>110</v>
      </c>
      <c r="CB665" s="14"/>
      <c r="CC665" s="14"/>
      <c r="CD665" s="14"/>
      <c r="CE665" s="14"/>
      <c r="CF665" s="14"/>
      <c r="CG665" s="14"/>
      <c r="CH665" s="14"/>
      <c r="CI665" s="14"/>
      <c r="CJ665" s="20">
        <v>43702</v>
      </c>
      <c r="CK665" s="13" t="s">
        <v>193</v>
      </c>
      <c r="CL665" s="14"/>
      <c r="CM665" s="14"/>
      <c r="CN665" s="14"/>
      <c r="CO665" s="40"/>
    </row>
    <row r="666" spans="1:93" ht="15" customHeight="1">
      <c r="A666" s="24" t="s">
        <v>8566</v>
      </c>
      <c r="B666" s="25">
        <v>329</v>
      </c>
      <c r="C666" s="34" t="s">
        <v>82</v>
      </c>
      <c r="D666" s="600" t="s">
        <v>8347</v>
      </c>
      <c r="E666" s="600">
        <v>33</v>
      </c>
      <c r="F666" s="600"/>
      <c r="G666" s="600"/>
      <c r="H666" s="27" t="s">
        <v>84</v>
      </c>
      <c r="I666" s="25" t="s">
        <v>7420</v>
      </c>
      <c r="J666" s="27" t="s">
        <v>85</v>
      </c>
      <c r="K666" s="25" t="s">
        <v>544</v>
      </c>
      <c r="L666" s="25" t="s">
        <v>73</v>
      </c>
      <c r="M666" s="28" t="s">
        <v>87</v>
      </c>
      <c r="N666" s="28" t="s">
        <v>88</v>
      </c>
      <c r="O666" s="29" t="s">
        <v>8567</v>
      </c>
      <c r="P666" s="25" t="s">
        <v>8568</v>
      </c>
      <c r="Q666" s="28" t="s">
        <v>8569</v>
      </c>
      <c r="R666" s="25" t="s">
        <v>8570</v>
      </c>
      <c r="S666" s="25" t="s">
        <v>8571</v>
      </c>
      <c r="T666" s="25">
        <v>304511922</v>
      </c>
      <c r="U666" s="25">
        <v>16</v>
      </c>
      <c r="V666" s="25">
        <v>20</v>
      </c>
      <c r="W666" s="25">
        <v>16</v>
      </c>
      <c r="X666" s="24" t="s">
        <v>8572</v>
      </c>
      <c r="Y666" s="24" t="s">
        <v>8573</v>
      </c>
      <c r="Z666" s="25">
        <v>1</v>
      </c>
      <c r="AA666" s="25" t="s">
        <v>96</v>
      </c>
      <c r="AB666" s="25" t="s">
        <v>23</v>
      </c>
      <c r="AC666" s="25" t="s">
        <v>97</v>
      </c>
      <c r="AD666" s="30"/>
      <c r="AE666" s="24"/>
      <c r="AF666" s="31">
        <v>30978</v>
      </c>
      <c r="AG666" s="25" t="str">
        <f t="shared" ca="1" si="160"/>
        <v>40 anos</v>
      </c>
      <c r="AH666" s="31">
        <v>38384</v>
      </c>
      <c r="AI666" s="31">
        <v>38384</v>
      </c>
      <c r="AJ666" s="31">
        <f t="shared" si="154"/>
        <v>47515</v>
      </c>
      <c r="AK666" s="31">
        <f t="shared" si="155"/>
        <v>49341</v>
      </c>
      <c r="AL666" s="25">
        <v>59</v>
      </c>
      <c r="AM666" s="25" t="str">
        <f t="shared" ca="1" si="156"/>
        <v>20 ano(s)</v>
      </c>
      <c r="AN666" s="25" t="str">
        <f t="shared" ca="1" si="157"/>
        <v>6  mês(es)</v>
      </c>
      <c r="AO666" s="25" t="str">
        <f t="shared" ca="1" si="158"/>
        <v>15 dias</v>
      </c>
      <c r="AP666" s="25">
        <f t="shared" ca="1" si="159"/>
        <v>7501</v>
      </c>
      <c r="AQ666" s="32" t="s">
        <v>99</v>
      </c>
      <c r="AR666" s="25"/>
      <c r="AS666" s="25"/>
      <c r="AT666" s="25"/>
      <c r="AU666" s="25"/>
      <c r="AV666" s="25"/>
      <c r="AW666" s="25" t="s">
        <v>100</v>
      </c>
      <c r="AX666" s="25"/>
      <c r="AY666" s="25" t="s">
        <v>8574</v>
      </c>
      <c r="AZ666" s="25" t="s">
        <v>99</v>
      </c>
      <c r="BA666" s="25" t="s">
        <v>99</v>
      </c>
      <c r="BB666" s="25"/>
      <c r="BC666" s="25" t="s">
        <v>3028</v>
      </c>
      <c r="BD666" s="25" t="s">
        <v>3259</v>
      </c>
      <c r="BE666" s="25" t="s">
        <v>223</v>
      </c>
      <c r="BF666" s="25"/>
      <c r="BG666" s="25"/>
      <c r="BH666" s="25"/>
      <c r="BI666" s="25"/>
      <c r="BJ666" s="25"/>
      <c r="BK666" s="25"/>
      <c r="BL666" s="25" t="s">
        <v>8575</v>
      </c>
      <c r="BM666" s="25">
        <v>0</v>
      </c>
      <c r="BN666" s="25"/>
      <c r="BO666" s="25" t="s">
        <v>106</v>
      </c>
      <c r="BP666" s="25">
        <v>69027290</v>
      </c>
      <c r="BQ666" s="25">
        <v>91823881</v>
      </c>
      <c r="BR666" s="33" t="s">
        <v>8576</v>
      </c>
      <c r="BS666" s="25" t="s">
        <v>205</v>
      </c>
      <c r="BT666" s="25" t="s">
        <v>206</v>
      </c>
      <c r="BU666" s="25" t="s">
        <v>207</v>
      </c>
      <c r="BV666" s="25"/>
      <c r="BW666" s="25"/>
      <c r="BX666" s="25" t="s">
        <v>1435</v>
      </c>
      <c r="BY666" s="25" t="s">
        <v>3262</v>
      </c>
      <c r="BZ666" s="25" t="s">
        <v>110</v>
      </c>
      <c r="CA666" s="31" t="s">
        <v>209</v>
      </c>
      <c r="CB666" s="31">
        <v>45037</v>
      </c>
      <c r="CC666" s="25" t="s">
        <v>1524</v>
      </c>
      <c r="CD666" s="25" t="s">
        <v>110</v>
      </c>
      <c r="CE666" s="25" t="s">
        <v>110</v>
      </c>
      <c r="CF666" s="25" t="s">
        <v>110</v>
      </c>
      <c r="CG666" s="25" t="s">
        <v>110</v>
      </c>
      <c r="CH666" s="25" t="s">
        <v>110</v>
      </c>
      <c r="CI666" s="25" t="s">
        <v>110</v>
      </c>
      <c r="CJ666" s="25" t="s">
        <v>110</v>
      </c>
      <c r="CK666" s="25" t="s">
        <v>110</v>
      </c>
      <c r="CL666" s="25" t="s">
        <v>110</v>
      </c>
      <c r="CM666" s="25" t="s">
        <v>110</v>
      </c>
      <c r="CN666" s="25"/>
      <c r="CO666" s="34"/>
    </row>
    <row r="667" spans="1:93" ht="15" customHeight="1">
      <c r="A667" s="13" t="s">
        <v>8577</v>
      </c>
      <c r="B667" s="14">
        <v>337</v>
      </c>
      <c r="C667" s="40" t="s">
        <v>82</v>
      </c>
      <c r="D667" s="599" t="s">
        <v>8347</v>
      </c>
      <c r="E667" s="600">
        <v>33</v>
      </c>
      <c r="F667" s="599"/>
      <c r="G667" s="599"/>
      <c r="H667" s="36" t="s">
        <v>84</v>
      </c>
      <c r="I667" s="14" t="s">
        <v>8451</v>
      </c>
      <c r="J667" s="36" t="s">
        <v>85</v>
      </c>
      <c r="K667" s="14" t="s">
        <v>544</v>
      </c>
      <c r="L667" s="14" t="s">
        <v>195</v>
      </c>
      <c r="M667" s="17" t="s">
        <v>196</v>
      </c>
      <c r="N667" s="17" t="s">
        <v>88</v>
      </c>
      <c r="O667" s="18" t="s">
        <v>8578</v>
      </c>
      <c r="P667" s="14" t="s">
        <v>8579</v>
      </c>
      <c r="Q667" s="17" t="s">
        <v>8580</v>
      </c>
      <c r="R667" s="14" t="s">
        <v>8581</v>
      </c>
      <c r="S667" s="14" t="s">
        <v>8582</v>
      </c>
      <c r="T667" s="14">
        <v>198377622</v>
      </c>
      <c r="U667" s="14">
        <v>32</v>
      </c>
      <c r="V667" s="14">
        <v>8</v>
      </c>
      <c r="W667" s="14">
        <v>55</v>
      </c>
      <c r="X667" s="13" t="s">
        <v>8583</v>
      </c>
      <c r="Y667" s="13" t="s">
        <v>8584</v>
      </c>
      <c r="Z667" s="14">
        <v>1</v>
      </c>
      <c r="AA667" s="14" t="s">
        <v>96</v>
      </c>
      <c r="AB667" s="14" t="s">
        <v>23</v>
      </c>
      <c r="AC667" s="14" t="s">
        <v>97</v>
      </c>
      <c r="AD667" s="19"/>
      <c r="AE667" s="13" t="s">
        <v>8585</v>
      </c>
      <c r="AF667" s="20">
        <v>29114</v>
      </c>
      <c r="AG667" s="14" t="str">
        <f t="shared" ca="1" si="160"/>
        <v>45 anos</v>
      </c>
      <c r="AH667" s="20">
        <v>38384</v>
      </c>
      <c r="AI667" s="20">
        <v>38384</v>
      </c>
      <c r="AJ667" s="20">
        <f t="shared" si="154"/>
        <v>47515</v>
      </c>
      <c r="AK667" s="20">
        <f t="shared" si="155"/>
        <v>49341</v>
      </c>
      <c r="AL667" s="14">
        <v>59</v>
      </c>
      <c r="AM667" s="14" t="str">
        <f t="shared" ca="1" si="156"/>
        <v>20 ano(s)</v>
      </c>
      <c r="AN667" s="14" t="str">
        <f t="shared" ca="1" si="157"/>
        <v>6  mês(es)</v>
      </c>
      <c r="AO667" s="14" t="str">
        <f t="shared" ca="1" si="158"/>
        <v>15 dias</v>
      </c>
      <c r="AP667" s="14">
        <f t="shared" ca="1" si="159"/>
        <v>7501</v>
      </c>
      <c r="AQ667" s="21" t="s">
        <v>99</v>
      </c>
      <c r="AR667" s="14"/>
      <c r="AS667" s="14"/>
      <c r="AT667" s="14"/>
      <c r="AU667" s="14"/>
      <c r="AV667" s="14"/>
      <c r="AW667" s="14" t="s">
        <v>100</v>
      </c>
      <c r="AX667" s="14"/>
      <c r="AY667" s="14" t="s">
        <v>8586</v>
      </c>
      <c r="AZ667" s="14"/>
      <c r="BA667" s="14"/>
      <c r="BB667" s="14"/>
      <c r="BC667" s="14"/>
      <c r="BD667" s="14" t="s">
        <v>1889</v>
      </c>
      <c r="BE667" s="14" t="s">
        <v>223</v>
      </c>
      <c r="BF667" s="14"/>
      <c r="BG667" s="14"/>
      <c r="BH667" s="14"/>
      <c r="BI667" s="14"/>
      <c r="BJ667" s="14"/>
      <c r="BK667" s="14"/>
      <c r="BL667" s="14" t="s">
        <v>8587</v>
      </c>
      <c r="BM667" s="14">
        <v>0</v>
      </c>
      <c r="BN667" s="14" t="s">
        <v>8588</v>
      </c>
      <c r="BO667" s="14" t="s">
        <v>106</v>
      </c>
      <c r="BP667" s="14">
        <v>69086390</v>
      </c>
      <c r="BQ667" s="14">
        <v>994941773</v>
      </c>
      <c r="BR667" s="22" t="s">
        <v>8589</v>
      </c>
      <c r="BS667" s="14" t="s">
        <v>205</v>
      </c>
      <c r="BT667" s="14" t="s">
        <v>206</v>
      </c>
      <c r="BU667" s="14" t="s">
        <v>207</v>
      </c>
      <c r="BV667" s="14"/>
      <c r="BW667" s="14"/>
      <c r="BX667" s="14"/>
      <c r="BY667" s="14" t="s">
        <v>4810</v>
      </c>
      <c r="BZ667" s="14" t="s">
        <v>110</v>
      </c>
      <c r="CA667" s="14" t="s">
        <v>8590</v>
      </c>
      <c r="CB667" s="14" t="s">
        <v>110</v>
      </c>
      <c r="CC667" s="14" t="s">
        <v>110</v>
      </c>
      <c r="CD667" s="14" t="s">
        <v>110</v>
      </c>
      <c r="CE667" s="14" t="s">
        <v>110</v>
      </c>
      <c r="CF667" s="14" t="s">
        <v>110</v>
      </c>
      <c r="CG667" s="14" t="s">
        <v>110</v>
      </c>
      <c r="CH667" s="14" t="s">
        <v>110</v>
      </c>
      <c r="CI667" s="14" t="s">
        <v>110</v>
      </c>
      <c r="CJ667" s="14" t="s">
        <v>110</v>
      </c>
      <c r="CK667" s="14" t="s">
        <v>110</v>
      </c>
      <c r="CL667" s="14" t="s">
        <v>110</v>
      </c>
      <c r="CM667" s="14" t="s">
        <v>110</v>
      </c>
      <c r="CN667" s="14"/>
      <c r="CO667" s="40"/>
    </row>
    <row r="668" spans="1:93" ht="15" customHeight="1">
      <c r="A668" s="24" t="s">
        <v>8591</v>
      </c>
      <c r="B668" s="25">
        <v>300</v>
      </c>
      <c r="C668" s="34" t="s">
        <v>82</v>
      </c>
      <c r="D668" s="600" t="s">
        <v>8347</v>
      </c>
      <c r="E668" s="600">
        <v>33</v>
      </c>
      <c r="F668" s="600"/>
      <c r="G668" s="600"/>
      <c r="H668" s="27" t="s">
        <v>84</v>
      </c>
      <c r="I668" s="25" t="s">
        <v>8414</v>
      </c>
      <c r="J668" s="27" t="s">
        <v>85</v>
      </c>
      <c r="K668" s="25" t="s">
        <v>544</v>
      </c>
      <c r="L668" s="25" t="s">
        <v>195</v>
      </c>
      <c r="M668" s="28" t="s">
        <v>196</v>
      </c>
      <c r="N668" s="28" t="s">
        <v>88</v>
      </c>
      <c r="O668" s="29" t="s">
        <v>8592</v>
      </c>
      <c r="P668" s="25" t="s">
        <v>8593</v>
      </c>
      <c r="Q668" s="28" t="s">
        <v>1299</v>
      </c>
      <c r="R668" s="25" t="s">
        <v>8594</v>
      </c>
      <c r="S668" s="25" t="s">
        <v>8595</v>
      </c>
      <c r="T668" s="25">
        <v>199206022</v>
      </c>
      <c r="U668" s="25">
        <v>16</v>
      </c>
      <c r="V668" s="25">
        <v>9</v>
      </c>
      <c r="W668" s="25">
        <v>127</v>
      </c>
      <c r="X668" s="24" t="s">
        <v>8596</v>
      </c>
      <c r="Y668" s="24" t="s">
        <v>8597</v>
      </c>
      <c r="Z668" s="25">
        <v>1</v>
      </c>
      <c r="AA668" s="25" t="s">
        <v>96</v>
      </c>
      <c r="AB668" s="25" t="s">
        <v>23</v>
      </c>
      <c r="AC668" s="25" t="s">
        <v>97</v>
      </c>
      <c r="AD668" s="30"/>
      <c r="AE668" s="24"/>
      <c r="AF668" s="31">
        <v>30234</v>
      </c>
      <c r="AG668" s="25" t="str">
        <f t="shared" ca="1" si="160"/>
        <v>42 anos</v>
      </c>
      <c r="AH668" s="31">
        <v>38384</v>
      </c>
      <c r="AI668" s="31">
        <v>38384</v>
      </c>
      <c r="AJ668" s="31">
        <f t="shared" si="154"/>
        <v>47515</v>
      </c>
      <c r="AK668" s="31">
        <f t="shared" si="155"/>
        <v>49341</v>
      </c>
      <c r="AL668" s="25">
        <v>59</v>
      </c>
      <c r="AM668" s="25" t="str">
        <f t="shared" ca="1" si="156"/>
        <v>20 ano(s)</v>
      </c>
      <c r="AN668" s="25" t="str">
        <f t="shared" ca="1" si="157"/>
        <v>6  mês(es)</v>
      </c>
      <c r="AO668" s="25" t="str">
        <f t="shared" ca="1" si="158"/>
        <v>15 dias</v>
      </c>
      <c r="AP668" s="25">
        <f t="shared" ca="1" si="159"/>
        <v>7501</v>
      </c>
      <c r="AQ668" s="32" t="s">
        <v>99</v>
      </c>
      <c r="AR668" s="25"/>
      <c r="AS668" s="25"/>
      <c r="AT668" s="25"/>
      <c r="AU668" s="25"/>
      <c r="AV668" s="25"/>
      <c r="AW668" s="25" t="s">
        <v>100</v>
      </c>
      <c r="AX668" s="25"/>
      <c r="AY668" s="25" t="s">
        <v>8598</v>
      </c>
      <c r="AZ668" s="25"/>
      <c r="BA668" s="25"/>
      <c r="BB668" s="25"/>
      <c r="BC668" s="25"/>
      <c r="BD668" s="25"/>
      <c r="BE668" s="25" t="s">
        <v>223</v>
      </c>
      <c r="BF668" s="25"/>
      <c r="BG668" s="25"/>
      <c r="BH668" s="25"/>
      <c r="BI668" s="25"/>
      <c r="BJ668" s="25"/>
      <c r="BK668" s="25"/>
      <c r="BL668" s="25"/>
      <c r="BM668" s="25">
        <v>0</v>
      </c>
      <c r="BN668" s="25"/>
      <c r="BO668" s="25" t="s">
        <v>106</v>
      </c>
      <c r="BP668" s="25">
        <v>69470000</v>
      </c>
      <c r="BQ668" s="25" t="s">
        <v>6149</v>
      </c>
      <c r="BR668" s="33" t="s">
        <v>8599</v>
      </c>
      <c r="BS668" s="25" t="s">
        <v>205</v>
      </c>
      <c r="BT668" s="25" t="s">
        <v>206</v>
      </c>
      <c r="BU668" s="25" t="s">
        <v>207</v>
      </c>
      <c r="BV668" s="25"/>
      <c r="BW668" s="25"/>
      <c r="BX668" s="25"/>
      <c r="BY668" s="25" t="s">
        <v>208</v>
      </c>
      <c r="BZ668" s="25" t="s">
        <v>110</v>
      </c>
      <c r="CA668" s="25" t="s">
        <v>8600</v>
      </c>
      <c r="CB668" s="25" t="s">
        <v>110</v>
      </c>
      <c r="CC668" s="25" t="s">
        <v>110</v>
      </c>
      <c r="CD668" s="25" t="s">
        <v>110</v>
      </c>
      <c r="CE668" s="25" t="s">
        <v>110</v>
      </c>
      <c r="CF668" s="25" t="s">
        <v>110</v>
      </c>
      <c r="CG668" s="25" t="s">
        <v>110</v>
      </c>
      <c r="CH668" s="25" t="s">
        <v>110</v>
      </c>
      <c r="CI668" s="25" t="s">
        <v>110</v>
      </c>
      <c r="CJ668" s="25" t="s">
        <v>110</v>
      </c>
      <c r="CK668" s="25" t="s">
        <v>110</v>
      </c>
      <c r="CL668" s="25" t="s">
        <v>110</v>
      </c>
      <c r="CM668" s="25" t="s">
        <v>110</v>
      </c>
      <c r="CN668" s="25"/>
      <c r="CO668" s="34"/>
    </row>
    <row r="669" spans="1:93" ht="15" customHeight="1">
      <c r="A669" s="13" t="s">
        <v>8601</v>
      </c>
      <c r="B669" s="14">
        <v>264</v>
      </c>
      <c r="C669" s="40" t="s">
        <v>82</v>
      </c>
      <c r="D669" s="599" t="s">
        <v>8347</v>
      </c>
      <c r="E669" s="600">
        <v>33</v>
      </c>
      <c r="F669" s="599"/>
      <c r="G669" s="599"/>
      <c r="H669" s="36" t="s">
        <v>84</v>
      </c>
      <c r="I669" s="14" t="s">
        <v>1134</v>
      </c>
      <c r="J669" s="36" t="s">
        <v>85</v>
      </c>
      <c r="K669" s="14" t="s">
        <v>279</v>
      </c>
      <c r="L669" s="14" t="s">
        <v>195</v>
      </c>
      <c r="M669" s="14" t="s">
        <v>196</v>
      </c>
      <c r="N669" s="17" t="s">
        <v>88</v>
      </c>
      <c r="O669" s="18" t="s">
        <v>8602</v>
      </c>
      <c r="P669" s="14" t="s">
        <v>8603</v>
      </c>
      <c r="Q669" s="17" t="s">
        <v>8604</v>
      </c>
      <c r="R669" s="14" t="s">
        <v>8605</v>
      </c>
      <c r="S669" s="14" t="s">
        <v>8606</v>
      </c>
      <c r="T669" s="14">
        <v>207936822</v>
      </c>
      <c r="U669" s="14">
        <v>59</v>
      </c>
      <c r="V669" s="14">
        <v>1</v>
      </c>
      <c r="W669" s="14">
        <v>347</v>
      </c>
      <c r="X669" s="13" t="s">
        <v>8607</v>
      </c>
      <c r="Y669" s="13" t="s">
        <v>8608</v>
      </c>
      <c r="Z669" s="14">
        <v>1</v>
      </c>
      <c r="AA669" s="14" t="s">
        <v>96</v>
      </c>
      <c r="AB669" s="14" t="s">
        <v>23</v>
      </c>
      <c r="AC669" s="14" t="s">
        <v>97</v>
      </c>
      <c r="AD669" s="19"/>
      <c r="AE669" s="13" t="s">
        <v>1716</v>
      </c>
      <c r="AF669" s="20">
        <v>29664</v>
      </c>
      <c r="AG669" s="14" t="str">
        <f t="shared" ca="1" si="160"/>
        <v>44 anos</v>
      </c>
      <c r="AH669" s="20">
        <v>38058</v>
      </c>
      <c r="AI669" s="20">
        <v>38058</v>
      </c>
      <c r="AJ669" s="20">
        <f t="shared" si="154"/>
        <v>47189</v>
      </c>
      <c r="AK669" s="20">
        <f t="shared" si="155"/>
        <v>49015</v>
      </c>
      <c r="AL669" s="14">
        <v>59</v>
      </c>
      <c r="AM669" s="14" t="str">
        <f t="shared" ca="1" si="156"/>
        <v>21 ano(s)</v>
      </c>
      <c r="AN669" s="14" t="str">
        <f t="shared" ca="1" si="157"/>
        <v>5  mês(es)</v>
      </c>
      <c r="AO669" s="14" t="str">
        <f t="shared" ca="1" si="158"/>
        <v>4 dias</v>
      </c>
      <c r="AP669" s="14">
        <f t="shared" ca="1" si="159"/>
        <v>7827</v>
      </c>
      <c r="AQ669" s="21" t="s">
        <v>99</v>
      </c>
      <c r="AR669" s="14"/>
      <c r="AS669" s="14"/>
      <c r="AT669" s="14"/>
      <c r="AU669" s="14"/>
      <c r="AV669" s="14"/>
      <c r="AW669" s="14" t="s">
        <v>100</v>
      </c>
      <c r="AX669" s="14" t="s">
        <v>8609</v>
      </c>
      <c r="AY669" s="14" t="s">
        <v>99</v>
      </c>
      <c r="AZ669" s="14" t="s">
        <v>99</v>
      </c>
      <c r="BA669" s="14" t="s">
        <v>99</v>
      </c>
      <c r="BB669" s="20" t="s">
        <v>101</v>
      </c>
      <c r="BC669" s="14"/>
      <c r="BD669" s="14" t="s">
        <v>1430</v>
      </c>
      <c r="BE669" s="14" t="s">
        <v>223</v>
      </c>
      <c r="BF669" s="14"/>
      <c r="BG669" s="14"/>
      <c r="BH669" s="14"/>
      <c r="BI669" s="14"/>
      <c r="BJ669" s="14"/>
      <c r="BK669" s="14"/>
      <c r="BL669" s="14"/>
      <c r="BM669" s="14">
        <v>0</v>
      </c>
      <c r="BN669" s="14"/>
      <c r="BO669" s="14" t="s">
        <v>106</v>
      </c>
      <c r="BP669" s="14">
        <v>69060260</v>
      </c>
      <c r="BQ669" s="14">
        <v>92874005</v>
      </c>
      <c r="BR669" s="22" t="s">
        <v>8610</v>
      </c>
      <c r="BS669" s="14" t="s">
        <v>108</v>
      </c>
      <c r="BT669" s="14" t="s">
        <v>109</v>
      </c>
      <c r="BU669" s="14" t="s">
        <v>1432</v>
      </c>
      <c r="BV669" s="14" t="s">
        <v>1433</v>
      </c>
      <c r="BW669" s="14" t="s">
        <v>1434</v>
      </c>
      <c r="BX669" s="14" t="s">
        <v>1435</v>
      </c>
      <c r="BY669" s="14" t="s">
        <v>208</v>
      </c>
      <c r="BZ669" s="14" t="s">
        <v>413</v>
      </c>
      <c r="CA669" s="14" t="s">
        <v>110</v>
      </c>
      <c r="CB669" s="14" t="s">
        <v>110</v>
      </c>
      <c r="CC669" s="14" t="s">
        <v>110</v>
      </c>
      <c r="CD669" s="14" t="s">
        <v>110</v>
      </c>
      <c r="CE669" s="14" t="s">
        <v>110</v>
      </c>
      <c r="CF669" s="14" t="s">
        <v>110</v>
      </c>
      <c r="CG669" s="14" t="s">
        <v>110</v>
      </c>
      <c r="CH669" s="14" t="s">
        <v>110</v>
      </c>
      <c r="CI669" s="14" t="s">
        <v>110</v>
      </c>
      <c r="CJ669" s="14" t="s">
        <v>110</v>
      </c>
      <c r="CK669" s="14" t="s">
        <v>110</v>
      </c>
      <c r="CL669" s="14" t="s">
        <v>110</v>
      </c>
      <c r="CM669" s="14" t="s">
        <v>110</v>
      </c>
      <c r="CN669" s="14"/>
      <c r="CO669" s="40"/>
    </row>
    <row r="670" spans="1:93" ht="15" customHeight="1">
      <c r="A670" s="24" t="s">
        <v>8611</v>
      </c>
      <c r="B670" s="25">
        <v>397</v>
      </c>
      <c r="C670" s="34" t="s">
        <v>82</v>
      </c>
      <c r="D670" s="600" t="s">
        <v>8347</v>
      </c>
      <c r="E670" s="600">
        <v>33</v>
      </c>
      <c r="F670" s="600"/>
      <c r="G670" s="600"/>
      <c r="H670" s="27" t="s">
        <v>84</v>
      </c>
      <c r="I670" s="25" t="s">
        <v>5393</v>
      </c>
      <c r="J670" s="27" t="s">
        <v>85</v>
      </c>
      <c r="K670" s="25" t="s">
        <v>86</v>
      </c>
      <c r="L670" s="25" t="s">
        <v>71</v>
      </c>
      <c r="M670" s="28" t="s">
        <v>196</v>
      </c>
      <c r="N670" s="28" t="s">
        <v>88</v>
      </c>
      <c r="O670" s="29" t="s">
        <v>8612</v>
      </c>
      <c r="P670" s="25" t="s">
        <v>8613</v>
      </c>
      <c r="Q670" s="28" t="s">
        <v>8614</v>
      </c>
      <c r="R670" s="25" t="s">
        <v>8615</v>
      </c>
      <c r="S670" s="25" t="s">
        <v>8616</v>
      </c>
      <c r="T670" s="25">
        <v>198053022</v>
      </c>
      <c r="U670" s="25">
        <v>67</v>
      </c>
      <c r="V670" s="25">
        <v>37</v>
      </c>
      <c r="W670" s="25">
        <v>253</v>
      </c>
      <c r="X670" s="24" t="s">
        <v>8617</v>
      </c>
      <c r="Y670" s="24" t="s">
        <v>8618</v>
      </c>
      <c r="Z670" s="25">
        <v>1</v>
      </c>
      <c r="AA670" s="25" t="s">
        <v>96</v>
      </c>
      <c r="AB670" s="25" t="s">
        <v>23</v>
      </c>
      <c r="AC670" s="25" t="s">
        <v>97</v>
      </c>
      <c r="AD670" s="30"/>
      <c r="AE670" s="24" t="s">
        <v>805</v>
      </c>
      <c r="AF670" s="31">
        <v>29113</v>
      </c>
      <c r="AG670" s="25" t="str">
        <f t="shared" ca="1" si="160"/>
        <v>45 anos</v>
      </c>
      <c r="AH670" s="31">
        <v>38384</v>
      </c>
      <c r="AI670" s="31">
        <v>38384</v>
      </c>
      <c r="AJ670" s="31">
        <f t="shared" si="154"/>
        <v>47515</v>
      </c>
      <c r="AK670" s="31">
        <f t="shared" si="155"/>
        <v>49341</v>
      </c>
      <c r="AL670" s="25">
        <v>59</v>
      </c>
      <c r="AM670" s="25" t="str">
        <f t="shared" ca="1" si="156"/>
        <v>20 ano(s)</v>
      </c>
      <c r="AN670" s="25" t="str">
        <f t="shared" ca="1" si="157"/>
        <v>6  mês(es)</v>
      </c>
      <c r="AO670" s="25" t="str">
        <f t="shared" ca="1" si="158"/>
        <v>15 dias</v>
      </c>
      <c r="AP670" s="25">
        <f t="shared" ca="1" si="159"/>
        <v>7501</v>
      </c>
      <c r="AQ670" s="32" t="s">
        <v>99</v>
      </c>
      <c r="AR670" s="25"/>
      <c r="AS670" s="25"/>
      <c r="AT670" s="25"/>
      <c r="AU670" s="25"/>
      <c r="AV670" s="25"/>
      <c r="AW670" s="25"/>
      <c r="AX670" s="25"/>
      <c r="AY670" s="25" t="s">
        <v>99</v>
      </c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>
        <v>0</v>
      </c>
      <c r="BN670" s="25"/>
      <c r="BO670" s="25" t="s">
        <v>106</v>
      </c>
      <c r="BP670" s="25">
        <v>69000000</v>
      </c>
      <c r="BQ670" s="25">
        <v>0</v>
      </c>
      <c r="BR670" s="33" t="s">
        <v>8619</v>
      </c>
      <c r="BS670" s="25" t="s">
        <v>205</v>
      </c>
      <c r="BT670" s="25" t="s">
        <v>206</v>
      </c>
      <c r="BU670" s="25" t="s">
        <v>207</v>
      </c>
      <c r="BV670" s="25" t="s">
        <v>110</v>
      </c>
      <c r="BW670" s="25" t="s">
        <v>1827</v>
      </c>
      <c r="BX670" s="25" t="s">
        <v>113</v>
      </c>
      <c r="BY670" s="25" t="s">
        <v>110</v>
      </c>
      <c r="BZ670" s="31" t="s">
        <v>209</v>
      </c>
      <c r="CA670" s="25" t="s">
        <v>110</v>
      </c>
      <c r="CB670" s="25" t="s">
        <v>110</v>
      </c>
      <c r="CC670" s="25" t="s">
        <v>110</v>
      </c>
      <c r="CD670" s="25" t="s">
        <v>110</v>
      </c>
      <c r="CE670" s="25" t="s">
        <v>110</v>
      </c>
      <c r="CF670" s="25" t="s">
        <v>110</v>
      </c>
      <c r="CG670" s="25" t="s">
        <v>110</v>
      </c>
      <c r="CH670" s="25" t="s">
        <v>110</v>
      </c>
      <c r="CI670" s="25" t="s">
        <v>110</v>
      </c>
      <c r="CJ670" s="25" t="s">
        <v>110</v>
      </c>
      <c r="CK670" s="25" t="s">
        <v>110</v>
      </c>
      <c r="CL670" s="25" t="s">
        <v>110</v>
      </c>
      <c r="CM670" s="25" t="s">
        <v>110</v>
      </c>
      <c r="CN670" s="25"/>
      <c r="CO670" s="34"/>
    </row>
    <row r="671" spans="1:93" ht="15" customHeight="1">
      <c r="A671" s="13" t="s">
        <v>8620</v>
      </c>
      <c r="B671" s="14">
        <v>271</v>
      </c>
      <c r="C671" s="40" t="s">
        <v>82</v>
      </c>
      <c r="D671" s="599" t="s">
        <v>8347</v>
      </c>
      <c r="E671" s="600">
        <v>33</v>
      </c>
      <c r="F671" s="599"/>
      <c r="G671" s="599"/>
      <c r="H671" s="36" t="s">
        <v>84</v>
      </c>
      <c r="I671" s="14"/>
      <c r="J671" s="36" t="s">
        <v>85</v>
      </c>
      <c r="K671" s="14" t="s">
        <v>544</v>
      </c>
      <c r="L671" s="14" t="s">
        <v>73</v>
      </c>
      <c r="M671" s="17" t="s">
        <v>87</v>
      </c>
      <c r="N671" s="17" t="s">
        <v>88</v>
      </c>
      <c r="O671" s="18" t="s">
        <v>8621</v>
      </c>
      <c r="P671" s="14" t="s">
        <v>8622</v>
      </c>
      <c r="Q671" s="17" t="s">
        <v>8623</v>
      </c>
      <c r="R671" s="14" t="s">
        <v>8624</v>
      </c>
      <c r="S671" s="14" t="s">
        <v>8625</v>
      </c>
      <c r="T671" s="14">
        <v>143231622</v>
      </c>
      <c r="U671" s="14">
        <v>83</v>
      </c>
      <c r="V671" s="14">
        <v>9</v>
      </c>
      <c r="W671" s="14">
        <v>72</v>
      </c>
      <c r="X671" s="13" t="s">
        <v>8626</v>
      </c>
      <c r="Y671" s="13" t="s">
        <v>8627</v>
      </c>
      <c r="Z671" s="14">
        <v>2</v>
      </c>
      <c r="AA671" s="14" t="s">
        <v>96</v>
      </c>
      <c r="AB671" s="14" t="s">
        <v>23</v>
      </c>
      <c r="AC671" s="14" t="s">
        <v>97</v>
      </c>
      <c r="AD671" s="19" t="s">
        <v>6783</v>
      </c>
      <c r="AE671" s="13" t="s">
        <v>8628</v>
      </c>
      <c r="AF671" s="20">
        <v>27579</v>
      </c>
      <c r="AG671" s="14" t="str">
        <f t="shared" ca="1" si="160"/>
        <v>50 anos</v>
      </c>
      <c r="AH671" s="20">
        <v>38093</v>
      </c>
      <c r="AI671" s="20">
        <v>38093</v>
      </c>
      <c r="AJ671" s="20">
        <f t="shared" si="154"/>
        <v>47224</v>
      </c>
      <c r="AK671" s="20">
        <f t="shared" si="155"/>
        <v>49050</v>
      </c>
      <c r="AL671" s="14">
        <v>59</v>
      </c>
      <c r="AM671" s="14" t="str">
        <f t="shared" ca="1" si="156"/>
        <v>21 ano(s)</v>
      </c>
      <c r="AN671" s="14" t="str">
        <f t="shared" ca="1" si="157"/>
        <v>4  mês(es)</v>
      </c>
      <c r="AO671" s="14" t="str">
        <f t="shared" ca="1" si="158"/>
        <v>0 dias</v>
      </c>
      <c r="AP671" s="14">
        <f t="shared" ca="1" si="159"/>
        <v>7792</v>
      </c>
      <c r="AQ671" s="21" t="s">
        <v>99</v>
      </c>
      <c r="AR671" s="14"/>
      <c r="AS671" s="14"/>
      <c r="AT671" s="14"/>
      <c r="AU671" s="14"/>
      <c r="AV671" s="14"/>
      <c r="AW671" s="14" t="s">
        <v>100</v>
      </c>
      <c r="AX671" s="14"/>
      <c r="AY671" s="14" t="s">
        <v>127</v>
      </c>
      <c r="AZ671" s="14" t="s">
        <v>99</v>
      </c>
      <c r="BA671" s="14" t="s">
        <v>99</v>
      </c>
      <c r="BB671" s="14"/>
      <c r="BC671" s="14"/>
      <c r="BD671" s="14" t="s">
        <v>1430</v>
      </c>
      <c r="BE671" s="14" t="s">
        <v>223</v>
      </c>
      <c r="BF671" s="14"/>
      <c r="BG671" s="14"/>
      <c r="BH671" s="14"/>
      <c r="BI671" s="14"/>
      <c r="BJ671" s="14"/>
      <c r="BK671" s="14"/>
      <c r="BL671" s="14"/>
      <c r="BM671" s="14">
        <v>0</v>
      </c>
      <c r="BN671" s="14"/>
      <c r="BO671" s="14" t="s">
        <v>106</v>
      </c>
      <c r="BP671" s="14">
        <v>69470000</v>
      </c>
      <c r="BQ671" s="14">
        <v>9781111679</v>
      </c>
      <c r="BR671" s="22" t="s">
        <v>8629</v>
      </c>
      <c r="BS671" s="14" t="s">
        <v>8630</v>
      </c>
      <c r="BT671" s="14" t="s">
        <v>109</v>
      </c>
      <c r="BU671" s="14" t="s">
        <v>8631</v>
      </c>
      <c r="BV671" s="14" t="s">
        <v>1433</v>
      </c>
      <c r="BW671" s="14" t="s">
        <v>1434</v>
      </c>
      <c r="BX671" s="14" t="s">
        <v>1435</v>
      </c>
      <c r="BY671" s="14" t="s">
        <v>208</v>
      </c>
      <c r="BZ671" s="20" t="s">
        <v>7564</v>
      </c>
      <c r="CA671" s="14" t="s">
        <v>110</v>
      </c>
      <c r="CB671" s="20">
        <v>45037</v>
      </c>
      <c r="CC671" s="14" t="s">
        <v>8632</v>
      </c>
      <c r="CD671" s="14" t="s">
        <v>110</v>
      </c>
      <c r="CE671" s="14" t="s">
        <v>110</v>
      </c>
      <c r="CF671" s="14" t="s">
        <v>110</v>
      </c>
      <c r="CG671" s="14" t="s">
        <v>110</v>
      </c>
      <c r="CH671" s="14" t="s">
        <v>110</v>
      </c>
      <c r="CI671" s="14" t="s">
        <v>110</v>
      </c>
      <c r="CJ671" s="14" t="s">
        <v>110</v>
      </c>
      <c r="CK671" s="14" t="s">
        <v>110</v>
      </c>
      <c r="CL671" s="14" t="s">
        <v>110</v>
      </c>
      <c r="CM671" s="14" t="s">
        <v>110</v>
      </c>
      <c r="CN671" s="14"/>
      <c r="CO671" s="40"/>
    </row>
    <row r="672" spans="1:93" ht="15" customHeight="1">
      <c r="A672" s="153" t="s">
        <v>8633</v>
      </c>
      <c r="B672" s="25"/>
      <c r="C672" s="34" t="s">
        <v>82</v>
      </c>
      <c r="D672" s="600" t="s">
        <v>8347</v>
      </c>
      <c r="E672" s="600">
        <v>33</v>
      </c>
      <c r="F672" s="600"/>
      <c r="G672" s="600"/>
      <c r="H672" s="27" t="s">
        <v>84</v>
      </c>
      <c r="I672" s="25" t="s">
        <v>4875</v>
      </c>
      <c r="J672" s="27" t="s">
        <v>135</v>
      </c>
      <c r="K672" s="25"/>
      <c r="L672" s="25" t="s">
        <v>69</v>
      </c>
      <c r="M672" s="28" t="s">
        <v>1392</v>
      </c>
      <c r="N672" s="28" t="s">
        <v>1450</v>
      </c>
      <c r="O672" s="29" t="s">
        <v>8634</v>
      </c>
      <c r="P672" s="25" t="s">
        <v>8635</v>
      </c>
      <c r="Q672" s="25"/>
      <c r="R672" s="25" t="s">
        <v>8636</v>
      </c>
      <c r="S672" s="25" t="s">
        <v>8637</v>
      </c>
      <c r="T672" s="25">
        <v>533939213</v>
      </c>
      <c r="U672" s="25">
        <v>92</v>
      </c>
      <c r="V672" s="25">
        <v>37</v>
      </c>
      <c r="W672" s="25">
        <v>510</v>
      </c>
      <c r="X672" s="24" t="s">
        <v>1073</v>
      </c>
      <c r="Y672" s="24" t="s">
        <v>8638</v>
      </c>
      <c r="Z672" s="25" t="s">
        <v>5048</v>
      </c>
      <c r="AA672" s="25" t="s">
        <v>5055</v>
      </c>
      <c r="AB672" s="25" t="s">
        <v>4886</v>
      </c>
      <c r="AC672" s="25" t="s">
        <v>97</v>
      </c>
      <c r="AD672" s="30"/>
      <c r="AE672" s="24"/>
      <c r="AF672" s="31">
        <v>31922</v>
      </c>
      <c r="AG672" s="25" t="s">
        <v>8639</v>
      </c>
      <c r="AH672" s="25"/>
      <c r="AI672" s="31"/>
      <c r="AJ672" s="31"/>
      <c r="AK672" s="31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32" t="s">
        <v>336</v>
      </c>
      <c r="AX672" s="25" t="s">
        <v>110</v>
      </c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 t="s">
        <v>8640</v>
      </c>
      <c r="BM672" s="25"/>
      <c r="BN672" s="25"/>
      <c r="BO672" s="25" t="s">
        <v>106</v>
      </c>
      <c r="BP672" s="25" t="s">
        <v>8641</v>
      </c>
      <c r="BQ672" s="28"/>
      <c r="BR672" s="33" t="s">
        <v>8642</v>
      </c>
      <c r="BS672" s="25"/>
      <c r="BT672" s="25"/>
      <c r="BU672" s="25"/>
      <c r="BV672" s="25"/>
      <c r="BW672" s="25"/>
      <c r="BX672" s="25" t="s">
        <v>4894</v>
      </c>
      <c r="BY672" s="25"/>
      <c r="BZ672" s="25"/>
      <c r="CA672" s="25"/>
      <c r="CB672" s="31"/>
      <c r="CC672" s="25"/>
      <c r="CD672" s="31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34"/>
    </row>
    <row r="673" spans="1:93" ht="15" customHeight="1">
      <c r="A673" s="13" t="s">
        <v>8643</v>
      </c>
      <c r="B673" s="14">
        <v>302</v>
      </c>
      <c r="C673" s="40" t="s">
        <v>82</v>
      </c>
      <c r="D673" s="599" t="s">
        <v>8347</v>
      </c>
      <c r="E673" s="600">
        <v>33</v>
      </c>
      <c r="F673" s="599"/>
      <c r="G673" s="599"/>
      <c r="H673" s="36" t="s">
        <v>84</v>
      </c>
      <c r="I673" s="14" t="s">
        <v>1134</v>
      </c>
      <c r="J673" s="36" t="s">
        <v>85</v>
      </c>
      <c r="K673" s="14" t="s">
        <v>544</v>
      </c>
      <c r="L673" s="14" t="s">
        <v>71</v>
      </c>
      <c r="M673" s="17" t="s">
        <v>196</v>
      </c>
      <c r="N673" s="17" t="s">
        <v>88</v>
      </c>
      <c r="O673" s="18" t="s">
        <v>8644</v>
      </c>
      <c r="P673" s="14" t="s">
        <v>8645</v>
      </c>
      <c r="Q673" s="17" t="s">
        <v>8646</v>
      </c>
      <c r="R673" s="14" t="s">
        <v>8647</v>
      </c>
      <c r="S673" s="14" t="s">
        <v>8648</v>
      </c>
      <c r="T673" s="14">
        <v>227016622</v>
      </c>
      <c r="U673" s="14">
        <v>40</v>
      </c>
      <c r="V673" s="14">
        <v>37</v>
      </c>
      <c r="W673" s="14">
        <v>267</v>
      </c>
      <c r="X673" s="13" t="s">
        <v>8649</v>
      </c>
      <c r="Y673" s="13" t="s">
        <v>8650</v>
      </c>
      <c r="Z673" s="14">
        <v>1</v>
      </c>
      <c r="AA673" s="14" t="s">
        <v>96</v>
      </c>
      <c r="AB673" s="14" t="s">
        <v>23</v>
      </c>
      <c r="AC673" s="14" t="s">
        <v>97</v>
      </c>
      <c r="AD673" s="19"/>
      <c r="AE673" s="13" t="s">
        <v>495</v>
      </c>
      <c r="AF673" s="20">
        <v>31178</v>
      </c>
      <c r="AG673" s="14" t="str">
        <f t="shared" ref="AG673:AG685" ca="1" si="161">DATEDIF(AF673,TODAY(),"Y")&amp;" anos"</f>
        <v>40 anos</v>
      </c>
      <c r="AH673" s="20">
        <v>38384</v>
      </c>
      <c r="AI673" s="20">
        <v>38384</v>
      </c>
      <c r="AJ673" s="20">
        <f t="shared" ref="AJ673:AJ704" si="162">EDATE(AI673,300)</f>
        <v>47515</v>
      </c>
      <c r="AK673" s="20">
        <f t="shared" ref="AK673:AK704" si="163">EDATE(AI673,360)</f>
        <v>49341</v>
      </c>
      <c r="AL673" s="14">
        <v>59</v>
      </c>
      <c r="AM673" s="14" t="str">
        <f t="shared" ref="AM673:AM704" ca="1" si="164">DATEDIF(AI673,TODAY(),"Y")&amp;" ano(s)"</f>
        <v>20 ano(s)</v>
      </c>
      <c r="AN673" s="14" t="str">
        <f t="shared" ref="AN673:AN704" ca="1" si="165">DATEDIF(AI673,TODAY(),"YM")&amp;"  mês(es)"</f>
        <v>6  mês(es)</v>
      </c>
      <c r="AO673" s="14" t="str">
        <f t="shared" ref="AO673:AO704" ca="1" si="166">DATEDIF(AI673,TODAY(),"MD")&amp;" dias"</f>
        <v>15 dias</v>
      </c>
      <c r="AP673" s="14">
        <f t="shared" ref="AP673:AP704" ca="1" si="167">TODAY()-AI673</f>
        <v>7501</v>
      </c>
      <c r="AQ673" s="21" t="s">
        <v>99</v>
      </c>
      <c r="AR673" s="14"/>
      <c r="AS673" s="14"/>
      <c r="AT673" s="14"/>
      <c r="AU673" s="14"/>
      <c r="AV673" s="14"/>
      <c r="AW673" s="139"/>
      <c r="AX673" s="14"/>
      <c r="AY673" s="14" t="s">
        <v>99</v>
      </c>
      <c r="AZ673" s="14"/>
      <c r="BA673" s="191"/>
      <c r="BB673" s="14"/>
      <c r="BC673" s="14"/>
      <c r="BD673" s="14"/>
      <c r="BE673" s="14" t="s">
        <v>223</v>
      </c>
      <c r="BF673" s="14"/>
      <c r="BG673" s="14"/>
      <c r="BH673" s="14"/>
      <c r="BI673" s="14"/>
      <c r="BJ673" s="14"/>
      <c r="BK673" s="14"/>
      <c r="BL673" s="14" t="s">
        <v>8651</v>
      </c>
      <c r="BM673" s="14">
        <v>0</v>
      </c>
      <c r="BN673" s="14" t="s">
        <v>8652</v>
      </c>
      <c r="BO673" s="14" t="s">
        <v>106</v>
      </c>
      <c r="BP673" s="14">
        <v>69029240</v>
      </c>
      <c r="BQ673" s="117">
        <v>981077549</v>
      </c>
      <c r="BR673" s="22" t="s">
        <v>8653</v>
      </c>
      <c r="BS673" s="14" t="s">
        <v>205</v>
      </c>
      <c r="BT673" s="14" t="s">
        <v>206</v>
      </c>
      <c r="BU673" s="14" t="s">
        <v>207</v>
      </c>
      <c r="BV673" s="14"/>
      <c r="BW673" s="14"/>
      <c r="BX673" s="14"/>
      <c r="BY673" s="14" t="s">
        <v>208</v>
      </c>
      <c r="BZ673" s="14" t="s">
        <v>110</v>
      </c>
      <c r="CA673" s="14" t="s">
        <v>110</v>
      </c>
      <c r="CB673" s="14" t="s">
        <v>110</v>
      </c>
      <c r="CC673" s="14" t="s">
        <v>110</v>
      </c>
      <c r="CD673" s="14" t="s">
        <v>110</v>
      </c>
      <c r="CE673" s="14" t="s">
        <v>110</v>
      </c>
      <c r="CF673" s="14" t="s">
        <v>110</v>
      </c>
      <c r="CG673" s="14" t="s">
        <v>110</v>
      </c>
      <c r="CH673" s="14" t="s">
        <v>110</v>
      </c>
      <c r="CI673" s="14" t="s">
        <v>110</v>
      </c>
      <c r="CJ673" s="14" t="s">
        <v>110</v>
      </c>
      <c r="CK673" s="14" t="s">
        <v>110</v>
      </c>
      <c r="CL673" s="14" t="s">
        <v>110</v>
      </c>
      <c r="CM673" s="14" t="s">
        <v>110</v>
      </c>
      <c r="CN673" s="14"/>
      <c r="CO673" s="40"/>
    </row>
    <row r="674" spans="1:93" ht="15" customHeight="1">
      <c r="A674" s="24" t="s">
        <v>8654</v>
      </c>
      <c r="B674" s="25">
        <v>22</v>
      </c>
      <c r="C674" s="34" t="s">
        <v>82</v>
      </c>
      <c r="D674" s="600" t="s">
        <v>8347</v>
      </c>
      <c r="E674" s="600">
        <v>33</v>
      </c>
      <c r="F674" s="600"/>
      <c r="G674" s="600"/>
      <c r="H674" s="27" t="s">
        <v>84</v>
      </c>
      <c r="I674" s="25"/>
      <c r="J674" s="27" t="s">
        <v>85</v>
      </c>
      <c r="K674" s="25" t="s">
        <v>279</v>
      </c>
      <c r="L674" s="25" t="s">
        <v>75</v>
      </c>
      <c r="M674" s="28" t="s">
        <v>87</v>
      </c>
      <c r="N674" s="28" t="s">
        <v>88</v>
      </c>
      <c r="O674" s="29" t="s">
        <v>8655</v>
      </c>
      <c r="P674" s="25" t="s">
        <v>8656</v>
      </c>
      <c r="Q674" s="28" t="s">
        <v>8657</v>
      </c>
      <c r="R674" s="25" t="s">
        <v>8658</v>
      </c>
      <c r="S674" s="25" t="s">
        <v>8659</v>
      </c>
      <c r="T674" s="25">
        <v>217546922</v>
      </c>
      <c r="U674" s="25">
        <v>16</v>
      </c>
      <c r="V674" s="25">
        <v>37</v>
      </c>
      <c r="W674" s="25">
        <v>58</v>
      </c>
      <c r="X674" s="24" t="s">
        <v>8660</v>
      </c>
      <c r="Y674" s="24" t="s">
        <v>8661</v>
      </c>
      <c r="Z674" s="25">
        <v>2</v>
      </c>
      <c r="AA674" s="25" t="s">
        <v>96</v>
      </c>
      <c r="AB674" s="25" t="s">
        <v>23</v>
      </c>
      <c r="AC674" s="25" t="s">
        <v>97</v>
      </c>
      <c r="AD674" s="30"/>
      <c r="AE674" s="24" t="s">
        <v>8662</v>
      </c>
      <c r="AF674" s="31">
        <v>30112</v>
      </c>
      <c r="AG674" s="25" t="str">
        <f t="shared" ca="1" si="161"/>
        <v>43 anos</v>
      </c>
      <c r="AH674" s="31">
        <v>38058</v>
      </c>
      <c r="AI674" s="31">
        <v>38058</v>
      </c>
      <c r="AJ674" s="31">
        <f t="shared" si="162"/>
        <v>47189</v>
      </c>
      <c r="AK674" s="31">
        <f t="shared" si="163"/>
        <v>49015</v>
      </c>
      <c r="AL674" s="25">
        <v>59</v>
      </c>
      <c r="AM674" s="25" t="str">
        <f t="shared" ca="1" si="164"/>
        <v>21 ano(s)</v>
      </c>
      <c r="AN674" s="25" t="str">
        <f t="shared" ca="1" si="165"/>
        <v>5  mês(es)</v>
      </c>
      <c r="AO674" s="25" t="str">
        <f t="shared" ca="1" si="166"/>
        <v>4 dias</v>
      </c>
      <c r="AP674" s="25">
        <f t="shared" ca="1" si="167"/>
        <v>7827</v>
      </c>
      <c r="AQ674" s="32" t="s">
        <v>99</v>
      </c>
      <c r="AR674" s="25"/>
      <c r="AS674" s="25"/>
      <c r="AT674" s="25"/>
      <c r="AU674" s="25"/>
      <c r="AV674" s="25"/>
      <c r="AW674" s="25" t="s">
        <v>100</v>
      </c>
      <c r="AX674" s="25"/>
      <c r="AY674" s="25" t="s">
        <v>127</v>
      </c>
      <c r="AZ674" s="25" t="s">
        <v>99</v>
      </c>
      <c r="BA674" s="25" t="s">
        <v>99</v>
      </c>
      <c r="BB674" s="31" t="s">
        <v>101</v>
      </c>
      <c r="BC674" s="25"/>
      <c r="BD674" s="25" t="s">
        <v>3029</v>
      </c>
      <c r="BE674" s="25" t="s">
        <v>3030</v>
      </c>
      <c r="BF674" s="25"/>
      <c r="BG674" s="25"/>
      <c r="BH674" s="25"/>
      <c r="BI674" s="25"/>
      <c r="BJ674" s="25"/>
      <c r="BK674" s="25"/>
      <c r="BL674" s="25" t="s">
        <v>8663</v>
      </c>
      <c r="BM674" s="25">
        <v>0</v>
      </c>
      <c r="BN674" s="25" t="s">
        <v>8664</v>
      </c>
      <c r="BO674" s="25" t="s">
        <v>106</v>
      </c>
      <c r="BP674" s="25">
        <v>69041360</v>
      </c>
      <c r="BQ674" s="25">
        <v>92993286705</v>
      </c>
      <c r="BR674" s="33" t="s">
        <v>8665</v>
      </c>
      <c r="BS674" s="25" t="s">
        <v>108</v>
      </c>
      <c r="BT674" s="25" t="s">
        <v>109</v>
      </c>
      <c r="BU674" s="25" t="s">
        <v>1432</v>
      </c>
      <c r="BV674" s="25" t="s">
        <v>110</v>
      </c>
      <c r="BW674" s="25" t="s">
        <v>3033</v>
      </c>
      <c r="BX674" s="25" t="s">
        <v>1435</v>
      </c>
      <c r="BY674" s="25" t="s">
        <v>3034</v>
      </c>
      <c r="BZ674" s="31" t="s">
        <v>113</v>
      </c>
      <c r="CA674" s="25" t="s">
        <v>110</v>
      </c>
      <c r="CB674" s="25" t="s">
        <v>110</v>
      </c>
      <c r="CC674" s="25" t="s">
        <v>110</v>
      </c>
      <c r="CD674" s="31">
        <v>45037</v>
      </c>
      <c r="CE674" s="25" t="s">
        <v>7925</v>
      </c>
      <c r="CF674" s="25" t="s">
        <v>110</v>
      </c>
      <c r="CG674" s="25" t="s">
        <v>110</v>
      </c>
      <c r="CH674" s="25" t="s">
        <v>110</v>
      </c>
      <c r="CI674" s="25" t="s">
        <v>110</v>
      </c>
      <c r="CJ674" s="25" t="s">
        <v>110</v>
      </c>
      <c r="CK674" s="25" t="s">
        <v>110</v>
      </c>
      <c r="CL674" s="25" t="s">
        <v>110</v>
      </c>
      <c r="CM674" s="25" t="s">
        <v>110</v>
      </c>
      <c r="CN674" s="25"/>
      <c r="CO674" s="34"/>
    </row>
    <row r="675" spans="1:93" ht="15" customHeight="1">
      <c r="A675" s="13" t="s">
        <v>8666</v>
      </c>
      <c r="B675" s="14">
        <v>2</v>
      </c>
      <c r="C675" s="40" t="s">
        <v>82</v>
      </c>
      <c r="D675" s="599" t="s">
        <v>8347</v>
      </c>
      <c r="E675" s="600">
        <v>33</v>
      </c>
      <c r="F675" s="599"/>
      <c r="G675" s="599"/>
      <c r="H675" s="36" t="s">
        <v>84</v>
      </c>
      <c r="I675" s="14" t="s">
        <v>3106</v>
      </c>
      <c r="J675" s="36" t="s">
        <v>135</v>
      </c>
      <c r="K675" s="14" t="s">
        <v>86</v>
      </c>
      <c r="L675" s="14" t="s">
        <v>75</v>
      </c>
      <c r="M675" s="17" t="s">
        <v>136</v>
      </c>
      <c r="N675" s="17" t="s">
        <v>2291</v>
      </c>
      <c r="O675" s="18" t="s">
        <v>8667</v>
      </c>
      <c r="P675" s="14" t="s">
        <v>8668</v>
      </c>
      <c r="Q675" s="17" t="s">
        <v>8669</v>
      </c>
      <c r="R675" s="14" t="s">
        <v>8670</v>
      </c>
      <c r="S675" s="14" t="s">
        <v>8671</v>
      </c>
      <c r="T675" s="14">
        <v>368312713</v>
      </c>
      <c r="U675" s="14">
        <v>17</v>
      </c>
      <c r="V675" s="14">
        <v>1</v>
      </c>
      <c r="W675" s="14">
        <v>789</v>
      </c>
      <c r="X675" s="13" t="s">
        <v>8672</v>
      </c>
      <c r="Y675" s="13" t="s">
        <v>8673</v>
      </c>
      <c r="Z675" s="14">
        <v>2</v>
      </c>
      <c r="AA675" s="14" t="s">
        <v>96</v>
      </c>
      <c r="AB675" s="14" t="s">
        <v>23</v>
      </c>
      <c r="AC675" s="14" t="s">
        <v>97</v>
      </c>
      <c r="AD675" s="19"/>
      <c r="AE675" s="13" t="s">
        <v>8674</v>
      </c>
      <c r="AF675" s="20">
        <v>28328</v>
      </c>
      <c r="AG675" s="14" t="str">
        <f t="shared" ca="1" si="161"/>
        <v>48 anos</v>
      </c>
      <c r="AH675" s="14"/>
      <c r="AI675" s="20">
        <v>43298</v>
      </c>
      <c r="AJ675" s="20">
        <f t="shared" si="162"/>
        <v>52429</v>
      </c>
      <c r="AK675" s="20">
        <f t="shared" si="163"/>
        <v>54256</v>
      </c>
      <c r="AL675" s="14">
        <v>59</v>
      </c>
      <c r="AM675" s="14" t="str">
        <f t="shared" ca="1" si="164"/>
        <v>7 ano(s)</v>
      </c>
      <c r="AN675" s="14" t="str">
        <f t="shared" ca="1" si="165"/>
        <v>0  mês(es)</v>
      </c>
      <c r="AO675" s="14" t="str">
        <f t="shared" ca="1" si="166"/>
        <v>30 dias</v>
      </c>
      <c r="AP675" s="14">
        <f t="shared" ca="1" si="167"/>
        <v>2587</v>
      </c>
      <c r="AQ675" s="21" t="s">
        <v>99</v>
      </c>
      <c r="AR675" s="14"/>
      <c r="AS675" s="14"/>
      <c r="AT675" s="14"/>
      <c r="AU675" s="14"/>
      <c r="AV675" s="14"/>
      <c r="AW675" s="14" t="s">
        <v>100</v>
      </c>
      <c r="AX675" s="14" t="s">
        <v>2298</v>
      </c>
      <c r="AY675" s="14" t="s">
        <v>7639</v>
      </c>
      <c r="AZ675" s="14" t="s">
        <v>8675</v>
      </c>
      <c r="BA675" s="14" t="s">
        <v>99</v>
      </c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 t="s">
        <v>8676</v>
      </c>
      <c r="BM675" s="14" t="s">
        <v>105</v>
      </c>
      <c r="BN675" s="14" t="s">
        <v>8677</v>
      </c>
      <c r="BO675" s="14" t="s">
        <v>106</v>
      </c>
      <c r="BP675" s="14">
        <v>69093415</v>
      </c>
      <c r="BQ675" s="14">
        <v>92981078871</v>
      </c>
      <c r="BR675" s="22" t="s">
        <v>8678</v>
      </c>
      <c r="BS675" s="14" t="s">
        <v>8679</v>
      </c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20">
        <v>44307</v>
      </c>
      <c r="CE675" s="170" t="s">
        <v>8680</v>
      </c>
      <c r="CF675" s="14"/>
      <c r="CG675" s="14"/>
      <c r="CH675" s="14"/>
      <c r="CI675" s="14"/>
      <c r="CJ675" s="14"/>
      <c r="CK675" s="14"/>
      <c r="CL675" s="14"/>
      <c r="CM675" s="14"/>
      <c r="CN675" s="14"/>
      <c r="CO675" s="40"/>
    </row>
    <row r="676" spans="1:93" ht="12.75" customHeight="1">
      <c r="A676" s="24" t="s">
        <v>8681</v>
      </c>
      <c r="B676" s="25">
        <v>544</v>
      </c>
      <c r="C676" s="34" t="s">
        <v>82</v>
      </c>
      <c r="D676" s="600" t="s">
        <v>8347</v>
      </c>
      <c r="E676" s="600">
        <v>33</v>
      </c>
      <c r="F676" s="600"/>
      <c r="G676" s="600"/>
      <c r="H676" s="27" t="s">
        <v>84</v>
      </c>
      <c r="I676" s="25"/>
      <c r="J676" s="27" t="s">
        <v>85</v>
      </c>
      <c r="K676" s="25" t="s">
        <v>279</v>
      </c>
      <c r="L676" s="25" t="s">
        <v>69</v>
      </c>
      <c r="M676" s="25" t="s">
        <v>196</v>
      </c>
      <c r="N676" s="28" t="s">
        <v>88</v>
      </c>
      <c r="O676" s="29" t="s">
        <v>8682</v>
      </c>
      <c r="P676" s="25" t="s">
        <v>8683</v>
      </c>
      <c r="Q676" s="28" t="s">
        <v>8684</v>
      </c>
      <c r="R676" s="25" t="s">
        <v>8685</v>
      </c>
      <c r="S676" s="25" t="s">
        <v>8686</v>
      </c>
      <c r="T676" s="25">
        <v>346832522</v>
      </c>
      <c r="U676" s="25">
        <v>91</v>
      </c>
      <c r="V676" s="25">
        <v>70</v>
      </c>
      <c r="W676" s="25">
        <v>209</v>
      </c>
      <c r="X676" s="24" t="s">
        <v>8687</v>
      </c>
      <c r="Y676" s="24" t="s">
        <v>8688</v>
      </c>
      <c r="Z676" s="25">
        <v>1</v>
      </c>
      <c r="AA676" s="25" t="s">
        <v>99</v>
      </c>
      <c r="AB676" s="25" t="s">
        <v>23</v>
      </c>
      <c r="AC676" s="25" t="s">
        <v>97</v>
      </c>
      <c r="AD676" s="30"/>
      <c r="AE676" s="24" t="s">
        <v>8689</v>
      </c>
      <c r="AF676" s="31">
        <v>33155</v>
      </c>
      <c r="AG676" s="25" t="str">
        <f t="shared" ca="1" si="161"/>
        <v>34 anos</v>
      </c>
      <c r="AH676" s="31">
        <v>41561</v>
      </c>
      <c r="AI676" s="31">
        <v>41561</v>
      </c>
      <c r="AJ676" s="31">
        <f t="shared" si="162"/>
        <v>50692</v>
      </c>
      <c r="AK676" s="31">
        <f t="shared" si="163"/>
        <v>52518</v>
      </c>
      <c r="AL676" s="25">
        <v>59</v>
      </c>
      <c r="AM676" s="25" t="str">
        <f t="shared" ca="1" si="164"/>
        <v>11 ano(s)</v>
      </c>
      <c r="AN676" s="25" t="str">
        <f t="shared" ca="1" si="165"/>
        <v>10  mês(es)</v>
      </c>
      <c r="AO676" s="25" t="str">
        <f t="shared" ca="1" si="166"/>
        <v>2 dias</v>
      </c>
      <c r="AP676" s="25">
        <f t="shared" ca="1" si="167"/>
        <v>4324</v>
      </c>
      <c r="AQ676" s="32" t="s">
        <v>99</v>
      </c>
      <c r="AR676" s="25"/>
      <c r="AS676" s="25"/>
      <c r="AT676" s="25"/>
      <c r="AU676" s="25"/>
      <c r="AV676" s="25"/>
      <c r="AW676" s="25" t="s">
        <v>336</v>
      </c>
      <c r="AX676" s="25"/>
      <c r="AY676" s="25" t="s">
        <v>99</v>
      </c>
      <c r="AZ676" s="25" t="s">
        <v>99</v>
      </c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 t="s">
        <v>8690</v>
      </c>
      <c r="BM676" s="25">
        <v>0</v>
      </c>
      <c r="BN676" s="25" t="s">
        <v>8691</v>
      </c>
      <c r="BO676" s="25" t="s">
        <v>106</v>
      </c>
      <c r="BP676" s="25">
        <v>69059430</v>
      </c>
      <c r="BQ676" s="25">
        <v>9292068291</v>
      </c>
      <c r="BR676" s="33" t="s">
        <v>8692</v>
      </c>
      <c r="BS676" s="25" t="s">
        <v>290</v>
      </c>
      <c r="BT676" s="25" t="s">
        <v>110</v>
      </c>
      <c r="BU676" s="25" t="s">
        <v>291</v>
      </c>
      <c r="BV676" s="25" t="s">
        <v>110</v>
      </c>
      <c r="BW676" s="31" t="s">
        <v>292</v>
      </c>
      <c r="BX676" s="25" t="s">
        <v>1217</v>
      </c>
      <c r="BY676" s="25" t="s">
        <v>110</v>
      </c>
      <c r="BZ676" s="25" t="s">
        <v>110</v>
      </c>
      <c r="CA676" s="25" t="s">
        <v>110</v>
      </c>
      <c r="CB676" s="25" t="s">
        <v>110</v>
      </c>
      <c r="CC676" s="25" t="s">
        <v>110</v>
      </c>
      <c r="CD676" s="25" t="s">
        <v>110</v>
      </c>
      <c r="CE676" s="25" t="s">
        <v>110</v>
      </c>
      <c r="CF676" s="25" t="s">
        <v>110</v>
      </c>
      <c r="CG676" s="25" t="s">
        <v>110</v>
      </c>
      <c r="CH676" s="25" t="s">
        <v>110</v>
      </c>
      <c r="CI676" s="25" t="s">
        <v>110</v>
      </c>
      <c r="CJ676" s="25" t="s">
        <v>110</v>
      </c>
      <c r="CK676" s="25" t="s">
        <v>110</v>
      </c>
      <c r="CL676" s="25" t="s">
        <v>110</v>
      </c>
      <c r="CM676" s="25" t="s">
        <v>110</v>
      </c>
      <c r="CN676" s="25"/>
      <c r="CO676" s="34"/>
    </row>
    <row r="677" spans="1:93" ht="15" customHeight="1">
      <c r="A677" s="13" t="s">
        <v>8693</v>
      </c>
      <c r="B677" s="14">
        <v>284</v>
      </c>
      <c r="C677" s="40" t="s">
        <v>82</v>
      </c>
      <c r="D677" s="599" t="s">
        <v>8347</v>
      </c>
      <c r="E677" s="600">
        <v>33</v>
      </c>
      <c r="F677" s="599"/>
      <c r="G677" s="599"/>
      <c r="H677" s="36" t="s">
        <v>84</v>
      </c>
      <c r="I677" s="14" t="s">
        <v>7420</v>
      </c>
      <c r="J677" s="36" t="s">
        <v>85</v>
      </c>
      <c r="K677" s="14" t="s">
        <v>86</v>
      </c>
      <c r="L677" s="14" t="s">
        <v>73</v>
      </c>
      <c r="M677" s="17" t="s">
        <v>87</v>
      </c>
      <c r="N677" s="17" t="s">
        <v>88</v>
      </c>
      <c r="O677" s="18" t="s">
        <v>8694</v>
      </c>
      <c r="P677" s="14" t="s">
        <v>8695</v>
      </c>
      <c r="Q677" s="17" t="s">
        <v>8696</v>
      </c>
      <c r="R677" s="14" t="s">
        <v>8697</v>
      </c>
      <c r="S677" s="14" t="s">
        <v>8698</v>
      </c>
      <c r="T677" s="14">
        <v>227308622</v>
      </c>
      <c r="U677" s="14">
        <v>91</v>
      </c>
      <c r="V677" s="14">
        <v>1</v>
      </c>
      <c r="W677" s="14">
        <v>365</v>
      </c>
      <c r="X677" s="13" t="s">
        <v>8699</v>
      </c>
      <c r="Y677" s="13" t="s">
        <v>8700</v>
      </c>
      <c r="Z677" s="14">
        <v>1</v>
      </c>
      <c r="AA677" s="14" t="s">
        <v>96</v>
      </c>
      <c r="AB677" s="14" t="s">
        <v>23</v>
      </c>
      <c r="AC677" s="14" t="s">
        <v>97</v>
      </c>
      <c r="AD677" s="19"/>
      <c r="AE677" s="13" t="s">
        <v>8701</v>
      </c>
      <c r="AF677" s="20">
        <v>30914</v>
      </c>
      <c r="AG677" s="14" t="str">
        <f t="shared" ca="1" si="161"/>
        <v>40 anos</v>
      </c>
      <c r="AH677" s="20">
        <v>38384</v>
      </c>
      <c r="AI677" s="20">
        <v>38384</v>
      </c>
      <c r="AJ677" s="20">
        <f t="shared" si="162"/>
        <v>47515</v>
      </c>
      <c r="AK677" s="20">
        <f t="shared" si="163"/>
        <v>49341</v>
      </c>
      <c r="AL677" s="14">
        <v>59</v>
      </c>
      <c r="AM677" s="14" t="str">
        <f t="shared" ca="1" si="164"/>
        <v>20 ano(s)</v>
      </c>
      <c r="AN677" s="14" t="str">
        <f t="shared" ca="1" si="165"/>
        <v>6  mês(es)</v>
      </c>
      <c r="AO677" s="14" t="str">
        <f t="shared" ca="1" si="166"/>
        <v>15 dias</v>
      </c>
      <c r="AP677" s="14">
        <f t="shared" ca="1" si="167"/>
        <v>7501</v>
      </c>
      <c r="AQ677" s="21" t="s">
        <v>99</v>
      </c>
      <c r="AR677" s="14"/>
      <c r="AS677" s="14"/>
      <c r="AT677" s="14"/>
      <c r="AU677" s="14"/>
      <c r="AV677" s="14"/>
      <c r="AW677" s="14" t="s">
        <v>100</v>
      </c>
      <c r="AX677" s="14"/>
      <c r="AY677" s="14" t="s">
        <v>8702</v>
      </c>
      <c r="AZ677" s="14" t="s">
        <v>99</v>
      </c>
      <c r="BA677" s="14" t="s">
        <v>99</v>
      </c>
      <c r="BB677" s="14"/>
      <c r="BC677" s="14"/>
      <c r="BD677" s="14"/>
      <c r="BE677" s="14" t="s">
        <v>223</v>
      </c>
      <c r="BF677" s="14"/>
      <c r="BG677" s="14"/>
      <c r="BH677" s="14"/>
      <c r="BI677" s="14"/>
      <c r="BJ677" s="14"/>
      <c r="BK677" s="14"/>
      <c r="BL677" s="14"/>
      <c r="BM677" s="14">
        <v>0</v>
      </c>
      <c r="BN677" s="14"/>
      <c r="BO677" s="14" t="s">
        <v>106</v>
      </c>
      <c r="BP677" s="14">
        <v>69000000</v>
      </c>
      <c r="BQ677" s="14">
        <v>0</v>
      </c>
      <c r="BR677" s="22" t="s">
        <v>8703</v>
      </c>
      <c r="BS677" s="14" t="s">
        <v>205</v>
      </c>
      <c r="BT677" s="14" t="s">
        <v>206</v>
      </c>
      <c r="BU677" s="14" t="s">
        <v>207</v>
      </c>
      <c r="BV677" s="14"/>
      <c r="BW677" s="14"/>
      <c r="BX677" s="14"/>
      <c r="BY677" s="14" t="s">
        <v>208</v>
      </c>
      <c r="BZ677" s="14" t="s">
        <v>110</v>
      </c>
      <c r="CA677" s="20" t="s">
        <v>209</v>
      </c>
      <c r="CB677" s="20">
        <v>45291</v>
      </c>
      <c r="CC677" s="14" t="s">
        <v>1524</v>
      </c>
      <c r="CD677" s="14" t="s">
        <v>110</v>
      </c>
      <c r="CE677" s="14" t="s">
        <v>110</v>
      </c>
      <c r="CF677" s="14" t="s">
        <v>110</v>
      </c>
      <c r="CG677" s="14" t="s">
        <v>110</v>
      </c>
      <c r="CH677" s="14" t="s">
        <v>110</v>
      </c>
      <c r="CI677" s="14" t="s">
        <v>110</v>
      </c>
      <c r="CJ677" s="14" t="s">
        <v>110</v>
      </c>
      <c r="CK677" s="14" t="s">
        <v>110</v>
      </c>
      <c r="CL677" s="14" t="s">
        <v>110</v>
      </c>
      <c r="CM677" s="14" t="s">
        <v>110</v>
      </c>
      <c r="CN677" s="14"/>
      <c r="CO677" s="40"/>
    </row>
    <row r="678" spans="1:93" ht="15" customHeight="1">
      <c r="A678" s="24" t="s">
        <v>8704</v>
      </c>
      <c r="B678" s="25">
        <v>609</v>
      </c>
      <c r="C678" s="34" t="s">
        <v>82</v>
      </c>
      <c r="D678" s="600" t="s">
        <v>8347</v>
      </c>
      <c r="E678" s="600">
        <v>33</v>
      </c>
      <c r="F678" s="600"/>
      <c r="G678" s="600"/>
      <c r="H678" s="27" t="s">
        <v>84</v>
      </c>
      <c r="I678" s="25" t="s">
        <v>695</v>
      </c>
      <c r="J678" s="27" t="s">
        <v>135</v>
      </c>
      <c r="K678" s="25" t="s">
        <v>86</v>
      </c>
      <c r="L678" s="25" t="s">
        <v>69</v>
      </c>
      <c r="M678" s="25" t="s">
        <v>196</v>
      </c>
      <c r="N678" s="28" t="s">
        <v>88</v>
      </c>
      <c r="O678" s="29" t="s">
        <v>8705</v>
      </c>
      <c r="P678" s="25" t="s">
        <v>8706</v>
      </c>
      <c r="Q678" s="28" t="s">
        <v>8707</v>
      </c>
      <c r="R678" s="25" t="s">
        <v>8708</v>
      </c>
      <c r="S678" s="25" t="s">
        <v>8709</v>
      </c>
      <c r="T678" s="25">
        <v>171645222</v>
      </c>
      <c r="U678" s="25">
        <v>40</v>
      </c>
      <c r="V678" s="25">
        <v>37</v>
      </c>
      <c r="W678" s="25">
        <v>200</v>
      </c>
      <c r="X678" s="24" t="s">
        <v>8710</v>
      </c>
      <c r="Y678" s="24" t="s">
        <v>8711</v>
      </c>
      <c r="Z678" s="25">
        <v>1</v>
      </c>
      <c r="AA678" s="25" t="s">
        <v>99</v>
      </c>
      <c r="AB678" s="25" t="s">
        <v>1601</v>
      </c>
      <c r="AC678" s="25" t="s">
        <v>97</v>
      </c>
      <c r="AD678" s="30" t="s">
        <v>8712</v>
      </c>
      <c r="AE678" s="24" t="s">
        <v>6330</v>
      </c>
      <c r="AF678" s="31">
        <v>28366</v>
      </c>
      <c r="AG678" s="25" t="str">
        <f t="shared" ca="1" si="161"/>
        <v>47 anos</v>
      </c>
      <c r="AH678" s="31">
        <v>41561</v>
      </c>
      <c r="AI678" s="31">
        <v>41561</v>
      </c>
      <c r="AJ678" s="31">
        <f t="shared" si="162"/>
        <v>50692</v>
      </c>
      <c r="AK678" s="31">
        <f t="shared" si="163"/>
        <v>52518</v>
      </c>
      <c r="AL678" s="25">
        <v>59</v>
      </c>
      <c r="AM678" s="25" t="str">
        <f t="shared" ca="1" si="164"/>
        <v>11 ano(s)</v>
      </c>
      <c r="AN678" s="25" t="str">
        <f t="shared" ca="1" si="165"/>
        <v>10  mês(es)</v>
      </c>
      <c r="AO678" s="25" t="str">
        <f t="shared" ca="1" si="166"/>
        <v>2 dias</v>
      </c>
      <c r="AP678" s="25">
        <f t="shared" ca="1" si="167"/>
        <v>4324</v>
      </c>
      <c r="AQ678" s="32" t="s">
        <v>99</v>
      </c>
      <c r="AR678" s="25"/>
      <c r="AS678" s="25"/>
      <c r="AT678" s="25"/>
      <c r="AU678" s="25"/>
      <c r="AV678" s="25"/>
      <c r="AW678" s="25" t="s">
        <v>100</v>
      </c>
      <c r="AX678" s="25" t="s">
        <v>149</v>
      </c>
      <c r="AY678" s="25"/>
      <c r="AZ678" s="25" t="s">
        <v>99</v>
      </c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 t="s">
        <v>7980</v>
      </c>
      <c r="BM678" s="25">
        <v>0</v>
      </c>
      <c r="BN678" s="25" t="s">
        <v>8713</v>
      </c>
      <c r="BO678" s="25" t="s">
        <v>106</v>
      </c>
      <c r="BP678" s="25">
        <v>69099307</v>
      </c>
      <c r="BQ678" s="25">
        <v>9293177977</v>
      </c>
      <c r="BR678" s="33" t="s">
        <v>8714</v>
      </c>
      <c r="BS678" s="25" t="s">
        <v>290</v>
      </c>
      <c r="BT678" s="25" t="s">
        <v>110</v>
      </c>
      <c r="BU678" s="25" t="s">
        <v>291</v>
      </c>
      <c r="BV678" s="25" t="s">
        <v>110</v>
      </c>
      <c r="BW678" s="31" t="s">
        <v>292</v>
      </c>
      <c r="BX678" s="25" t="s">
        <v>3450</v>
      </c>
      <c r="BY678" s="25" t="s">
        <v>110</v>
      </c>
      <c r="BZ678" s="25" t="s">
        <v>110</v>
      </c>
      <c r="CA678" s="25" t="s">
        <v>110</v>
      </c>
      <c r="CB678" s="25" t="s">
        <v>110</v>
      </c>
      <c r="CC678" s="25" t="s">
        <v>110</v>
      </c>
      <c r="CD678" s="25" t="s">
        <v>110</v>
      </c>
      <c r="CE678" s="25" t="s">
        <v>110</v>
      </c>
      <c r="CF678" s="25" t="s">
        <v>110</v>
      </c>
      <c r="CG678" s="25" t="s">
        <v>110</v>
      </c>
      <c r="CH678" s="25" t="s">
        <v>110</v>
      </c>
      <c r="CI678" s="25" t="s">
        <v>110</v>
      </c>
      <c r="CJ678" s="25" t="s">
        <v>110</v>
      </c>
      <c r="CK678" s="25" t="s">
        <v>110</v>
      </c>
      <c r="CL678" s="25" t="s">
        <v>110</v>
      </c>
      <c r="CM678" s="25" t="s">
        <v>110</v>
      </c>
      <c r="CN678" s="25"/>
      <c r="CO678" s="34"/>
    </row>
    <row r="679" spans="1:93" ht="15" customHeight="1">
      <c r="A679" s="13" t="s">
        <v>8715</v>
      </c>
      <c r="B679" s="14">
        <v>339</v>
      </c>
      <c r="C679" s="40" t="s">
        <v>82</v>
      </c>
      <c r="D679" s="599" t="s">
        <v>8347</v>
      </c>
      <c r="E679" s="600">
        <v>33</v>
      </c>
      <c r="F679" s="599"/>
      <c r="G679" s="599"/>
      <c r="H679" s="36" t="s">
        <v>84</v>
      </c>
      <c r="I679" s="14" t="s">
        <v>8414</v>
      </c>
      <c r="J679" s="36" t="s">
        <v>85</v>
      </c>
      <c r="K679" s="14" t="s">
        <v>86</v>
      </c>
      <c r="L679" s="14" t="s">
        <v>195</v>
      </c>
      <c r="M679" s="17" t="s">
        <v>196</v>
      </c>
      <c r="N679" s="17" t="s">
        <v>88</v>
      </c>
      <c r="O679" s="18" t="s">
        <v>8716</v>
      </c>
      <c r="P679" s="14" t="s">
        <v>8717</v>
      </c>
      <c r="Q679" s="17" t="s">
        <v>4270</v>
      </c>
      <c r="R679" s="14" t="s">
        <v>8718</v>
      </c>
      <c r="S679" s="14" t="s">
        <v>8719</v>
      </c>
      <c r="T679" s="14">
        <v>176658122</v>
      </c>
      <c r="U679" s="14">
        <v>75</v>
      </c>
      <c r="V679" s="14">
        <v>9</v>
      </c>
      <c r="W679" s="14">
        <v>112</v>
      </c>
      <c r="X679" s="13" t="s">
        <v>8720</v>
      </c>
      <c r="Y679" s="13" t="s">
        <v>8721</v>
      </c>
      <c r="Z679" s="14">
        <v>1</v>
      </c>
      <c r="AA679" s="14" t="s">
        <v>96</v>
      </c>
      <c r="AB679" s="14" t="s">
        <v>23</v>
      </c>
      <c r="AC679" s="14" t="s">
        <v>97</v>
      </c>
      <c r="AD679" s="19"/>
      <c r="AE679" s="13" t="s">
        <v>2952</v>
      </c>
      <c r="AF679" s="20">
        <v>29340</v>
      </c>
      <c r="AG679" s="14" t="str">
        <f t="shared" ca="1" si="161"/>
        <v>45 anos</v>
      </c>
      <c r="AH679" s="20">
        <v>38384</v>
      </c>
      <c r="AI679" s="20">
        <v>38384</v>
      </c>
      <c r="AJ679" s="20">
        <f t="shared" si="162"/>
        <v>47515</v>
      </c>
      <c r="AK679" s="20">
        <f t="shared" si="163"/>
        <v>49341</v>
      </c>
      <c r="AL679" s="14">
        <v>59</v>
      </c>
      <c r="AM679" s="14" t="str">
        <f t="shared" ca="1" si="164"/>
        <v>20 ano(s)</v>
      </c>
      <c r="AN679" s="14" t="str">
        <f t="shared" ca="1" si="165"/>
        <v>6  mês(es)</v>
      </c>
      <c r="AO679" s="14" t="str">
        <f t="shared" ca="1" si="166"/>
        <v>15 dias</v>
      </c>
      <c r="AP679" s="14">
        <f t="shared" ca="1" si="167"/>
        <v>7501</v>
      </c>
      <c r="AQ679" s="21" t="s">
        <v>99</v>
      </c>
      <c r="AR679" s="14"/>
      <c r="AS679" s="14"/>
      <c r="AT679" s="14"/>
      <c r="AU679" s="14"/>
      <c r="AV679" s="14"/>
      <c r="AW679" s="14"/>
      <c r="AX679" s="14"/>
      <c r="AY679" s="14" t="s">
        <v>99</v>
      </c>
      <c r="AZ679" s="14"/>
      <c r="BA679" s="116"/>
      <c r="BB679" s="14"/>
      <c r="BC679" s="14"/>
      <c r="BD679" s="14"/>
      <c r="BE679" s="14" t="s">
        <v>223</v>
      </c>
      <c r="BF679" s="14"/>
      <c r="BG679" s="14"/>
      <c r="BH679" s="14"/>
      <c r="BI679" s="14"/>
      <c r="BJ679" s="14"/>
      <c r="BK679" s="14"/>
      <c r="BL679" s="14"/>
      <c r="BM679" s="14">
        <v>0</v>
      </c>
      <c r="BN679" s="14"/>
      <c r="BO679" s="14" t="s">
        <v>106</v>
      </c>
      <c r="BP679" s="14">
        <v>69470000</v>
      </c>
      <c r="BQ679" s="121" t="s">
        <v>8722</v>
      </c>
      <c r="BR679" s="22" t="s">
        <v>8723</v>
      </c>
      <c r="BS679" s="14" t="s">
        <v>205</v>
      </c>
      <c r="BT679" s="14" t="s">
        <v>206</v>
      </c>
      <c r="BU679" s="14" t="s">
        <v>207</v>
      </c>
      <c r="BV679" s="14"/>
      <c r="BW679" s="14"/>
      <c r="BX679" s="627"/>
      <c r="BY679" s="14" t="s">
        <v>4810</v>
      </c>
      <c r="BZ679" s="14" t="s">
        <v>110</v>
      </c>
      <c r="CA679" s="14" t="s">
        <v>8724</v>
      </c>
      <c r="CB679" s="14" t="s">
        <v>110</v>
      </c>
      <c r="CC679" s="14" t="s">
        <v>110</v>
      </c>
      <c r="CD679" s="14" t="s">
        <v>110</v>
      </c>
      <c r="CE679" s="14" t="s">
        <v>110</v>
      </c>
      <c r="CF679" s="14" t="s">
        <v>110</v>
      </c>
      <c r="CG679" s="14" t="s">
        <v>110</v>
      </c>
      <c r="CH679" s="14" t="s">
        <v>110</v>
      </c>
      <c r="CI679" s="14" t="s">
        <v>110</v>
      </c>
      <c r="CJ679" s="14" t="s">
        <v>110</v>
      </c>
      <c r="CK679" s="14" t="s">
        <v>110</v>
      </c>
      <c r="CL679" s="14" t="s">
        <v>110</v>
      </c>
      <c r="CM679" s="14" t="s">
        <v>110</v>
      </c>
      <c r="CN679" s="14"/>
      <c r="CO679" s="40"/>
    </row>
    <row r="680" spans="1:93" ht="15" customHeight="1">
      <c r="A680" s="24" t="s">
        <v>8725</v>
      </c>
      <c r="B680" s="25">
        <v>12</v>
      </c>
      <c r="C680" s="34" t="s">
        <v>82</v>
      </c>
      <c r="D680" s="600" t="s">
        <v>8347</v>
      </c>
      <c r="E680" s="600">
        <v>33</v>
      </c>
      <c r="F680" s="600"/>
      <c r="G680" s="600"/>
      <c r="H680" s="27" t="s">
        <v>84</v>
      </c>
      <c r="I680" s="25"/>
      <c r="J680" s="27" t="s">
        <v>85</v>
      </c>
      <c r="K680" s="25" t="s">
        <v>544</v>
      </c>
      <c r="L680" s="25" t="s">
        <v>75</v>
      </c>
      <c r="M680" s="28" t="s">
        <v>87</v>
      </c>
      <c r="N680" s="28" t="s">
        <v>88</v>
      </c>
      <c r="O680" s="29" t="s">
        <v>8726</v>
      </c>
      <c r="P680" s="25" t="s">
        <v>8727</v>
      </c>
      <c r="Q680" s="28" t="s">
        <v>8728</v>
      </c>
      <c r="R680" s="25" t="s">
        <v>8729</v>
      </c>
      <c r="S680" s="25" t="s">
        <v>8730</v>
      </c>
      <c r="T680" s="25">
        <v>170571622</v>
      </c>
      <c r="U680" s="25">
        <v>75</v>
      </c>
      <c r="V680" s="25">
        <v>58</v>
      </c>
      <c r="W680" s="25">
        <v>68</v>
      </c>
      <c r="X680" s="24" t="s">
        <v>8731</v>
      </c>
      <c r="Y680" s="24" t="s">
        <v>8732</v>
      </c>
      <c r="Z680" s="25">
        <v>5</v>
      </c>
      <c r="AA680" s="25" t="s">
        <v>96</v>
      </c>
      <c r="AB680" s="25" t="s">
        <v>23</v>
      </c>
      <c r="AC680" s="25" t="s">
        <v>97</v>
      </c>
      <c r="AD680" s="30"/>
      <c r="AE680" s="24" t="s">
        <v>1822</v>
      </c>
      <c r="AF680" s="31">
        <v>28413</v>
      </c>
      <c r="AG680" s="25" t="str">
        <f t="shared" ca="1" si="161"/>
        <v>47 anos</v>
      </c>
      <c r="AH680" s="31">
        <v>38058</v>
      </c>
      <c r="AI680" s="31">
        <v>38058</v>
      </c>
      <c r="AJ680" s="31">
        <f t="shared" si="162"/>
        <v>47189</v>
      </c>
      <c r="AK680" s="31">
        <f t="shared" si="163"/>
        <v>49015</v>
      </c>
      <c r="AL680" s="25">
        <v>59</v>
      </c>
      <c r="AM680" s="25" t="str">
        <f t="shared" ca="1" si="164"/>
        <v>21 ano(s)</v>
      </c>
      <c r="AN680" s="25" t="str">
        <f t="shared" ca="1" si="165"/>
        <v>5  mês(es)</v>
      </c>
      <c r="AO680" s="25" t="str">
        <f t="shared" ca="1" si="166"/>
        <v>4 dias</v>
      </c>
      <c r="AP680" s="25">
        <f t="shared" ca="1" si="167"/>
        <v>7827</v>
      </c>
      <c r="AQ680" s="32" t="s">
        <v>99</v>
      </c>
      <c r="AR680" s="25"/>
      <c r="AS680" s="25"/>
      <c r="AT680" s="25"/>
      <c r="AU680" s="25"/>
      <c r="AV680" s="25"/>
      <c r="AW680" s="25" t="s">
        <v>100</v>
      </c>
      <c r="AX680" s="25"/>
      <c r="AY680" s="25" t="s">
        <v>127</v>
      </c>
      <c r="AZ680" s="25" t="s">
        <v>99</v>
      </c>
      <c r="BA680" s="73" t="s">
        <v>99</v>
      </c>
      <c r="BB680" s="31" t="s">
        <v>101</v>
      </c>
      <c r="BC680" s="25" t="s">
        <v>3028</v>
      </c>
      <c r="BD680" s="25" t="s">
        <v>3029</v>
      </c>
      <c r="BE680" s="25" t="s">
        <v>3030</v>
      </c>
      <c r="BF680" s="25"/>
      <c r="BG680" s="25"/>
      <c r="BH680" s="25"/>
      <c r="BI680" s="25"/>
      <c r="BJ680" s="25"/>
      <c r="BK680" s="25"/>
      <c r="BL680" s="25" t="s">
        <v>8733</v>
      </c>
      <c r="BM680" s="25">
        <v>0</v>
      </c>
      <c r="BN680" s="25"/>
      <c r="BO680" s="25" t="s">
        <v>106</v>
      </c>
      <c r="BP680" s="25">
        <v>69099021</v>
      </c>
      <c r="BQ680" s="80">
        <v>0</v>
      </c>
      <c r="BR680" s="33" t="s">
        <v>8734</v>
      </c>
      <c r="BS680" s="25" t="s">
        <v>108</v>
      </c>
      <c r="BT680" s="25" t="s">
        <v>109</v>
      </c>
      <c r="BU680" s="25" t="s">
        <v>1432</v>
      </c>
      <c r="BV680" s="25" t="s">
        <v>110</v>
      </c>
      <c r="BW680" s="25" t="s">
        <v>3033</v>
      </c>
      <c r="BX680" s="25" t="s">
        <v>1435</v>
      </c>
      <c r="BY680" s="25" t="s">
        <v>3034</v>
      </c>
      <c r="BZ680" s="31" t="s">
        <v>113</v>
      </c>
      <c r="CA680" s="25" t="s">
        <v>110</v>
      </c>
      <c r="CB680" s="25" t="s">
        <v>110</v>
      </c>
      <c r="CC680" s="25" t="s">
        <v>110</v>
      </c>
      <c r="CD680" s="31">
        <v>45037</v>
      </c>
      <c r="CE680" s="25" t="s">
        <v>8735</v>
      </c>
      <c r="CF680" s="25" t="s">
        <v>110</v>
      </c>
      <c r="CG680" s="25" t="s">
        <v>110</v>
      </c>
      <c r="CH680" s="25" t="s">
        <v>110</v>
      </c>
      <c r="CI680" s="25" t="s">
        <v>110</v>
      </c>
      <c r="CJ680" s="25" t="s">
        <v>110</v>
      </c>
      <c r="CK680" s="25" t="s">
        <v>110</v>
      </c>
      <c r="CL680" s="25" t="s">
        <v>110</v>
      </c>
      <c r="CM680" s="25" t="s">
        <v>110</v>
      </c>
      <c r="CN680" s="25"/>
      <c r="CO680" s="34"/>
    </row>
    <row r="681" spans="1:93" ht="15" customHeight="1">
      <c r="A681" s="13" t="s">
        <v>8736</v>
      </c>
      <c r="B681" s="14">
        <v>29</v>
      </c>
      <c r="C681" s="40" t="s">
        <v>82</v>
      </c>
      <c r="D681" s="599" t="s">
        <v>8347</v>
      </c>
      <c r="E681" s="600">
        <v>33</v>
      </c>
      <c r="F681" s="599"/>
      <c r="G681" s="599"/>
      <c r="H681" s="36" t="s">
        <v>84</v>
      </c>
      <c r="I681" s="14"/>
      <c r="J681" s="36" t="s">
        <v>85</v>
      </c>
      <c r="K681" s="14" t="s">
        <v>544</v>
      </c>
      <c r="L681" s="14" t="s">
        <v>75</v>
      </c>
      <c r="M681" s="17" t="s">
        <v>87</v>
      </c>
      <c r="N681" s="17" t="s">
        <v>88</v>
      </c>
      <c r="O681" s="18" t="s">
        <v>8737</v>
      </c>
      <c r="P681" s="14" t="s">
        <v>8738</v>
      </c>
      <c r="Q681" s="17" t="s">
        <v>8739</v>
      </c>
      <c r="R681" s="14" t="s">
        <v>8740</v>
      </c>
      <c r="S681" s="14" t="s">
        <v>8741</v>
      </c>
      <c r="T681" s="14">
        <v>209225322</v>
      </c>
      <c r="U681" s="14">
        <v>16</v>
      </c>
      <c r="V681" s="14">
        <v>62</v>
      </c>
      <c r="W681" s="14">
        <v>88</v>
      </c>
      <c r="X681" s="13" t="s">
        <v>8742</v>
      </c>
      <c r="Y681" s="13" t="s">
        <v>8743</v>
      </c>
      <c r="Z681" s="14">
        <v>1</v>
      </c>
      <c r="AA681" s="14" t="s">
        <v>96</v>
      </c>
      <c r="AB681" s="14" t="s">
        <v>23</v>
      </c>
      <c r="AC681" s="14" t="s">
        <v>97</v>
      </c>
      <c r="AD681" s="19" t="s">
        <v>8744</v>
      </c>
      <c r="AE681" s="13" t="s">
        <v>8745</v>
      </c>
      <c r="AF681" s="20">
        <v>29892</v>
      </c>
      <c r="AG681" s="14" t="str">
        <f t="shared" ca="1" si="161"/>
        <v>43 anos</v>
      </c>
      <c r="AH681" s="20">
        <v>38058</v>
      </c>
      <c r="AI681" s="20">
        <v>38058</v>
      </c>
      <c r="AJ681" s="20">
        <f t="shared" si="162"/>
        <v>47189</v>
      </c>
      <c r="AK681" s="20">
        <f t="shared" si="163"/>
        <v>49015</v>
      </c>
      <c r="AL681" s="14">
        <v>59</v>
      </c>
      <c r="AM681" s="14" t="str">
        <f t="shared" ca="1" si="164"/>
        <v>21 ano(s)</v>
      </c>
      <c r="AN681" s="14" t="str">
        <f t="shared" ca="1" si="165"/>
        <v>5  mês(es)</v>
      </c>
      <c r="AO681" s="14" t="str">
        <f t="shared" ca="1" si="166"/>
        <v>4 dias</v>
      </c>
      <c r="AP681" s="14">
        <f t="shared" ca="1" si="167"/>
        <v>7827</v>
      </c>
      <c r="AQ681" s="21" t="s">
        <v>99</v>
      </c>
      <c r="AR681" s="14"/>
      <c r="AS681" s="14"/>
      <c r="AT681" s="14"/>
      <c r="AU681" s="14"/>
      <c r="AV681" s="14"/>
      <c r="AW681" s="14" t="s">
        <v>100</v>
      </c>
      <c r="AX681" s="14" t="s">
        <v>4247</v>
      </c>
      <c r="AY681" s="14" t="s">
        <v>127</v>
      </c>
      <c r="AZ681" s="14" t="s">
        <v>99</v>
      </c>
      <c r="BA681" s="116" t="s">
        <v>99</v>
      </c>
      <c r="BB681" s="20" t="s">
        <v>611</v>
      </c>
      <c r="BC681" s="14"/>
      <c r="BD681" s="14"/>
      <c r="BE681" s="14" t="s">
        <v>8746</v>
      </c>
      <c r="BF681" s="14"/>
      <c r="BG681" s="14"/>
      <c r="BH681" s="14"/>
      <c r="BI681" s="14"/>
      <c r="BJ681" s="14"/>
      <c r="BK681" s="14"/>
      <c r="BL681" s="14"/>
      <c r="BM681" s="14">
        <v>0</v>
      </c>
      <c r="BN681" s="14"/>
      <c r="BO681" s="14" t="s">
        <v>106</v>
      </c>
      <c r="BP681" s="14">
        <v>69047430</v>
      </c>
      <c r="BQ681" s="117">
        <v>84291715</v>
      </c>
      <c r="BR681" s="22" t="s">
        <v>8747</v>
      </c>
      <c r="BS681" s="14" t="s">
        <v>108</v>
      </c>
      <c r="BT681" s="14" t="s">
        <v>109</v>
      </c>
      <c r="BU681" s="14" t="s">
        <v>110</v>
      </c>
      <c r="BV681" s="14" t="s">
        <v>110</v>
      </c>
      <c r="BW681" s="14" t="s">
        <v>615</v>
      </c>
      <c r="BX681" s="20" t="s">
        <v>111</v>
      </c>
      <c r="BY681" s="14" t="s">
        <v>616</v>
      </c>
      <c r="BZ681" s="14" t="s">
        <v>110</v>
      </c>
      <c r="CA681" s="14" t="s">
        <v>110</v>
      </c>
      <c r="CB681" s="20">
        <v>44672</v>
      </c>
      <c r="CC681" s="14" t="s">
        <v>617</v>
      </c>
      <c r="CD681" s="20">
        <v>45037</v>
      </c>
      <c r="CE681" s="14" t="s">
        <v>8748</v>
      </c>
      <c r="CF681" s="14" t="s">
        <v>110</v>
      </c>
      <c r="CG681" s="14" t="s">
        <v>110</v>
      </c>
      <c r="CH681" s="14" t="s">
        <v>110</v>
      </c>
      <c r="CI681" s="14" t="s">
        <v>110</v>
      </c>
      <c r="CJ681" s="14" t="s">
        <v>110</v>
      </c>
      <c r="CK681" s="14" t="s">
        <v>110</v>
      </c>
      <c r="CL681" s="14" t="s">
        <v>110</v>
      </c>
      <c r="CM681" s="14" t="s">
        <v>110</v>
      </c>
      <c r="CN681" s="14"/>
      <c r="CO681" s="40"/>
    </row>
    <row r="682" spans="1:93" ht="15" customHeight="1">
      <c r="A682" s="619" t="s">
        <v>8749</v>
      </c>
      <c r="B682" s="25">
        <v>278</v>
      </c>
      <c r="C682" s="34" t="s">
        <v>82</v>
      </c>
      <c r="D682" s="600" t="s">
        <v>8347</v>
      </c>
      <c r="E682" s="600">
        <v>33</v>
      </c>
      <c r="F682" s="600"/>
      <c r="G682" s="600"/>
      <c r="H682" s="27" t="s">
        <v>84</v>
      </c>
      <c r="I682" s="25"/>
      <c r="J682" s="27" t="s">
        <v>85</v>
      </c>
      <c r="K682" s="25" t="s">
        <v>86</v>
      </c>
      <c r="L682" s="25" t="s">
        <v>73</v>
      </c>
      <c r="M682" s="28" t="s">
        <v>87</v>
      </c>
      <c r="N682" s="28" t="s">
        <v>88</v>
      </c>
      <c r="O682" s="29" t="s">
        <v>8750</v>
      </c>
      <c r="P682" s="25" t="s">
        <v>8751</v>
      </c>
      <c r="Q682" s="28" t="s">
        <v>8752</v>
      </c>
      <c r="R682" s="25" t="s">
        <v>8753</v>
      </c>
      <c r="S682" s="25" t="s">
        <v>8754</v>
      </c>
      <c r="T682" s="630">
        <v>205003622</v>
      </c>
      <c r="U682" s="25">
        <v>8</v>
      </c>
      <c r="V682" s="630">
        <v>62</v>
      </c>
      <c r="W682" s="630">
        <v>112</v>
      </c>
      <c r="X682" s="619" t="s">
        <v>8755</v>
      </c>
      <c r="Y682" s="619" t="s">
        <v>8756</v>
      </c>
      <c r="Z682" s="25">
        <v>2</v>
      </c>
      <c r="AA682" s="25" t="s">
        <v>96</v>
      </c>
      <c r="AB682" s="25" t="s">
        <v>23</v>
      </c>
      <c r="AC682" s="25" t="s">
        <v>97</v>
      </c>
      <c r="AD682" s="30"/>
      <c r="AE682" s="24" t="s">
        <v>1458</v>
      </c>
      <c r="AF682" s="31">
        <v>29871</v>
      </c>
      <c r="AG682" s="25" t="str">
        <f t="shared" ca="1" si="161"/>
        <v>43 anos</v>
      </c>
      <c r="AH682" s="31">
        <v>38384</v>
      </c>
      <c r="AI682" s="31">
        <v>38384</v>
      </c>
      <c r="AJ682" s="31">
        <f t="shared" si="162"/>
        <v>47515</v>
      </c>
      <c r="AK682" s="31">
        <f t="shared" si="163"/>
        <v>49341</v>
      </c>
      <c r="AL682" s="25">
        <v>59</v>
      </c>
      <c r="AM682" s="25" t="str">
        <f t="shared" ca="1" si="164"/>
        <v>20 ano(s)</v>
      </c>
      <c r="AN682" s="25" t="str">
        <f t="shared" ca="1" si="165"/>
        <v>6  mês(es)</v>
      </c>
      <c r="AO682" s="25" t="str">
        <f t="shared" ca="1" si="166"/>
        <v>15 dias</v>
      </c>
      <c r="AP682" s="25">
        <f t="shared" ca="1" si="167"/>
        <v>7501</v>
      </c>
      <c r="AQ682" s="32" t="s">
        <v>99</v>
      </c>
      <c r="AR682" s="25"/>
      <c r="AS682" s="25"/>
      <c r="AT682" s="25"/>
      <c r="AU682" s="25"/>
      <c r="AV682" s="25"/>
      <c r="AW682" s="25" t="s">
        <v>100</v>
      </c>
      <c r="AX682" s="25"/>
      <c r="AY682" s="25" t="s">
        <v>8757</v>
      </c>
      <c r="AZ682" s="25" t="s">
        <v>99</v>
      </c>
      <c r="BA682" s="25" t="s">
        <v>99</v>
      </c>
      <c r="BB682" s="25"/>
      <c r="BC682" s="25"/>
      <c r="BD682" s="25" t="s">
        <v>3259</v>
      </c>
      <c r="BE682" s="25" t="s">
        <v>3030</v>
      </c>
      <c r="BF682" s="25"/>
      <c r="BG682" s="25"/>
      <c r="BH682" s="25"/>
      <c r="BI682" s="25"/>
      <c r="BJ682" s="25"/>
      <c r="BK682" s="25"/>
      <c r="BL682" s="25" t="s">
        <v>8758</v>
      </c>
      <c r="BM682" s="25">
        <v>0</v>
      </c>
      <c r="BN682" s="25"/>
      <c r="BO682" s="25" t="s">
        <v>106</v>
      </c>
      <c r="BP682" s="630">
        <v>69043000</v>
      </c>
      <c r="BQ682" s="26">
        <v>0</v>
      </c>
      <c r="BR682" s="33">
        <v>0</v>
      </c>
      <c r="BS682" s="25" t="s">
        <v>205</v>
      </c>
      <c r="BT682" s="25" t="s">
        <v>206</v>
      </c>
      <c r="BU682" s="25" t="s">
        <v>207</v>
      </c>
      <c r="BV682" s="25"/>
      <c r="BW682" s="25"/>
      <c r="BX682" s="25" t="s">
        <v>1435</v>
      </c>
      <c r="BY682" s="25" t="s">
        <v>8759</v>
      </c>
      <c r="BZ682" s="25" t="s">
        <v>110</v>
      </c>
      <c r="CA682" s="31" t="s">
        <v>209</v>
      </c>
      <c r="CB682" s="25" t="s">
        <v>8760</v>
      </c>
      <c r="CC682" s="25" t="s">
        <v>110</v>
      </c>
      <c r="CD682" s="25" t="s">
        <v>110</v>
      </c>
      <c r="CE682" s="25" t="s">
        <v>110</v>
      </c>
      <c r="CF682" s="25" t="s">
        <v>110</v>
      </c>
      <c r="CG682" s="25" t="s">
        <v>110</v>
      </c>
      <c r="CH682" s="25" t="s">
        <v>110</v>
      </c>
      <c r="CI682" s="25" t="s">
        <v>110</v>
      </c>
      <c r="CJ682" s="25" t="s">
        <v>110</v>
      </c>
      <c r="CK682" s="25" t="s">
        <v>110</v>
      </c>
      <c r="CL682" s="25" t="s">
        <v>110</v>
      </c>
      <c r="CM682" s="25" t="s">
        <v>110</v>
      </c>
      <c r="CN682" s="25"/>
      <c r="CO682" s="34"/>
    </row>
    <row r="683" spans="1:93" ht="15" customHeight="1">
      <c r="A683" s="13" t="s">
        <v>8761</v>
      </c>
      <c r="B683" s="14"/>
      <c r="C683" s="40" t="s">
        <v>82</v>
      </c>
      <c r="D683" s="599" t="s">
        <v>8762</v>
      </c>
      <c r="E683" s="599">
        <v>34</v>
      </c>
      <c r="F683" s="599"/>
      <c r="G683" s="599"/>
      <c r="H683" s="36" t="s">
        <v>84</v>
      </c>
      <c r="I683" s="14" t="s">
        <v>8763</v>
      </c>
      <c r="J683" s="36" t="s">
        <v>85</v>
      </c>
      <c r="K683" s="14" t="s">
        <v>86</v>
      </c>
      <c r="L683" s="21" t="s">
        <v>69</v>
      </c>
      <c r="M683" s="17" t="s">
        <v>1392</v>
      </c>
      <c r="N683" s="17" t="s">
        <v>1450</v>
      </c>
      <c r="O683" s="18" t="s">
        <v>8764</v>
      </c>
      <c r="P683" s="14" t="s">
        <v>8765</v>
      </c>
      <c r="Q683" s="60" t="s">
        <v>8766</v>
      </c>
      <c r="R683" s="14" t="s">
        <v>8767</v>
      </c>
      <c r="S683" s="14" t="s">
        <v>8768</v>
      </c>
      <c r="T683" s="14">
        <v>327686922</v>
      </c>
      <c r="U683" s="14">
        <v>91</v>
      </c>
      <c r="V683" s="14">
        <v>63</v>
      </c>
      <c r="W683" s="14">
        <v>766</v>
      </c>
      <c r="X683" s="13" t="s">
        <v>8769</v>
      </c>
      <c r="Y683" s="13" t="s">
        <v>8770</v>
      </c>
      <c r="Z683" s="14">
        <v>2</v>
      </c>
      <c r="AA683" s="14" t="s">
        <v>96</v>
      </c>
      <c r="AB683" s="14" t="s">
        <v>23</v>
      </c>
      <c r="AC683" s="14" t="s">
        <v>97</v>
      </c>
      <c r="AD683" s="19"/>
      <c r="AE683" s="13"/>
      <c r="AF683" s="20">
        <v>32863</v>
      </c>
      <c r="AG683" s="14" t="str">
        <f t="shared" ca="1" si="161"/>
        <v>35 anos</v>
      </c>
      <c r="AH683" s="20">
        <v>43937</v>
      </c>
      <c r="AI683" s="20">
        <v>43937</v>
      </c>
      <c r="AJ683" s="20">
        <f t="shared" si="162"/>
        <v>53068</v>
      </c>
      <c r="AK683" s="20">
        <f t="shared" si="163"/>
        <v>54894</v>
      </c>
      <c r="AL683" s="14">
        <v>59</v>
      </c>
      <c r="AM683" s="14" t="str">
        <f t="shared" ca="1" si="164"/>
        <v>5 ano(s)</v>
      </c>
      <c r="AN683" s="14" t="str">
        <f t="shared" ca="1" si="165"/>
        <v>4  mês(es)</v>
      </c>
      <c r="AO683" s="14" t="str">
        <f t="shared" ca="1" si="166"/>
        <v>0 dias</v>
      </c>
      <c r="AP683" s="14">
        <f t="shared" ca="1" si="167"/>
        <v>1948</v>
      </c>
      <c r="AQ683" s="21" t="s">
        <v>99</v>
      </c>
      <c r="AR683" s="14"/>
      <c r="AS683" s="14"/>
      <c r="AT683" s="14"/>
      <c r="AU683" s="14"/>
      <c r="AV683" s="14"/>
      <c r="AW683" s="14" t="s">
        <v>100</v>
      </c>
      <c r="AX683" s="14" t="s">
        <v>110</v>
      </c>
      <c r="AY683" s="14" t="s">
        <v>8771</v>
      </c>
      <c r="AZ683" s="14" t="s">
        <v>99</v>
      </c>
      <c r="BA683" s="14" t="s">
        <v>99</v>
      </c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 t="s">
        <v>8772</v>
      </c>
      <c r="BM683" s="14">
        <v>306</v>
      </c>
      <c r="BN683" s="14" t="s">
        <v>8773</v>
      </c>
      <c r="BO683" s="14" t="s">
        <v>106</v>
      </c>
      <c r="BP683" s="14">
        <v>69087638</v>
      </c>
      <c r="BQ683" s="14">
        <v>92993233385</v>
      </c>
      <c r="BR683" s="14" t="s">
        <v>8774</v>
      </c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40"/>
    </row>
    <row r="684" spans="1:93" ht="15" customHeight="1">
      <c r="A684" s="24" t="s">
        <v>8775</v>
      </c>
      <c r="B684" s="25">
        <v>31</v>
      </c>
      <c r="C684" s="34" t="s">
        <v>82</v>
      </c>
      <c r="D684" s="600" t="s">
        <v>8762</v>
      </c>
      <c r="E684" s="599">
        <v>34</v>
      </c>
      <c r="F684" s="600"/>
      <c r="G684" s="600"/>
      <c r="H684" s="27" t="s">
        <v>84</v>
      </c>
      <c r="I684" s="165"/>
      <c r="J684" s="27" t="s">
        <v>85</v>
      </c>
      <c r="K684" s="25" t="s">
        <v>86</v>
      </c>
      <c r="L684" s="25" t="s">
        <v>75</v>
      </c>
      <c r="M684" s="28" t="s">
        <v>87</v>
      </c>
      <c r="N684" s="28" t="s">
        <v>88</v>
      </c>
      <c r="O684" s="29" t="s">
        <v>8776</v>
      </c>
      <c r="P684" s="25" t="s">
        <v>8777</v>
      </c>
      <c r="Q684" s="28" t="s">
        <v>8778</v>
      </c>
      <c r="R684" s="25" t="s">
        <v>8779</v>
      </c>
      <c r="S684" s="25" t="s">
        <v>8780</v>
      </c>
      <c r="T684" s="25">
        <v>293796015</v>
      </c>
      <c r="U684" s="25">
        <v>11</v>
      </c>
      <c r="V684" s="25">
        <v>97</v>
      </c>
      <c r="W684" s="25">
        <v>140</v>
      </c>
      <c r="X684" s="24" t="s">
        <v>8781</v>
      </c>
      <c r="Y684" s="24" t="s">
        <v>8782</v>
      </c>
      <c r="Z684" s="25">
        <v>1</v>
      </c>
      <c r="AA684" s="25" t="s">
        <v>96</v>
      </c>
      <c r="AB684" s="25" t="s">
        <v>23</v>
      </c>
      <c r="AC684" s="25" t="s">
        <v>97</v>
      </c>
      <c r="AD684" s="24"/>
      <c r="AE684" s="24"/>
      <c r="AF684" s="31">
        <v>30833</v>
      </c>
      <c r="AG684" s="25" t="str">
        <f t="shared" ca="1" si="161"/>
        <v>41 anos</v>
      </c>
      <c r="AH684" s="31">
        <v>38058</v>
      </c>
      <c r="AI684" s="31">
        <v>38058</v>
      </c>
      <c r="AJ684" s="31">
        <f t="shared" si="162"/>
        <v>47189</v>
      </c>
      <c r="AK684" s="31">
        <f t="shared" si="163"/>
        <v>49015</v>
      </c>
      <c r="AL684" s="25">
        <v>59</v>
      </c>
      <c r="AM684" s="25" t="str">
        <f t="shared" ca="1" si="164"/>
        <v>21 ano(s)</v>
      </c>
      <c r="AN684" s="25" t="str">
        <f t="shared" ca="1" si="165"/>
        <v>5  mês(es)</v>
      </c>
      <c r="AO684" s="25" t="str">
        <f t="shared" ca="1" si="166"/>
        <v>4 dias</v>
      </c>
      <c r="AP684" s="25">
        <f t="shared" ca="1" si="167"/>
        <v>7827</v>
      </c>
      <c r="AQ684" s="32" t="s">
        <v>99</v>
      </c>
      <c r="AR684" s="25"/>
      <c r="AS684" s="25"/>
      <c r="AT684" s="25"/>
      <c r="AU684" s="25"/>
      <c r="AV684" s="25"/>
      <c r="AW684" s="25" t="s">
        <v>100</v>
      </c>
      <c r="AX684" s="25"/>
      <c r="AY684" s="25" t="s">
        <v>8783</v>
      </c>
      <c r="AZ684" s="25" t="s">
        <v>99</v>
      </c>
      <c r="BA684" s="25" t="s">
        <v>99</v>
      </c>
      <c r="BB684" s="31" t="s">
        <v>101</v>
      </c>
      <c r="BC684" s="25"/>
      <c r="BD684" s="25" t="s">
        <v>102</v>
      </c>
      <c r="BE684" s="25" t="s">
        <v>365</v>
      </c>
      <c r="BF684" s="25"/>
      <c r="BG684" s="25"/>
      <c r="BH684" s="25"/>
      <c r="BI684" s="25"/>
      <c r="BJ684" s="25"/>
      <c r="BK684" s="25"/>
      <c r="BL684" s="25" t="s">
        <v>8784</v>
      </c>
      <c r="BM684" s="25">
        <v>0</v>
      </c>
      <c r="BN684" s="25"/>
      <c r="BO684" s="25" t="s">
        <v>106</v>
      </c>
      <c r="BP684" s="25">
        <v>69000000</v>
      </c>
      <c r="BQ684" s="25">
        <v>0</v>
      </c>
      <c r="BR684" s="33" t="s">
        <v>8785</v>
      </c>
      <c r="BS684" s="25" t="s">
        <v>108</v>
      </c>
      <c r="BT684" s="25" t="s">
        <v>109</v>
      </c>
      <c r="BU684" s="25" t="s">
        <v>110</v>
      </c>
      <c r="BV684" s="25" t="s">
        <v>110</v>
      </c>
      <c r="BW684" s="25" t="s">
        <v>110</v>
      </c>
      <c r="BX684" s="31" t="s">
        <v>111</v>
      </c>
      <c r="BY684" s="25" t="s">
        <v>5548</v>
      </c>
      <c r="BZ684" s="31" t="s">
        <v>113</v>
      </c>
      <c r="CA684" s="25" t="s">
        <v>110</v>
      </c>
      <c r="CB684" s="25" t="s">
        <v>110</v>
      </c>
      <c r="CC684" s="25" t="s">
        <v>110</v>
      </c>
      <c r="CD684" s="31">
        <v>45037</v>
      </c>
      <c r="CE684" s="25" t="s">
        <v>8786</v>
      </c>
      <c r="CF684" s="25" t="s">
        <v>110</v>
      </c>
      <c r="CG684" s="25" t="s">
        <v>110</v>
      </c>
      <c r="CH684" s="25" t="s">
        <v>110</v>
      </c>
      <c r="CI684" s="25" t="s">
        <v>110</v>
      </c>
      <c r="CJ684" s="25" t="s">
        <v>110</v>
      </c>
      <c r="CK684" s="25" t="s">
        <v>110</v>
      </c>
      <c r="CL684" s="25" t="s">
        <v>110</v>
      </c>
      <c r="CM684" s="25" t="s">
        <v>110</v>
      </c>
      <c r="CN684" s="25" t="s">
        <v>8787</v>
      </c>
      <c r="CO684" s="34" t="s">
        <v>5252</v>
      </c>
    </row>
    <row r="685" spans="1:93" ht="15" customHeight="1">
      <c r="A685" s="620" t="s">
        <v>8788</v>
      </c>
      <c r="B685" s="14">
        <v>12</v>
      </c>
      <c r="C685" s="40" t="s">
        <v>82</v>
      </c>
      <c r="D685" s="599" t="s">
        <v>8762</v>
      </c>
      <c r="E685" s="599">
        <v>34</v>
      </c>
      <c r="F685" s="599"/>
      <c r="G685" s="599"/>
      <c r="H685" s="36" t="s">
        <v>7609</v>
      </c>
      <c r="I685" s="14" t="s">
        <v>8789</v>
      </c>
      <c r="J685" s="36" t="s">
        <v>85</v>
      </c>
      <c r="K685" s="14" t="s">
        <v>86</v>
      </c>
      <c r="L685" s="14" t="s">
        <v>78</v>
      </c>
      <c r="M685" s="17" t="s">
        <v>118</v>
      </c>
      <c r="N685" s="17" t="s">
        <v>88</v>
      </c>
      <c r="O685" s="18" t="s">
        <v>8790</v>
      </c>
      <c r="P685" s="14" t="s">
        <v>8791</v>
      </c>
      <c r="Q685" s="17" t="s">
        <v>8792</v>
      </c>
      <c r="R685" s="14" t="s">
        <v>8793</v>
      </c>
      <c r="S685" s="14" t="s">
        <v>8794</v>
      </c>
      <c r="T685" s="627">
        <v>457430808</v>
      </c>
      <c r="U685" s="14">
        <v>84</v>
      </c>
      <c r="V685" s="627">
        <v>95</v>
      </c>
      <c r="W685" s="627">
        <v>20</v>
      </c>
      <c r="X685" s="620" t="s">
        <v>8795</v>
      </c>
      <c r="Y685" s="620" t="s">
        <v>8796</v>
      </c>
      <c r="Z685" s="14">
        <v>1</v>
      </c>
      <c r="AA685" s="14" t="s">
        <v>96</v>
      </c>
      <c r="AB685" s="14" t="s">
        <v>23</v>
      </c>
      <c r="AC685" s="14" t="s">
        <v>97</v>
      </c>
      <c r="AD685" s="19"/>
      <c r="AE685" s="13" t="s">
        <v>1542</v>
      </c>
      <c r="AF685" s="20">
        <v>29960</v>
      </c>
      <c r="AG685" s="14" t="str">
        <f t="shared" ca="1" si="161"/>
        <v>43 anos</v>
      </c>
      <c r="AH685" s="20">
        <v>38400</v>
      </c>
      <c r="AI685" s="20">
        <v>38400</v>
      </c>
      <c r="AJ685" s="20">
        <f t="shared" si="162"/>
        <v>47531</v>
      </c>
      <c r="AK685" s="20">
        <f t="shared" si="163"/>
        <v>49357</v>
      </c>
      <c r="AL685" s="14">
        <v>59</v>
      </c>
      <c r="AM685" s="14" t="str">
        <f t="shared" ca="1" si="164"/>
        <v>20 ano(s)</v>
      </c>
      <c r="AN685" s="14" t="str">
        <f t="shared" ca="1" si="165"/>
        <v>5  mês(es)</v>
      </c>
      <c r="AO685" s="14" t="str">
        <f t="shared" ca="1" si="166"/>
        <v>30 dias</v>
      </c>
      <c r="AP685" s="14">
        <f t="shared" ca="1" si="167"/>
        <v>7485</v>
      </c>
      <c r="AQ685" s="21" t="s">
        <v>99</v>
      </c>
      <c r="AR685" s="14" t="s">
        <v>110</v>
      </c>
      <c r="AS685" s="14" t="s">
        <v>110</v>
      </c>
      <c r="AT685" s="14" t="s">
        <v>110</v>
      </c>
      <c r="AU685" s="14" t="s">
        <v>110</v>
      </c>
      <c r="AV685" s="14"/>
      <c r="AW685" s="14" t="s">
        <v>100</v>
      </c>
      <c r="AX685" s="14" t="s">
        <v>110</v>
      </c>
      <c r="AY685" s="14" t="s">
        <v>8562</v>
      </c>
      <c r="AZ685" s="14" t="s">
        <v>99</v>
      </c>
      <c r="BA685" s="14" t="s">
        <v>99</v>
      </c>
      <c r="BB685" s="14" t="s">
        <v>110</v>
      </c>
      <c r="BC685" s="14" t="s">
        <v>110</v>
      </c>
      <c r="BD685" s="14" t="s">
        <v>110</v>
      </c>
      <c r="BE685" s="14" t="s">
        <v>110</v>
      </c>
      <c r="BF685" s="14" t="s">
        <v>110</v>
      </c>
      <c r="BG685" s="14" t="s">
        <v>96</v>
      </c>
      <c r="BH685" s="14" t="s">
        <v>99</v>
      </c>
      <c r="BI685" s="14"/>
      <c r="BJ685" s="14"/>
      <c r="BK685" s="14"/>
      <c r="BL685" s="627" t="s">
        <v>8797</v>
      </c>
      <c r="BM685" s="14">
        <v>0</v>
      </c>
      <c r="BN685" s="14"/>
      <c r="BO685" s="14" t="s">
        <v>106</v>
      </c>
      <c r="BP685" s="627">
        <v>69035130</v>
      </c>
      <c r="BQ685" s="15">
        <v>0</v>
      </c>
      <c r="BR685" s="22" t="s">
        <v>8798</v>
      </c>
      <c r="BS685" s="14" t="s">
        <v>192</v>
      </c>
      <c r="BT685" s="14" t="s">
        <v>110</v>
      </c>
      <c r="BU685" s="14" t="s">
        <v>110</v>
      </c>
      <c r="BV685" s="14" t="s">
        <v>110</v>
      </c>
      <c r="BW685" s="14" t="s">
        <v>110</v>
      </c>
      <c r="BX685" s="14" t="s">
        <v>110</v>
      </c>
      <c r="BY685" s="14" t="s">
        <v>110</v>
      </c>
      <c r="BZ685" s="14" t="s">
        <v>110</v>
      </c>
      <c r="CA685" s="14" t="s">
        <v>110</v>
      </c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40"/>
    </row>
    <row r="686" spans="1:93" ht="15" customHeight="1">
      <c r="A686" s="103" t="s">
        <v>8799</v>
      </c>
      <c r="B686" s="32"/>
      <c r="C686" s="34" t="s">
        <v>82</v>
      </c>
      <c r="D686" s="600" t="s">
        <v>8762</v>
      </c>
      <c r="E686" s="599">
        <v>34</v>
      </c>
      <c r="F686" s="600"/>
      <c r="G686" s="600"/>
      <c r="H686" s="593" t="s">
        <v>84</v>
      </c>
      <c r="I686" s="25"/>
      <c r="J686" s="104" t="s">
        <v>135</v>
      </c>
      <c r="K686" s="25" t="s">
        <v>86</v>
      </c>
      <c r="L686" s="32" t="s">
        <v>68</v>
      </c>
      <c r="M686" s="28" t="s">
        <v>1392</v>
      </c>
      <c r="N686" s="28" t="s">
        <v>2706</v>
      </c>
      <c r="O686" s="29" t="s">
        <v>8800</v>
      </c>
      <c r="P686" s="32" t="s">
        <v>8801</v>
      </c>
      <c r="Q686" s="25">
        <v>1875</v>
      </c>
      <c r="R686" s="32" t="s">
        <v>8802</v>
      </c>
      <c r="S686" s="32" t="s">
        <v>8803</v>
      </c>
      <c r="T686" s="32"/>
      <c r="U686" s="32"/>
      <c r="V686" s="32"/>
      <c r="W686" s="32"/>
      <c r="X686" s="103" t="s">
        <v>8804</v>
      </c>
      <c r="Y686" s="103" t="s">
        <v>8805</v>
      </c>
      <c r="Z686" s="32">
        <v>2</v>
      </c>
      <c r="AA686" s="25" t="s">
        <v>96</v>
      </c>
      <c r="AB686" s="25" t="s">
        <v>23</v>
      </c>
      <c r="AC686" s="32" t="s">
        <v>97</v>
      </c>
      <c r="AD686" s="105"/>
      <c r="AE686" s="103"/>
      <c r="AF686" s="106">
        <v>32645</v>
      </c>
      <c r="AG686" s="32" t="s">
        <v>8806</v>
      </c>
      <c r="AH686" s="106">
        <v>45036</v>
      </c>
      <c r="AI686" s="106">
        <v>45036</v>
      </c>
      <c r="AJ686" s="31">
        <f t="shared" si="162"/>
        <v>54168</v>
      </c>
      <c r="AK686" s="31">
        <f t="shared" si="163"/>
        <v>55994</v>
      </c>
      <c r="AL686" s="32">
        <v>59</v>
      </c>
      <c r="AM686" s="25" t="str">
        <f t="shared" ca="1" si="164"/>
        <v>2 ano(s)</v>
      </c>
      <c r="AN686" s="25" t="str">
        <f t="shared" ca="1" si="165"/>
        <v>3  mês(es)</v>
      </c>
      <c r="AO686" s="25" t="str">
        <f t="shared" ca="1" si="166"/>
        <v>27 dias</v>
      </c>
      <c r="AP686" s="25">
        <f t="shared" ca="1" si="167"/>
        <v>849</v>
      </c>
      <c r="AQ686" s="32" t="s">
        <v>99</v>
      </c>
      <c r="AR686" s="32"/>
      <c r="AS686" s="32"/>
      <c r="AT686" s="32"/>
      <c r="AU686" s="32"/>
      <c r="AV686" s="32"/>
      <c r="AW686" s="32" t="s">
        <v>336</v>
      </c>
      <c r="AX686" s="32" t="s">
        <v>110</v>
      </c>
      <c r="AY686" s="32"/>
      <c r="AZ686" s="32"/>
      <c r="BA686" s="32"/>
      <c r="BB686" s="32"/>
      <c r="BC686" s="106" t="s">
        <v>8807</v>
      </c>
      <c r="BD686" s="32"/>
      <c r="BE686" s="32"/>
      <c r="BF686" s="32"/>
      <c r="BG686" s="32"/>
      <c r="BH686" s="32"/>
      <c r="BI686" s="32"/>
      <c r="BJ686" s="32"/>
      <c r="BK686" s="32"/>
      <c r="BL686" s="32" t="s">
        <v>8808</v>
      </c>
      <c r="BM686" s="32">
        <v>35</v>
      </c>
      <c r="BN686" s="32" t="s">
        <v>8809</v>
      </c>
      <c r="BO686" s="32" t="s">
        <v>106</v>
      </c>
      <c r="BP686" s="32" t="s">
        <v>8810</v>
      </c>
      <c r="BQ686" s="32">
        <v>92982528106</v>
      </c>
      <c r="BR686" s="182" t="s">
        <v>8811</v>
      </c>
      <c r="BS686" s="103"/>
      <c r="BT686" s="32"/>
      <c r="BU686" s="32"/>
      <c r="BV686" s="32"/>
      <c r="BW686" s="106" t="s">
        <v>8812</v>
      </c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103"/>
      <c r="CN686" s="32"/>
      <c r="CO686" s="108"/>
    </row>
    <row r="687" spans="1:93" ht="15" customHeight="1">
      <c r="A687" s="13" t="s">
        <v>8834</v>
      </c>
      <c r="B687" s="14"/>
      <c r="C687" s="40" t="s">
        <v>82</v>
      </c>
      <c r="D687" s="599" t="s">
        <v>8835</v>
      </c>
      <c r="E687" s="599">
        <v>35</v>
      </c>
      <c r="F687" s="599"/>
      <c r="G687" s="599"/>
      <c r="H687" s="36" t="s">
        <v>84</v>
      </c>
      <c r="I687" s="14" t="s">
        <v>1082</v>
      </c>
      <c r="J687" s="36" t="s">
        <v>135</v>
      </c>
      <c r="K687" s="14" t="s">
        <v>544</v>
      </c>
      <c r="L687" s="21" t="s">
        <v>69</v>
      </c>
      <c r="M687" s="17" t="s">
        <v>1392</v>
      </c>
      <c r="N687" s="17" t="s">
        <v>1450</v>
      </c>
      <c r="O687" s="18" t="s">
        <v>8836</v>
      </c>
      <c r="P687" s="14" t="s">
        <v>8837</v>
      </c>
      <c r="Q687" s="60" t="s">
        <v>8838</v>
      </c>
      <c r="R687" s="14" t="s">
        <v>6547</v>
      </c>
      <c r="S687" s="14" t="s">
        <v>6548</v>
      </c>
      <c r="T687" s="14">
        <v>184169622</v>
      </c>
      <c r="U687" s="14">
        <v>91</v>
      </c>
      <c r="V687" s="14">
        <v>32</v>
      </c>
      <c r="W687" s="14">
        <v>323</v>
      </c>
      <c r="X687" s="13" t="s">
        <v>8839</v>
      </c>
      <c r="Y687" s="13" t="s">
        <v>8840</v>
      </c>
      <c r="Z687" s="14">
        <v>1</v>
      </c>
      <c r="AA687" s="14" t="s">
        <v>96</v>
      </c>
      <c r="AB687" s="14" t="s">
        <v>23</v>
      </c>
      <c r="AC687" s="14" t="s">
        <v>97</v>
      </c>
      <c r="AD687" s="19"/>
      <c r="AE687" s="13" t="s">
        <v>1822</v>
      </c>
      <c r="AF687" s="20">
        <v>29153</v>
      </c>
      <c r="AG687" s="14" t="str">
        <f t="shared" ref="AG687:AG718" ca="1" si="168">DATEDIF(AF687,TODAY(),"Y")&amp;" anos"</f>
        <v>45 anos</v>
      </c>
      <c r="AH687" s="20">
        <v>43937</v>
      </c>
      <c r="AI687" s="20">
        <v>43960</v>
      </c>
      <c r="AJ687" s="20">
        <f t="shared" si="162"/>
        <v>53091</v>
      </c>
      <c r="AK687" s="20">
        <f t="shared" si="163"/>
        <v>54917</v>
      </c>
      <c r="AL687" s="14">
        <v>59</v>
      </c>
      <c r="AM687" s="14" t="str">
        <f t="shared" ca="1" si="164"/>
        <v>5 ano(s)</v>
      </c>
      <c r="AN687" s="14" t="str">
        <f t="shared" ca="1" si="165"/>
        <v>3  mês(es)</v>
      </c>
      <c r="AO687" s="14" t="str">
        <f t="shared" ca="1" si="166"/>
        <v>7 dias</v>
      </c>
      <c r="AP687" s="14">
        <f t="shared" ca="1" si="167"/>
        <v>1925</v>
      </c>
      <c r="AQ687" s="21" t="s">
        <v>99</v>
      </c>
      <c r="AR687" s="14"/>
      <c r="AS687" s="14"/>
      <c r="AT687" s="14"/>
      <c r="AU687" s="14"/>
      <c r="AV687" s="14"/>
      <c r="AW687" s="139" t="s">
        <v>336</v>
      </c>
      <c r="AX687" s="124" t="s">
        <v>110</v>
      </c>
      <c r="AY687" s="124" t="s">
        <v>99</v>
      </c>
      <c r="AZ687" s="124" t="s">
        <v>99</v>
      </c>
      <c r="BA687" s="125" t="s">
        <v>99</v>
      </c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 t="s">
        <v>8841</v>
      </c>
      <c r="BM687" s="14">
        <v>43</v>
      </c>
      <c r="BN687" s="14" t="s">
        <v>8842</v>
      </c>
      <c r="BO687" s="14" t="s">
        <v>106</v>
      </c>
      <c r="BP687" s="14">
        <v>69095000</v>
      </c>
      <c r="BQ687" s="117">
        <v>32326082</v>
      </c>
      <c r="BR687" s="14" t="s">
        <v>8843</v>
      </c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40"/>
    </row>
    <row r="688" spans="1:93" ht="15" customHeight="1">
      <c r="A688" s="24" t="s">
        <v>8844</v>
      </c>
      <c r="B688" s="25">
        <v>280</v>
      </c>
      <c r="C688" s="34" t="s">
        <v>82</v>
      </c>
      <c r="D688" s="600" t="s">
        <v>8835</v>
      </c>
      <c r="E688" s="599">
        <v>35</v>
      </c>
      <c r="F688" s="600"/>
      <c r="G688" s="600"/>
      <c r="H688" s="593" t="s">
        <v>84</v>
      </c>
      <c r="I688" s="25" t="s">
        <v>3015</v>
      </c>
      <c r="J688" s="27" t="s">
        <v>85</v>
      </c>
      <c r="K688" s="25" t="s">
        <v>86</v>
      </c>
      <c r="L688" s="25" t="s">
        <v>73</v>
      </c>
      <c r="M688" s="28" t="s">
        <v>87</v>
      </c>
      <c r="N688" s="28" t="s">
        <v>88</v>
      </c>
      <c r="O688" s="29" t="s">
        <v>8845</v>
      </c>
      <c r="P688" s="25" t="s">
        <v>8846</v>
      </c>
      <c r="Q688" s="28" t="s">
        <v>2564</v>
      </c>
      <c r="R688" s="25" t="s">
        <v>8847</v>
      </c>
      <c r="S688" s="25" t="s">
        <v>8848</v>
      </c>
      <c r="T688" s="25">
        <v>207151822</v>
      </c>
      <c r="U688" s="25">
        <v>83</v>
      </c>
      <c r="V688" s="25">
        <v>65</v>
      </c>
      <c r="W688" s="25">
        <v>129</v>
      </c>
      <c r="X688" s="24" t="s">
        <v>8849</v>
      </c>
      <c r="Y688" s="24" t="s">
        <v>8850</v>
      </c>
      <c r="Z688" s="25">
        <v>1</v>
      </c>
      <c r="AA688" s="25" t="s">
        <v>96</v>
      </c>
      <c r="AB688" s="25" t="s">
        <v>23</v>
      </c>
      <c r="AC688" s="25" t="s">
        <v>97</v>
      </c>
      <c r="AD688" s="180"/>
      <c r="AE688" s="24" t="s">
        <v>5683</v>
      </c>
      <c r="AF688" s="31">
        <v>29921</v>
      </c>
      <c r="AG688" s="25" t="str">
        <f t="shared" ca="1" si="168"/>
        <v>43 anos</v>
      </c>
      <c r="AH688" s="31">
        <v>38384</v>
      </c>
      <c r="AI688" s="31">
        <v>38384</v>
      </c>
      <c r="AJ688" s="31">
        <f t="shared" si="162"/>
        <v>47515</v>
      </c>
      <c r="AK688" s="31">
        <f t="shared" si="163"/>
        <v>49341</v>
      </c>
      <c r="AL688" s="25">
        <v>59</v>
      </c>
      <c r="AM688" s="25" t="str">
        <f t="shared" ca="1" si="164"/>
        <v>20 ano(s)</v>
      </c>
      <c r="AN688" s="25" t="str">
        <f t="shared" ca="1" si="165"/>
        <v>6  mês(es)</v>
      </c>
      <c r="AO688" s="25" t="str">
        <f t="shared" ca="1" si="166"/>
        <v>15 dias</v>
      </c>
      <c r="AP688" s="25">
        <f t="shared" ca="1" si="167"/>
        <v>7501</v>
      </c>
      <c r="AQ688" s="32" t="s">
        <v>99</v>
      </c>
      <c r="AR688" s="25"/>
      <c r="AS688" s="25"/>
      <c r="AT688" s="25"/>
      <c r="AU688" s="25"/>
      <c r="AV688" s="25"/>
      <c r="AW688" s="25"/>
      <c r="AX688" s="25"/>
      <c r="AY688" s="25"/>
      <c r="AZ688" s="25" t="s">
        <v>99</v>
      </c>
      <c r="BA688" s="25" t="s">
        <v>99</v>
      </c>
      <c r="BB688" s="25"/>
      <c r="BC688" s="25" t="s">
        <v>3028</v>
      </c>
      <c r="BD688" s="25" t="s">
        <v>3259</v>
      </c>
      <c r="BE688" s="25" t="s">
        <v>223</v>
      </c>
      <c r="BF688" s="25"/>
      <c r="BG688" s="25"/>
      <c r="BH688" s="25"/>
      <c r="BI688" s="25"/>
      <c r="BJ688" s="25"/>
      <c r="BK688" s="25"/>
      <c r="BL688" s="25" t="s">
        <v>8851</v>
      </c>
      <c r="BM688" s="25">
        <v>0</v>
      </c>
      <c r="BN688" s="25"/>
      <c r="BO688" s="25" t="s">
        <v>106</v>
      </c>
      <c r="BP688" s="25">
        <v>69000000</v>
      </c>
      <c r="BQ688" s="25">
        <v>0</v>
      </c>
      <c r="BR688" s="33" t="s">
        <v>8852</v>
      </c>
      <c r="BS688" s="25" t="s">
        <v>205</v>
      </c>
      <c r="BT688" s="25" t="s">
        <v>206</v>
      </c>
      <c r="BU688" s="25" t="s">
        <v>207</v>
      </c>
      <c r="BV688" s="25"/>
      <c r="BW688" s="25"/>
      <c r="BX688" s="25" t="s">
        <v>1435</v>
      </c>
      <c r="BY688" s="25" t="s">
        <v>3262</v>
      </c>
      <c r="BZ688" s="25" t="s">
        <v>110</v>
      </c>
      <c r="CA688" s="31" t="s">
        <v>209</v>
      </c>
      <c r="CB688" s="31">
        <v>44926</v>
      </c>
      <c r="CC688" s="25" t="s">
        <v>1577</v>
      </c>
      <c r="CD688" s="25" t="s">
        <v>110</v>
      </c>
      <c r="CE688" s="25" t="s">
        <v>110</v>
      </c>
      <c r="CF688" s="25" t="s">
        <v>110</v>
      </c>
      <c r="CG688" s="25" t="s">
        <v>110</v>
      </c>
      <c r="CH688" s="25" t="s">
        <v>110</v>
      </c>
      <c r="CI688" s="25" t="s">
        <v>110</v>
      </c>
      <c r="CJ688" s="25" t="s">
        <v>110</v>
      </c>
      <c r="CK688" s="25" t="s">
        <v>110</v>
      </c>
      <c r="CL688" s="25" t="s">
        <v>110</v>
      </c>
      <c r="CM688" s="25" t="s">
        <v>110</v>
      </c>
      <c r="CN688" s="25"/>
      <c r="CO688" s="34"/>
    </row>
    <row r="689" spans="1:93" ht="15" customHeight="1">
      <c r="A689" s="13" t="s">
        <v>8853</v>
      </c>
      <c r="B689" s="14"/>
      <c r="C689" s="40" t="s">
        <v>82</v>
      </c>
      <c r="D689" s="599" t="s">
        <v>8835</v>
      </c>
      <c r="E689" s="599">
        <v>35</v>
      </c>
      <c r="F689" s="599"/>
      <c r="G689" s="599"/>
      <c r="H689" s="36" t="s">
        <v>84</v>
      </c>
      <c r="I689" s="14" t="s">
        <v>1082</v>
      </c>
      <c r="J689" s="36" t="s">
        <v>135</v>
      </c>
      <c r="K689" s="14" t="s">
        <v>86</v>
      </c>
      <c r="L689" s="21" t="s">
        <v>69</v>
      </c>
      <c r="M689" s="17" t="s">
        <v>1392</v>
      </c>
      <c r="N689" s="17" t="s">
        <v>1450</v>
      </c>
      <c r="O689" s="18" t="s">
        <v>8854</v>
      </c>
      <c r="P689" s="14" t="s">
        <v>8855</v>
      </c>
      <c r="Q689" s="60" t="s">
        <v>8856</v>
      </c>
      <c r="R689" s="14" t="s">
        <v>8857</v>
      </c>
      <c r="S689" s="14" t="s">
        <v>8858</v>
      </c>
      <c r="T689" s="14">
        <v>1105917705</v>
      </c>
      <c r="U689" s="14">
        <v>15</v>
      </c>
      <c r="V689" s="14">
        <v>35</v>
      </c>
      <c r="W689" s="14">
        <v>586</v>
      </c>
      <c r="X689" s="13" t="s">
        <v>8859</v>
      </c>
      <c r="Y689" s="13" t="s">
        <v>8860</v>
      </c>
      <c r="Z689" s="14">
        <v>3</v>
      </c>
      <c r="AA689" s="14" t="s">
        <v>96</v>
      </c>
      <c r="AB689" s="14" t="s">
        <v>23</v>
      </c>
      <c r="AC689" s="14" t="s">
        <v>97</v>
      </c>
      <c r="AD689" s="19"/>
      <c r="AE689" s="13" t="s">
        <v>8861</v>
      </c>
      <c r="AF689" s="20">
        <v>30368</v>
      </c>
      <c r="AG689" s="14" t="str">
        <f t="shared" ca="1" si="168"/>
        <v>42 anos</v>
      </c>
      <c r="AH689" s="20">
        <v>43937</v>
      </c>
      <c r="AI689" s="20">
        <v>43937</v>
      </c>
      <c r="AJ689" s="20">
        <f t="shared" si="162"/>
        <v>53068</v>
      </c>
      <c r="AK689" s="20">
        <f t="shared" si="163"/>
        <v>54894</v>
      </c>
      <c r="AL689" s="14">
        <v>59</v>
      </c>
      <c r="AM689" s="14" t="str">
        <f t="shared" ca="1" si="164"/>
        <v>5 ano(s)</v>
      </c>
      <c r="AN689" s="14" t="str">
        <f t="shared" ca="1" si="165"/>
        <v>4  mês(es)</v>
      </c>
      <c r="AO689" s="14" t="str">
        <f t="shared" ca="1" si="166"/>
        <v>0 dias</v>
      </c>
      <c r="AP689" s="14">
        <f t="shared" ca="1" si="167"/>
        <v>1948</v>
      </c>
      <c r="AQ689" s="21" t="s">
        <v>99</v>
      </c>
      <c r="AR689" s="14"/>
      <c r="AS689" s="14"/>
      <c r="AT689" s="14"/>
      <c r="AU689" s="14"/>
      <c r="AV689" s="14"/>
      <c r="AW689" s="14" t="s">
        <v>100</v>
      </c>
      <c r="AX689" s="14" t="s">
        <v>110</v>
      </c>
      <c r="AY689" s="14" t="s">
        <v>8862</v>
      </c>
      <c r="AZ689" s="14" t="s">
        <v>99</v>
      </c>
      <c r="BA689" s="14" t="s">
        <v>99</v>
      </c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 t="s">
        <v>8863</v>
      </c>
      <c r="BM689" s="14">
        <v>256</v>
      </c>
      <c r="BN689" s="14" t="s">
        <v>8864</v>
      </c>
      <c r="BO689" s="14" t="s">
        <v>106</v>
      </c>
      <c r="BP689" s="14">
        <v>69055000</v>
      </c>
      <c r="BQ689" s="14">
        <v>67996921910</v>
      </c>
      <c r="BR689" s="14" t="s">
        <v>8865</v>
      </c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40"/>
    </row>
    <row r="690" spans="1:93" ht="15" customHeight="1">
      <c r="A690" s="24" t="s">
        <v>8866</v>
      </c>
      <c r="B690" s="25"/>
      <c r="C690" s="34" t="s">
        <v>82</v>
      </c>
      <c r="D690" s="600" t="s">
        <v>8835</v>
      </c>
      <c r="E690" s="599">
        <v>35</v>
      </c>
      <c r="F690" s="600"/>
      <c r="G690" s="600"/>
      <c r="H690" s="27" t="s">
        <v>84</v>
      </c>
      <c r="I690" s="25" t="s">
        <v>6261</v>
      </c>
      <c r="J690" s="27" t="s">
        <v>135</v>
      </c>
      <c r="K690" s="25" t="s">
        <v>5394</v>
      </c>
      <c r="L690" s="25" t="s">
        <v>73</v>
      </c>
      <c r="M690" s="28" t="s">
        <v>136</v>
      </c>
      <c r="N690" s="28" t="s">
        <v>137</v>
      </c>
      <c r="O690" s="29" t="s">
        <v>8867</v>
      </c>
      <c r="P690" s="25" t="s">
        <v>8868</v>
      </c>
      <c r="Q690" s="25">
        <v>1888</v>
      </c>
      <c r="R690" s="25" t="s">
        <v>8869</v>
      </c>
      <c r="S690" s="25" t="s">
        <v>8870</v>
      </c>
      <c r="T690" s="25">
        <v>199825222</v>
      </c>
      <c r="U690" s="25">
        <v>67</v>
      </c>
      <c r="V690" s="25">
        <v>37</v>
      </c>
      <c r="W690" s="25">
        <v>603</v>
      </c>
      <c r="X690" s="24" t="s">
        <v>8871</v>
      </c>
      <c r="Y690" s="24" t="s">
        <v>8872</v>
      </c>
      <c r="Z690" s="25">
        <v>1</v>
      </c>
      <c r="AA690" s="25" t="s">
        <v>96</v>
      </c>
      <c r="AB690" s="25" t="s">
        <v>23</v>
      </c>
      <c r="AC690" s="25" t="s">
        <v>97</v>
      </c>
      <c r="AD690" s="30"/>
      <c r="AE690" s="24"/>
      <c r="AF690" s="31">
        <v>30171</v>
      </c>
      <c r="AG690" s="25" t="str">
        <f t="shared" ca="1" si="168"/>
        <v>43 anos</v>
      </c>
      <c r="AH690" s="31">
        <v>45302</v>
      </c>
      <c r="AI690" s="31">
        <v>45302</v>
      </c>
      <c r="AJ690" s="31">
        <f t="shared" si="162"/>
        <v>54434</v>
      </c>
      <c r="AK690" s="31">
        <f t="shared" si="163"/>
        <v>56260</v>
      </c>
      <c r="AL690" s="32">
        <v>59</v>
      </c>
      <c r="AM690" s="25" t="str">
        <f t="shared" ca="1" si="164"/>
        <v>1 ano(s)</v>
      </c>
      <c r="AN690" s="25" t="str">
        <f t="shared" ca="1" si="165"/>
        <v>7  mês(es)</v>
      </c>
      <c r="AO690" s="25" t="str">
        <f t="shared" ca="1" si="166"/>
        <v>5 dias</v>
      </c>
      <c r="AP690" s="25">
        <f t="shared" ca="1" si="167"/>
        <v>583</v>
      </c>
      <c r="AQ690" s="32" t="s">
        <v>99</v>
      </c>
      <c r="AR690" s="25"/>
      <c r="AS690" s="25"/>
      <c r="AT690" s="25"/>
      <c r="AU690" s="25"/>
      <c r="AV690" s="25"/>
      <c r="AW690" s="25" t="s">
        <v>100</v>
      </c>
      <c r="AX690" s="25" t="s">
        <v>149</v>
      </c>
      <c r="AY690" s="25"/>
      <c r="AZ690" s="25" t="s">
        <v>110</v>
      </c>
      <c r="BA690" s="25" t="s">
        <v>110</v>
      </c>
      <c r="BB690" s="25"/>
      <c r="BC690" s="25"/>
      <c r="BD690" s="25"/>
      <c r="BE690" s="25"/>
      <c r="BF690" s="25"/>
      <c r="BG690" s="31">
        <v>45419</v>
      </c>
      <c r="BH690" s="25"/>
      <c r="BI690" s="25"/>
      <c r="BJ690" s="25"/>
      <c r="BK690" s="25"/>
      <c r="BL690" s="25" t="s">
        <v>8873</v>
      </c>
      <c r="BM690" s="25">
        <v>1902</v>
      </c>
      <c r="BN690" s="25" t="s">
        <v>8874</v>
      </c>
      <c r="BO690" s="25" t="s">
        <v>106</v>
      </c>
      <c r="BP690" s="25" t="s">
        <v>8875</v>
      </c>
      <c r="BQ690" s="25" t="s">
        <v>8876</v>
      </c>
      <c r="BR690" s="33" t="s">
        <v>8877</v>
      </c>
      <c r="BS690" s="25"/>
      <c r="BT690" s="25"/>
      <c r="BU690" s="25"/>
      <c r="BV690" s="25"/>
      <c r="BW690" s="25"/>
      <c r="BX690" s="25"/>
      <c r="BY690" s="25"/>
      <c r="BZ690" s="25"/>
      <c r="CA690" s="25"/>
      <c r="CB690" s="31">
        <v>45419</v>
      </c>
      <c r="CC690" s="25" t="s">
        <v>4839</v>
      </c>
      <c r="CD690" s="31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34"/>
    </row>
    <row r="691" spans="1:93" ht="13.5" customHeight="1">
      <c r="A691" s="13" t="s">
        <v>8878</v>
      </c>
      <c r="B691" s="14">
        <v>64</v>
      </c>
      <c r="C691" s="40" t="s">
        <v>82</v>
      </c>
      <c r="D691" s="599" t="s">
        <v>8835</v>
      </c>
      <c r="E691" s="599">
        <v>35</v>
      </c>
      <c r="F691" s="599"/>
      <c r="G691" s="599"/>
      <c r="H691" s="36" t="s">
        <v>84</v>
      </c>
      <c r="I691" s="14" t="s">
        <v>6261</v>
      </c>
      <c r="J691" s="36" t="s">
        <v>135</v>
      </c>
      <c r="K691" s="14" t="s">
        <v>544</v>
      </c>
      <c r="L691" s="14" t="s">
        <v>75</v>
      </c>
      <c r="M691" s="17" t="s">
        <v>136</v>
      </c>
      <c r="N691" s="17" t="s">
        <v>137</v>
      </c>
      <c r="O691" s="18" t="s">
        <v>8879</v>
      </c>
      <c r="P691" s="14" t="s">
        <v>8880</v>
      </c>
      <c r="Q691" s="14">
        <v>1393</v>
      </c>
      <c r="R691" s="14" t="s">
        <v>8881</v>
      </c>
      <c r="S691" s="14" t="s">
        <v>8882</v>
      </c>
      <c r="T691" s="14">
        <v>324295322</v>
      </c>
      <c r="U691" s="14">
        <v>32</v>
      </c>
      <c r="V691" s="14">
        <v>40</v>
      </c>
      <c r="W691" s="14">
        <v>575</v>
      </c>
      <c r="X691" s="13" t="s">
        <v>8883</v>
      </c>
      <c r="Y691" s="13" t="s">
        <v>8884</v>
      </c>
      <c r="Z691" s="14"/>
      <c r="AA691" s="14" t="s">
        <v>96</v>
      </c>
      <c r="AB691" s="14" t="s">
        <v>23</v>
      </c>
      <c r="AC691" s="14" t="s">
        <v>97</v>
      </c>
      <c r="AD691" s="19"/>
      <c r="AE691" s="13" t="s">
        <v>805</v>
      </c>
      <c r="AF691" s="20">
        <v>32233</v>
      </c>
      <c r="AG691" s="14" t="str">
        <f t="shared" ca="1" si="168"/>
        <v>37 anos</v>
      </c>
      <c r="AH691" s="14"/>
      <c r="AI691" s="20">
        <v>43937</v>
      </c>
      <c r="AJ691" s="20">
        <f t="shared" si="162"/>
        <v>53068</v>
      </c>
      <c r="AK691" s="20">
        <f t="shared" si="163"/>
        <v>54894</v>
      </c>
      <c r="AL691" s="14">
        <v>59</v>
      </c>
      <c r="AM691" s="14" t="str">
        <f t="shared" ca="1" si="164"/>
        <v>5 ano(s)</v>
      </c>
      <c r="AN691" s="14" t="str">
        <f t="shared" ca="1" si="165"/>
        <v>4  mês(es)</v>
      </c>
      <c r="AO691" s="14" t="str">
        <f t="shared" ca="1" si="166"/>
        <v>0 dias</v>
      </c>
      <c r="AP691" s="14">
        <f t="shared" ca="1" si="167"/>
        <v>1948</v>
      </c>
      <c r="AQ691" s="21" t="s">
        <v>99</v>
      </c>
      <c r="AR691" s="14"/>
      <c r="AS691" s="14"/>
      <c r="AT691" s="14"/>
      <c r="AU691" s="14"/>
      <c r="AV691" s="14"/>
      <c r="AW691" s="14" t="s">
        <v>100</v>
      </c>
      <c r="AX691" s="14" t="s">
        <v>149</v>
      </c>
      <c r="AY691" s="14" t="s">
        <v>8885</v>
      </c>
      <c r="AZ691" s="14" t="s">
        <v>8886</v>
      </c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 t="s">
        <v>8887</v>
      </c>
      <c r="BM691" s="14">
        <v>65</v>
      </c>
      <c r="BN691" s="14" t="s">
        <v>8888</v>
      </c>
      <c r="BO691" s="14" t="s">
        <v>106</v>
      </c>
      <c r="BP691" s="14">
        <v>69054672</v>
      </c>
      <c r="BQ691" s="14">
        <v>92992810581</v>
      </c>
      <c r="BR691" s="22" t="s">
        <v>8889</v>
      </c>
      <c r="BS691" s="14"/>
      <c r="BT691" s="14"/>
      <c r="BU691" s="14"/>
      <c r="BV691" s="14"/>
      <c r="BW691" s="14"/>
      <c r="BX691" s="14"/>
      <c r="BY691" s="14"/>
      <c r="BZ691" s="14"/>
      <c r="CA691" s="14"/>
      <c r="CB691" s="20">
        <v>43937</v>
      </c>
      <c r="CC691" s="14" t="s">
        <v>175</v>
      </c>
      <c r="CD691" s="20">
        <v>44672</v>
      </c>
      <c r="CE691" s="14" t="s">
        <v>5664</v>
      </c>
      <c r="CF691" s="14"/>
      <c r="CG691" s="14"/>
      <c r="CH691" s="14"/>
      <c r="CI691" s="14"/>
      <c r="CJ691" s="14"/>
      <c r="CK691" s="14"/>
      <c r="CL691" s="14"/>
      <c r="CM691" s="14"/>
      <c r="CN691" s="14"/>
      <c r="CO691" s="40"/>
    </row>
    <row r="692" spans="1:93" ht="15" customHeight="1">
      <c r="A692" s="103" t="s">
        <v>8890</v>
      </c>
      <c r="B692" s="32">
        <v>8</v>
      </c>
      <c r="C692" s="34" t="s">
        <v>82</v>
      </c>
      <c r="D692" s="600" t="s">
        <v>8891</v>
      </c>
      <c r="E692" s="600">
        <v>36</v>
      </c>
      <c r="F692" s="600"/>
      <c r="G692" s="600"/>
      <c r="H692" s="27" t="s">
        <v>84</v>
      </c>
      <c r="I692" s="25" t="s">
        <v>1361</v>
      </c>
      <c r="J692" s="104" t="s">
        <v>85</v>
      </c>
      <c r="K692" s="25" t="s">
        <v>86</v>
      </c>
      <c r="L692" s="25" t="s">
        <v>73</v>
      </c>
      <c r="M692" s="32" t="s">
        <v>136</v>
      </c>
      <c r="N692" s="32" t="s">
        <v>137</v>
      </c>
      <c r="O692" s="29" t="s">
        <v>8892</v>
      </c>
      <c r="P692" s="32" t="s">
        <v>8893</v>
      </c>
      <c r="Q692" s="25">
        <v>1815</v>
      </c>
      <c r="R692" s="32" t="s">
        <v>8894</v>
      </c>
      <c r="S692" s="32" t="s">
        <v>8895</v>
      </c>
      <c r="T692" s="32">
        <v>202575022</v>
      </c>
      <c r="U692" s="32">
        <v>32</v>
      </c>
      <c r="V692" s="32"/>
      <c r="W692" s="32"/>
      <c r="X692" s="103" t="s">
        <v>8896</v>
      </c>
      <c r="Y692" s="103" t="s">
        <v>8897</v>
      </c>
      <c r="Z692" s="25">
        <v>2</v>
      </c>
      <c r="AA692" s="25" t="s">
        <v>96</v>
      </c>
      <c r="AB692" s="25" t="s">
        <v>23</v>
      </c>
      <c r="AC692" s="32" t="s">
        <v>97</v>
      </c>
      <c r="AD692" s="105"/>
      <c r="AE692" s="103" t="s">
        <v>6321</v>
      </c>
      <c r="AF692" s="106">
        <v>29865</v>
      </c>
      <c r="AG692" s="25" t="str">
        <f t="shared" ca="1" si="168"/>
        <v>43 anos</v>
      </c>
      <c r="AH692" s="25"/>
      <c r="AI692" s="106">
        <v>44697</v>
      </c>
      <c r="AJ692" s="31">
        <f t="shared" si="162"/>
        <v>53828</v>
      </c>
      <c r="AK692" s="31">
        <f t="shared" si="163"/>
        <v>55655</v>
      </c>
      <c r="AL692" s="32">
        <v>59</v>
      </c>
      <c r="AM692" s="25" t="str">
        <f t="shared" ca="1" si="164"/>
        <v>3 ano(s)</v>
      </c>
      <c r="AN692" s="25" t="str">
        <f t="shared" ca="1" si="165"/>
        <v>3  mês(es)</v>
      </c>
      <c r="AO692" s="25" t="str">
        <f t="shared" ca="1" si="166"/>
        <v>0 dias</v>
      </c>
      <c r="AP692" s="25">
        <f t="shared" ca="1" si="167"/>
        <v>1188</v>
      </c>
      <c r="AQ692" s="32" t="s">
        <v>99</v>
      </c>
      <c r="AR692" s="32"/>
      <c r="AS692" s="32"/>
      <c r="AT692" s="32"/>
      <c r="AU692" s="32"/>
      <c r="AV692" s="32"/>
      <c r="AW692" s="25" t="s">
        <v>100</v>
      </c>
      <c r="AX692" s="32"/>
      <c r="AY692" s="32"/>
      <c r="AZ692" s="32"/>
      <c r="BA692" s="25" t="s">
        <v>99</v>
      </c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25" t="s">
        <v>106</v>
      </c>
      <c r="BP692" s="32"/>
      <c r="BQ692" s="32"/>
      <c r="BR692" s="107"/>
      <c r="BS692" s="103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103"/>
      <c r="CN692" s="32"/>
      <c r="CO692" s="108"/>
    </row>
    <row r="693" spans="1:93" ht="15" customHeight="1">
      <c r="A693" s="13" t="s">
        <v>8898</v>
      </c>
      <c r="B693" s="14">
        <v>294</v>
      </c>
      <c r="C693" s="40" t="s">
        <v>82</v>
      </c>
      <c r="D693" s="599" t="s">
        <v>8891</v>
      </c>
      <c r="E693" s="600">
        <v>36</v>
      </c>
      <c r="F693" s="599"/>
      <c r="G693" s="599"/>
      <c r="H693" s="36" t="s">
        <v>84</v>
      </c>
      <c r="I693" s="14"/>
      <c r="J693" s="36" t="s">
        <v>85</v>
      </c>
      <c r="K693" s="14" t="s">
        <v>279</v>
      </c>
      <c r="L693" s="14" t="s">
        <v>73</v>
      </c>
      <c r="M693" s="17" t="s">
        <v>87</v>
      </c>
      <c r="N693" s="17" t="s">
        <v>88</v>
      </c>
      <c r="O693" s="18" t="s">
        <v>8899</v>
      </c>
      <c r="P693" s="14" t="s">
        <v>8900</v>
      </c>
      <c r="Q693" s="17" t="s">
        <v>8901</v>
      </c>
      <c r="R693" s="14" t="s">
        <v>8902</v>
      </c>
      <c r="S693" s="14" t="s">
        <v>8903</v>
      </c>
      <c r="T693" s="14">
        <v>200056622</v>
      </c>
      <c r="U693" s="14">
        <v>8</v>
      </c>
      <c r="V693" s="14">
        <v>40</v>
      </c>
      <c r="W693" s="14">
        <v>122</v>
      </c>
      <c r="X693" s="13" t="s">
        <v>753</v>
      </c>
      <c r="Y693" s="13" t="s">
        <v>8904</v>
      </c>
      <c r="Z693" s="14">
        <v>1</v>
      </c>
      <c r="AA693" s="14" t="s">
        <v>96</v>
      </c>
      <c r="AB693" s="14" t="s">
        <v>23</v>
      </c>
      <c r="AC693" s="14" t="s">
        <v>97</v>
      </c>
      <c r="AD693" s="19"/>
      <c r="AE693" s="13" t="s">
        <v>1822</v>
      </c>
      <c r="AF693" s="20">
        <v>29546</v>
      </c>
      <c r="AG693" s="14" t="str">
        <f t="shared" ca="1" si="168"/>
        <v>44 anos</v>
      </c>
      <c r="AH693" s="20">
        <v>38384</v>
      </c>
      <c r="AI693" s="20">
        <v>38384</v>
      </c>
      <c r="AJ693" s="20">
        <f t="shared" si="162"/>
        <v>47515</v>
      </c>
      <c r="AK693" s="20">
        <f t="shared" si="163"/>
        <v>49341</v>
      </c>
      <c r="AL693" s="14">
        <v>59</v>
      </c>
      <c r="AM693" s="14" t="str">
        <f t="shared" ca="1" si="164"/>
        <v>20 ano(s)</v>
      </c>
      <c r="AN693" s="14" t="str">
        <f t="shared" ca="1" si="165"/>
        <v>6  mês(es)</v>
      </c>
      <c r="AO693" s="14" t="str">
        <f t="shared" ca="1" si="166"/>
        <v>15 dias</v>
      </c>
      <c r="AP693" s="14">
        <f t="shared" ca="1" si="167"/>
        <v>7501</v>
      </c>
      <c r="AQ693" s="21" t="s">
        <v>99</v>
      </c>
      <c r="AR693" s="14"/>
      <c r="AS693" s="14"/>
      <c r="AT693" s="14"/>
      <c r="AU693" s="14"/>
      <c r="AV693" s="14"/>
      <c r="AW693" s="123" t="s">
        <v>100</v>
      </c>
      <c r="AX693" s="124" t="s">
        <v>6894</v>
      </c>
      <c r="AY693" s="124" t="s">
        <v>306</v>
      </c>
      <c r="AZ693" s="124" t="s">
        <v>99</v>
      </c>
      <c r="BA693" s="125" t="s">
        <v>99</v>
      </c>
      <c r="BB693" s="14"/>
      <c r="BC693" s="14"/>
      <c r="BD693" s="14"/>
      <c r="BE693" s="14" t="s">
        <v>223</v>
      </c>
      <c r="BF693" s="14" t="s">
        <v>1822</v>
      </c>
      <c r="BG693" s="14"/>
      <c r="BH693" s="14"/>
      <c r="BI693" s="14"/>
      <c r="BJ693" s="14"/>
      <c r="BK693" s="14"/>
      <c r="BL693" s="14"/>
      <c r="BM693" s="14">
        <v>0</v>
      </c>
      <c r="BN693" s="14"/>
      <c r="BO693" s="14" t="s">
        <v>106</v>
      </c>
      <c r="BP693" s="14">
        <v>69036600</v>
      </c>
      <c r="BQ693" s="121">
        <v>0</v>
      </c>
      <c r="BR693" s="22" t="s">
        <v>8905</v>
      </c>
      <c r="BS693" s="14" t="s">
        <v>205</v>
      </c>
      <c r="BT693" s="14" t="s">
        <v>206</v>
      </c>
      <c r="BU693" s="14" t="s">
        <v>207</v>
      </c>
      <c r="BV693" s="14"/>
      <c r="BW693" s="14"/>
      <c r="BX693" s="14"/>
      <c r="BY693" s="14" t="s">
        <v>208</v>
      </c>
      <c r="BZ693" s="14" t="s">
        <v>110</v>
      </c>
      <c r="CA693" s="20" t="s">
        <v>209</v>
      </c>
      <c r="CB693" s="14" t="s">
        <v>8906</v>
      </c>
      <c r="CC693" s="14" t="s">
        <v>8907</v>
      </c>
      <c r="CD693" s="14" t="s">
        <v>110</v>
      </c>
      <c r="CE693" s="14" t="s">
        <v>110</v>
      </c>
      <c r="CF693" s="14" t="s">
        <v>110</v>
      </c>
      <c r="CG693" s="14" t="s">
        <v>110</v>
      </c>
      <c r="CH693" s="14" t="s">
        <v>110</v>
      </c>
      <c r="CI693" s="14" t="s">
        <v>110</v>
      </c>
      <c r="CJ693" s="14" t="s">
        <v>110</v>
      </c>
      <c r="CK693" s="14" t="s">
        <v>110</v>
      </c>
      <c r="CL693" s="14" t="s">
        <v>110</v>
      </c>
      <c r="CM693" s="14" t="s">
        <v>110</v>
      </c>
      <c r="CN693" s="14"/>
      <c r="CO693" s="40"/>
    </row>
    <row r="694" spans="1:93" ht="15" customHeight="1">
      <c r="A694" s="24" t="s">
        <v>8908</v>
      </c>
      <c r="B694" s="25">
        <v>20</v>
      </c>
      <c r="C694" s="34" t="s">
        <v>82</v>
      </c>
      <c r="D694" s="600" t="s">
        <v>8891</v>
      </c>
      <c r="E694" s="600">
        <v>36</v>
      </c>
      <c r="F694" s="600"/>
      <c r="G694" s="600"/>
      <c r="H694" s="27" t="s">
        <v>8402</v>
      </c>
      <c r="I694" s="25"/>
      <c r="J694" s="27" t="s">
        <v>135</v>
      </c>
      <c r="K694" s="25" t="s">
        <v>86</v>
      </c>
      <c r="L694" s="25" t="s">
        <v>75</v>
      </c>
      <c r="M694" s="28" t="s">
        <v>136</v>
      </c>
      <c r="N694" s="28" t="s">
        <v>2291</v>
      </c>
      <c r="O694" s="29" t="s">
        <v>8909</v>
      </c>
      <c r="P694" s="25" t="s">
        <v>8910</v>
      </c>
      <c r="Q694" s="41">
        <v>1376</v>
      </c>
      <c r="R694" s="25" t="s">
        <v>8911</v>
      </c>
      <c r="S694" s="25" t="s">
        <v>8912</v>
      </c>
      <c r="T694" s="25">
        <v>229763722</v>
      </c>
      <c r="U694" s="25">
        <v>8</v>
      </c>
      <c r="V694" s="25">
        <v>37</v>
      </c>
      <c r="W694" s="25">
        <v>603</v>
      </c>
      <c r="X694" s="24" t="s">
        <v>8913</v>
      </c>
      <c r="Y694" s="24" t="s">
        <v>8914</v>
      </c>
      <c r="Z694" s="25"/>
      <c r="AA694" s="25" t="s">
        <v>96</v>
      </c>
      <c r="AB694" s="25" t="s">
        <v>23</v>
      </c>
      <c r="AC694" s="25" t="s">
        <v>97</v>
      </c>
      <c r="AD694" s="30"/>
      <c r="AE694" s="24" t="s">
        <v>8915</v>
      </c>
      <c r="AF694" s="31">
        <v>31006</v>
      </c>
      <c r="AG694" s="25" t="str">
        <f t="shared" ca="1" si="168"/>
        <v>40 anos</v>
      </c>
      <c r="AH694" s="25"/>
      <c r="AI694" s="31">
        <v>43937</v>
      </c>
      <c r="AJ694" s="31">
        <f t="shared" si="162"/>
        <v>53068</v>
      </c>
      <c r="AK694" s="31">
        <f t="shared" si="163"/>
        <v>54894</v>
      </c>
      <c r="AL694" s="25">
        <v>59</v>
      </c>
      <c r="AM694" s="25" t="str">
        <f t="shared" ca="1" si="164"/>
        <v>5 ano(s)</v>
      </c>
      <c r="AN694" s="25" t="str">
        <f t="shared" ca="1" si="165"/>
        <v>4  mês(es)</v>
      </c>
      <c r="AO694" s="25" t="str">
        <f t="shared" ca="1" si="166"/>
        <v>0 dias</v>
      </c>
      <c r="AP694" s="25">
        <f t="shared" ca="1" si="167"/>
        <v>1948</v>
      </c>
      <c r="AQ694" s="32" t="s">
        <v>99</v>
      </c>
      <c r="AR694" s="25"/>
      <c r="AS694" s="25"/>
      <c r="AT694" s="25"/>
      <c r="AU694" s="25"/>
      <c r="AV694" s="25"/>
      <c r="AW694" s="25" t="s">
        <v>100</v>
      </c>
      <c r="AX694" s="25" t="s">
        <v>2298</v>
      </c>
      <c r="AY694" s="25" t="s">
        <v>8916</v>
      </c>
      <c r="AZ694" s="25" t="s">
        <v>8917</v>
      </c>
      <c r="BA694" s="25" t="s">
        <v>99</v>
      </c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 t="s">
        <v>7585</v>
      </c>
      <c r="BM694" s="25">
        <v>529</v>
      </c>
      <c r="BN694" s="25" t="s">
        <v>8918</v>
      </c>
      <c r="BO694" s="25" t="s">
        <v>106</v>
      </c>
      <c r="BP694" s="25">
        <v>69030680</v>
      </c>
      <c r="BQ694" s="25">
        <v>92981361888</v>
      </c>
      <c r="BR694" s="25" t="s">
        <v>8919</v>
      </c>
      <c r="BS694" s="25"/>
      <c r="BT694" s="25"/>
      <c r="BU694" s="25"/>
      <c r="BV694" s="25"/>
      <c r="BW694" s="25"/>
      <c r="BX694" s="25"/>
      <c r="BY694" s="25"/>
      <c r="BZ694" s="25"/>
      <c r="CA694" s="25"/>
      <c r="CB694" s="31">
        <v>43937</v>
      </c>
      <c r="CC694" s="25" t="s">
        <v>175</v>
      </c>
      <c r="CD694" s="31">
        <v>44672</v>
      </c>
      <c r="CE694" s="25" t="s">
        <v>2304</v>
      </c>
      <c r="CF694" s="25"/>
      <c r="CG694" s="25"/>
      <c r="CH694" s="25"/>
      <c r="CI694" s="25"/>
      <c r="CJ694" s="25"/>
      <c r="CK694" s="25"/>
      <c r="CL694" s="25"/>
      <c r="CM694" s="25"/>
      <c r="CN694" s="25"/>
      <c r="CO694" s="34"/>
    </row>
    <row r="695" spans="1:93" ht="15" customHeight="1">
      <c r="A695" s="13" t="s">
        <v>8920</v>
      </c>
      <c r="B695" s="14">
        <v>425</v>
      </c>
      <c r="C695" s="40" t="s">
        <v>82</v>
      </c>
      <c r="D695" s="599" t="s">
        <v>8891</v>
      </c>
      <c r="E695" s="600">
        <v>36</v>
      </c>
      <c r="F695" s="599"/>
      <c r="G695" s="599"/>
      <c r="H695" s="36" t="s">
        <v>84</v>
      </c>
      <c r="I695" s="14"/>
      <c r="J695" s="36" t="s">
        <v>85</v>
      </c>
      <c r="K695" s="14" t="s">
        <v>86</v>
      </c>
      <c r="L695" s="14" t="s">
        <v>69</v>
      </c>
      <c r="M695" s="14" t="s">
        <v>196</v>
      </c>
      <c r="N695" s="17" t="s">
        <v>88</v>
      </c>
      <c r="O695" s="18" t="s">
        <v>8921</v>
      </c>
      <c r="P695" s="14" t="s">
        <v>8922</v>
      </c>
      <c r="Q695" s="17" t="s">
        <v>8923</v>
      </c>
      <c r="R695" s="14" t="s">
        <v>8924</v>
      </c>
      <c r="S695" s="14" t="s">
        <v>8925</v>
      </c>
      <c r="T695" s="14">
        <v>305820022</v>
      </c>
      <c r="U695" s="14">
        <v>83</v>
      </c>
      <c r="V695" s="14">
        <v>61</v>
      </c>
      <c r="W695" s="14">
        <v>8</v>
      </c>
      <c r="X695" s="13" t="s">
        <v>8926</v>
      </c>
      <c r="Y695" s="13" t="s">
        <v>8927</v>
      </c>
      <c r="Z695" s="14">
        <v>1</v>
      </c>
      <c r="AA695" s="14" t="s">
        <v>96</v>
      </c>
      <c r="AB695" s="14" t="s">
        <v>23</v>
      </c>
      <c r="AC695" s="14" t="s">
        <v>97</v>
      </c>
      <c r="AD695" s="19"/>
      <c r="AE695" s="13" t="s">
        <v>1822</v>
      </c>
      <c r="AF695" s="20">
        <v>31530</v>
      </c>
      <c r="AG695" s="14" t="str">
        <f t="shared" ca="1" si="168"/>
        <v>39 anos</v>
      </c>
      <c r="AH695" s="20">
        <v>41561</v>
      </c>
      <c r="AI695" s="20">
        <v>41561</v>
      </c>
      <c r="AJ695" s="20">
        <f t="shared" si="162"/>
        <v>50692</v>
      </c>
      <c r="AK695" s="20">
        <f t="shared" si="163"/>
        <v>52518</v>
      </c>
      <c r="AL695" s="14">
        <v>59</v>
      </c>
      <c r="AM695" s="14" t="str">
        <f t="shared" ca="1" si="164"/>
        <v>11 ano(s)</v>
      </c>
      <c r="AN695" s="14" t="str">
        <f t="shared" ca="1" si="165"/>
        <v>10  mês(es)</v>
      </c>
      <c r="AO695" s="14" t="str">
        <f t="shared" ca="1" si="166"/>
        <v>2 dias</v>
      </c>
      <c r="AP695" s="14">
        <f t="shared" ca="1" si="167"/>
        <v>4324</v>
      </c>
      <c r="AQ695" s="21" t="s">
        <v>99</v>
      </c>
      <c r="AR695" s="14"/>
      <c r="AS695" s="14"/>
      <c r="AT695" s="14"/>
      <c r="AU695" s="14"/>
      <c r="AV695" s="14"/>
      <c r="AW695" s="14" t="s">
        <v>336</v>
      </c>
      <c r="AX695" s="14"/>
      <c r="AY695" s="14" t="s">
        <v>99</v>
      </c>
      <c r="AZ695" s="14" t="s">
        <v>99</v>
      </c>
      <c r="BA695" s="116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 t="s">
        <v>8928</v>
      </c>
      <c r="BM695" s="14">
        <v>0</v>
      </c>
      <c r="BN695" s="14" t="s">
        <v>8929</v>
      </c>
      <c r="BO695" s="14" t="s">
        <v>106</v>
      </c>
      <c r="BP695" s="14">
        <v>69075391</v>
      </c>
      <c r="BQ695" s="117">
        <v>9291866527</v>
      </c>
      <c r="BR695" s="22" t="s">
        <v>3484</v>
      </c>
      <c r="BS695" s="14" t="s">
        <v>290</v>
      </c>
      <c r="BT695" s="14" t="s">
        <v>110</v>
      </c>
      <c r="BU695" s="14" t="s">
        <v>291</v>
      </c>
      <c r="BV695" s="14" t="s">
        <v>110</v>
      </c>
      <c r="BW695" s="20" t="s">
        <v>292</v>
      </c>
      <c r="BX695" s="14" t="s">
        <v>1855</v>
      </c>
      <c r="BY695" s="14" t="s">
        <v>110</v>
      </c>
      <c r="BZ695" s="14" t="s">
        <v>110</v>
      </c>
      <c r="CA695" s="14" t="s">
        <v>110</v>
      </c>
      <c r="CB695" s="14" t="s">
        <v>110</v>
      </c>
      <c r="CC695" s="14" t="s">
        <v>110</v>
      </c>
      <c r="CD695" s="14" t="s">
        <v>110</v>
      </c>
      <c r="CE695" s="14" t="s">
        <v>110</v>
      </c>
      <c r="CF695" s="14" t="s">
        <v>110</v>
      </c>
      <c r="CG695" s="14" t="s">
        <v>110</v>
      </c>
      <c r="CH695" s="14" t="s">
        <v>110</v>
      </c>
      <c r="CI695" s="14" t="s">
        <v>110</v>
      </c>
      <c r="CJ695" s="14" t="s">
        <v>110</v>
      </c>
      <c r="CK695" s="14" t="s">
        <v>110</v>
      </c>
      <c r="CL695" s="14" t="s">
        <v>110</v>
      </c>
      <c r="CM695" s="14" t="s">
        <v>110</v>
      </c>
      <c r="CN695" s="14"/>
      <c r="CO695" s="40"/>
    </row>
    <row r="696" spans="1:93" ht="15" customHeight="1">
      <c r="A696" s="24" t="s">
        <v>8930</v>
      </c>
      <c r="B696" s="25">
        <v>594</v>
      </c>
      <c r="C696" s="34" t="s">
        <v>82</v>
      </c>
      <c r="D696" s="600" t="s">
        <v>8891</v>
      </c>
      <c r="E696" s="600">
        <v>36</v>
      </c>
      <c r="F696" s="600"/>
      <c r="G696" s="600"/>
      <c r="H696" s="27" t="s">
        <v>84</v>
      </c>
      <c r="I696" s="25"/>
      <c r="J696" s="27" t="s">
        <v>85</v>
      </c>
      <c r="K696" s="25" t="s">
        <v>86</v>
      </c>
      <c r="L696" s="25" t="s">
        <v>69</v>
      </c>
      <c r="M696" s="25" t="s">
        <v>196</v>
      </c>
      <c r="N696" s="28" t="s">
        <v>88</v>
      </c>
      <c r="O696" s="29" t="s">
        <v>8931</v>
      </c>
      <c r="P696" s="25" t="s">
        <v>8932</v>
      </c>
      <c r="Q696" s="28" t="s">
        <v>8933</v>
      </c>
      <c r="R696" s="25" t="s">
        <v>8934</v>
      </c>
      <c r="S696" s="25" t="s">
        <v>8935</v>
      </c>
      <c r="T696" s="25">
        <v>195855422</v>
      </c>
      <c r="U696" s="25">
        <v>32</v>
      </c>
      <c r="V696" s="25">
        <v>58</v>
      </c>
      <c r="W696" s="25">
        <v>101</v>
      </c>
      <c r="X696" s="24" t="s">
        <v>8936</v>
      </c>
      <c r="Y696" s="24" t="s">
        <v>8937</v>
      </c>
      <c r="Z696" s="25">
        <v>2</v>
      </c>
      <c r="AA696" s="25" t="s">
        <v>96</v>
      </c>
      <c r="AB696" s="25" t="s">
        <v>23</v>
      </c>
      <c r="AC696" s="25" t="s">
        <v>97</v>
      </c>
      <c r="AD696" s="30"/>
      <c r="AE696" s="24" t="s">
        <v>8938</v>
      </c>
      <c r="AF696" s="31">
        <v>29180</v>
      </c>
      <c r="AG696" s="25" t="str">
        <f t="shared" ca="1" si="168"/>
        <v>45 anos</v>
      </c>
      <c r="AH696" s="31">
        <v>41561</v>
      </c>
      <c r="AI696" s="31">
        <v>41561</v>
      </c>
      <c r="AJ696" s="31">
        <f t="shared" si="162"/>
        <v>50692</v>
      </c>
      <c r="AK696" s="31">
        <f t="shared" si="163"/>
        <v>52518</v>
      </c>
      <c r="AL696" s="25">
        <v>59</v>
      </c>
      <c r="AM696" s="25" t="str">
        <f t="shared" ca="1" si="164"/>
        <v>11 ano(s)</v>
      </c>
      <c r="AN696" s="25" t="str">
        <f t="shared" ca="1" si="165"/>
        <v>10  mês(es)</v>
      </c>
      <c r="AO696" s="25" t="str">
        <f t="shared" ca="1" si="166"/>
        <v>2 dias</v>
      </c>
      <c r="AP696" s="25">
        <f t="shared" ca="1" si="167"/>
        <v>4324</v>
      </c>
      <c r="AQ696" s="32" t="s">
        <v>99</v>
      </c>
      <c r="AR696" s="25"/>
      <c r="AS696" s="25"/>
      <c r="AT696" s="25"/>
      <c r="AU696" s="25"/>
      <c r="AV696" s="25"/>
      <c r="AW696" s="25" t="s">
        <v>336</v>
      </c>
      <c r="AX696" s="25" t="s">
        <v>99</v>
      </c>
      <c r="AY696" s="25" t="s">
        <v>99</v>
      </c>
      <c r="AZ696" s="25" t="s">
        <v>99</v>
      </c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 t="s">
        <v>8939</v>
      </c>
      <c r="BM696" s="25">
        <v>0</v>
      </c>
      <c r="BN696" s="25" t="s">
        <v>8940</v>
      </c>
      <c r="BO696" s="25" t="s">
        <v>106</v>
      </c>
      <c r="BP696" s="25">
        <v>69096330</v>
      </c>
      <c r="BQ696" s="25">
        <v>9292012902</v>
      </c>
      <c r="BR696" s="33" t="s">
        <v>8941</v>
      </c>
      <c r="BS696" s="25" t="s">
        <v>290</v>
      </c>
      <c r="BT696" s="25" t="s">
        <v>110</v>
      </c>
      <c r="BU696" s="25" t="s">
        <v>291</v>
      </c>
      <c r="BV696" s="25" t="s">
        <v>110</v>
      </c>
      <c r="BW696" s="31" t="s">
        <v>292</v>
      </c>
      <c r="BX696" s="25" t="s">
        <v>8942</v>
      </c>
      <c r="BY696" s="25" t="s">
        <v>110</v>
      </c>
      <c r="BZ696" s="25" t="s">
        <v>110</v>
      </c>
      <c r="CA696" s="25" t="s">
        <v>110</v>
      </c>
      <c r="CB696" s="25" t="s">
        <v>110</v>
      </c>
      <c r="CC696" s="25" t="s">
        <v>110</v>
      </c>
      <c r="CD696" s="25" t="s">
        <v>110</v>
      </c>
      <c r="CE696" s="25" t="s">
        <v>110</v>
      </c>
      <c r="CF696" s="25" t="s">
        <v>110</v>
      </c>
      <c r="CG696" s="25" t="s">
        <v>110</v>
      </c>
      <c r="CH696" s="25" t="s">
        <v>110</v>
      </c>
      <c r="CI696" s="25" t="s">
        <v>110</v>
      </c>
      <c r="CJ696" s="25" t="s">
        <v>110</v>
      </c>
      <c r="CK696" s="25" t="s">
        <v>110</v>
      </c>
      <c r="CL696" s="25" t="s">
        <v>110</v>
      </c>
      <c r="CM696" s="25" t="s">
        <v>110</v>
      </c>
      <c r="CN696" s="25"/>
      <c r="CO696" s="34"/>
    </row>
    <row r="697" spans="1:93" ht="15" customHeight="1">
      <c r="A697" s="13" t="s">
        <v>8943</v>
      </c>
      <c r="B697" s="14">
        <v>493</v>
      </c>
      <c r="C697" s="40" t="s">
        <v>82</v>
      </c>
      <c r="D697" s="599" t="s">
        <v>8891</v>
      </c>
      <c r="E697" s="600">
        <v>36</v>
      </c>
      <c r="F697" s="599"/>
      <c r="G697" s="599"/>
      <c r="H697" s="36" t="s">
        <v>84</v>
      </c>
      <c r="I697" s="14"/>
      <c r="J697" s="36" t="s">
        <v>85</v>
      </c>
      <c r="K697" s="14" t="s">
        <v>86</v>
      </c>
      <c r="L697" s="14" t="s">
        <v>69</v>
      </c>
      <c r="M697" s="14" t="s">
        <v>196</v>
      </c>
      <c r="N697" s="17" t="s">
        <v>88</v>
      </c>
      <c r="O697" s="18" t="s">
        <v>8944</v>
      </c>
      <c r="P697" s="14" t="s">
        <v>8945</v>
      </c>
      <c r="Q697" s="14">
        <v>1102</v>
      </c>
      <c r="R697" s="14" t="s">
        <v>8946</v>
      </c>
      <c r="S697" s="14" t="s">
        <v>8947</v>
      </c>
      <c r="T697" s="14">
        <v>212603022</v>
      </c>
      <c r="U697" s="14">
        <v>32</v>
      </c>
      <c r="V697" s="14">
        <v>40</v>
      </c>
      <c r="W697" s="14">
        <v>129</v>
      </c>
      <c r="X697" s="13" t="s">
        <v>8948</v>
      </c>
      <c r="Y697" s="13" t="s">
        <v>8949</v>
      </c>
      <c r="Z697" s="14">
        <v>1</v>
      </c>
      <c r="AA697" s="14" t="s">
        <v>96</v>
      </c>
      <c r="AB697" s="14" t="s">
        <v>23</v>
      </c>
      <c r="AC697" s="14" t="s">
        <v>97</v>
      </c>
      <c r="AD697" s="19"/>
      <c r="AE697" s="13"/>
      <c r="AF697" s="20">
        <v>30497</v>
      </c>
      <c r="AG697" s="14" t="str">
        <f t="shared" ca="1" si="168"/>
        <v>42 anos</v>
      </c>
      <c r="AH697" s="20">
        <v>41561</v>
      </c>
      <c r="AI697" s="20">
        <v>41561</v>
      </c>
      <c r="AJ697" s="20">
        <f t="shared" si="162"/>
        <v>50692</v>
      </c>
      <c r="AK697" s="20">
        <f t="shared" si="163"/>
        <v>52518</v>
      </c>
      <c r="AL697" s="14">
        <v>59</v>
      </c>
      <c r="AM697" s="14" t="str">
        <f t="shared" ca="1" si="164"/>
        <v>11 ano(s)</v>
      </c>
      <c r="AN697" s="14" t="str">
        <f t="shared" ca="1" si="165"/>
        <v>10  mês(es)</v>
      </c>
      <c r="AO697" s="14" t="str">
        <f t="shared" ca="1" si="166"/>
        <v>2 dias</v>
      </c>
      <c r="AP697" s="14">
        <f t="shared" ca="1" si="167"/>
        <v>4324</v>
      </c>
      <c r="AQ697" s="21" t="s">
        <v>99</v>
      </c>
      <c r="AR697" s="14"/>
      <c r="AS697" s="14"/>
      <c r="AT697" s="14"/>
      <c r="AU697" s="14"/>
      <c r="AV697" s="14"/>
      <c r="AW697" s="14" t="s">
        <v>336</v>
      </c>
      <c r="AX697" s="14"/>
      <c r="AY697" s="14" t="s">
        <v>99</v>
      </c>
      <c r="AZ697" s="14" t="s">
        <v>99</v>
      </c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 t="s">
        <v>8950</v>
      </c>
      <c r="BM697" s="14">
        <v>0</v>
      </c>
      <c r="BN697" s="14"/>
      <c r="BO697" s="14" t="s">
        <v>106</v>
      </c>
      <c r="BP697" s="14">
        <v>69042330</v>
      </c>
      <c r="BQ697" s="14">
        <v>9291301886</v>
      </c>
      <c r="BR697" s="22" t="s">
        <v>8951</v>
      </c>
      <c r="BS697" s="14" t="s">
        <v>290</v>
      </c>
      <c r="BT697" s="14" t="s">
        <v>110</v>
      </c>
      <c r="BU697" s="14" t="s">
        <v>291</v>
      </c>
      <c r="BV697" s="14" t="s">
        <v>110</v>
      </c>
      <c r="BW697" s="20" t="s">
        <v>292</v>
      </c>
      <c r="BX697" s="14" t="s">
        <v>8952</v>
      </c>
      <c r="BY697" s="14" t="s">
        <v>110</v>
      </c>
      <c r="BZ697" s="14" t="s">
        <v>110</v>
      </c>
      <c r="CA697" s="14" t="s">
        <v>110</v>
      </c>
      <c r="CB697" s="14" t="s">
        <v>110</v>
      </c>
      <c r="CC697" s="14" t="s">
        <v>110</v>
      </c>
      <c r="CD697" s="14" t="s">
        <v>110</v>
      </c>
      <c r="CE697" s="14" t="s">
        <v>110</v>
      </c>
      <c r="CF697" s="14" t="s">
        <v>110</v>
      </c>
      <c r="CG697" s="14" t="s">
        <v>110</v>
      </c>
      <c r="CH697" s="14" t="s">
        <v>110</v>
      </c>
      <c r="CI697" s="14" t="s">
        <v>110</v>
      </c>
      <c r="CJ697" s="14" t="s">
        <v>110</v>
      </c>
      <c r="CK697" s="14" t="s">
        <v>110</v>
      </c>
      <c r="CL697" s="14" t="s">
        <v>110</v>
      </c>
      <c r="CM697" s="14" t="s">
        <v>110</v>
      </c>
      <c r="CN697" s="14"/>
      <c r="CO697" s="40"/>
    </row>
    <row r="698" spans="1:93" ht="15" customHeight="1">
      <c r="A698" s="24" t="s">
        <v>8953</v>
      </c>
      <c r="B698" s="25"/>
      <c r="C698" s="34" t="s">
        <v>82</v>
      </c>
      <c r="D698" s="600" t="s">
        <v>8891</v>
      </c>
      <c r="E698" s="600">
        <v>36</v>
      </c>
      <c r="F698" s="600"/>
      <c r="G698" s="600"/>
      <c r="H698" s="27" t="s">
        <v>84</v>
      </c>
      <c r="I698" s="25" t="s">
        <v>4827</v>
      </c>
      <c r="J698" s="27" t="s">
        <v>85</v>
      </c>
      <c r="K698" s="25" t="s">
        <v>8954</v>
      </c>
      <c r="L698" s="25" t="s">
        <v>73</v>
      </c>
      <c r="M698" s="28" t="s">
        <v>136</v>
      </c>
      <c r="N698" s="28" t="s">
        <v>2291</v>
      </c>
      <c r="O698" s="29" t="s">
        <v>8955</v>
      </c>
      <c r="P698" s="25" t="s">
        <v>8956</v>
      </c>
      <c r="Q698" s="25">
        <v>1882</v>
      </c>
      <c r="R698" s="25" t="s">
        <v>8957</v>
      </c>
      <c r="S698" s="25" t="s">
        <v>8958</v>
      </c>
      <c r="T698" s="25">
        <v>164992422</v>
      </c>
      <c r="U698" s="25">
        <v>75</v>
      </c>
      <c r="V698" s="25">
        <v>2</v>
      </c>
      <c r="W698" s="25">
        <v>637</v>
      </c>
      <c r="X698" s="24" t="s">
        <v>8959</v>
      </c>
      <c r="Y698" s="24" t="s">
        <v>8960</v>
      </c>
      <c r="Z698" s="25">
        <v>2</v>
      </c>
      <c r="AA698" s="25" t="s">
        <v>96</v>
      </c>
      <c r="AB698" s="25" t="s">
        <v>23</v>
      </c>
      <c r="AC698" s="25" t="s">
        <v>97</v>
      </c>
      <c r="AD698" s="30"/>
      <c r="AE698" s="24"/>
      <c r="AF698" s="31">
        <v>28037</v>
      </c>
      <c r="AG698" s="25" t="str">
        <f t="shared" ca="1" si="168"/>
        <v>48 anos</v>
      </c>
      <c r="AH698" s="31">
        <v>45302</v>
      </c>
      <c r="AI698" s="31">
        <v>45302</v>
      </c>
      <c r="AJ698" s="31">
        <f t="shared" si="162"/>
        <v>54434</v>
      </c>
      <c r="AK698" s="31">
        <f t="shared" si="163"/>
        <v>56260</v>
      </c>
      <c r="AL698" s="32">
        <v>59</v>
      </c>
      <c r="AM698" s="25" t="str">
        <f t="shared" ca="1" si="164"/>
        <v>1 ano(s)</v>
      </c>
      <c r="AN698" s="25" t="str">
        <f t="shared" ca="1" si="165"/>
        <v>7  mês(es)</v>
      </c>
      <c r="AO698" s="25" t="str">
        <f t="shared" ca="1" si="166"/>
        <v>5 dias</v>
      </c>
      <c r="AP698" s="25">
        <f t="shared" ca="1" si="167"/>
        <v>583</v>
      </c>
      <c r="AQ698" s="32" t="s">
        <v>99</v>
      </c>
      <c r="AR698" s="25"/>
      <c r="AS698" s="25"/>
      <c r="AT698" s="25"/>
      <c r="AU698" s="25"/>
      <c r="AV698" s="25"/>
      <c r="AW698" s="25" t="s">
        <v>100</v>
      </c>
      <c r="AX698" s="25" t="s">
        <v>2298</v>
      </c>
      <c r="AY698" s="25" t="s">
        <v>8961</v>
      </c>
      <c r="AZ698" s="25" t="s">
        <v>110</v>
      </c>
      <c r="BA698" s="25" t="s">
        <v>110</v>
      </c>
      <c r="BB698" s="25"/>
      <c r="BC698" s="25"/>
      <c r="BD698" s="25"/>
      <c r="BE698" s="25"/>
      <c r="BF698" s="25"/>
      <c r="BG698" s="31">
        <v>45419</v>
      </c>
      <c r="BH698" s="25"/>
      <c r="BI698" s="25"/>
      <c r="BJ698" s="25"/>
      <c r="BK698" s="25"/>
      <c r="BL698" s="25" t="s">
        <v>8962</v>
      </c>
      <c r="BM698" s="25">
        <v>1403</v>
      </c>
      <c r="BN698" s="25" t="s">
        <v>8963</v>
      </c>
      <c r="BO698" s="25" t="s">
        <v>106</v>
      </c>
      <c r="BP698" s="25" t="s">
        <v>8964</v>
      </c>
      <c r="BQ698" s="25" t="s">
        <v>8965</v>
      </c>
      <c r="BR698" s="33" t="s">
        <v>8966</v>
      </c>
      <c r="BS698" s="25"/>
      <c r="BT698" s="25"/>
      <c r="BU698" s="25"/>
      <c r="BV698" s="25"/>
      <c r="BW698" s="25"/>
      <c r="BX698" s="25"/>
      <c r="BY698" s="25"/>
      <c r="BZ698" s="25"/>
      <c r="CA698" s="25"/>
      <c r="CB698" s="31">
        <v>45419</v>
      </c>
      <c r="CC698" s="25" t="s">
        <v>4839</v>
      </c>
      <c r="CD698" s="31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34"/>
    </row>
    <row r="699" spans="1:93" ht="15" customHeight="1">
      <c r="A699" s="13" t="s">
        <v>8967</v>
      </c>
      <c r="B699" s="14">
        <v>145</v>
      </c>
      <c r="C699" s="40" t="s">
        <v>82</v>
      </c>
      <c r="D699" s="599" t="s">
        <v>8891</v>
      </c>
      <c r="E699" s="600">
        <v>36</v>
      </c>
      <c r="F699" s="599"/>
      <c r="G699" s="599"/>
      <c r="H699" s="36" t="s">
        <v>84</v>
      </c>
      <c r="I699" s="14"/>
      <c r="J699" s="36" t="s">
        <v>85</v>
      </c>
      <c r="K699" s="14" t="s">
        <v>86</v>
      </c>
      <c r="L699" s="14" t="s">
        <v>73</v>
      </c>
      <c r="M699" s="17" t="s">
        <v>87</v>
      </c>
      <c r="N699" s="17" t="s">
        <v>88</v>
      </c>
      <c r="O699" s="18" t="s">
        <v>8968</v>
      </c>
      <c r="P699" s="14" t="s">
        <v>8969</v>
      </c>
      <c r="Q699" s="17" t="s">
        <v>8970</v>
      </c>
      <c r="R699" s="14" t="s">
        <v>8971</v>
      </c>
      <c r="S699" s="14" t="s">
        <v>8972</v>
      </c>
      <c r="T699" s="14">
        <v>8460622</v>
      </c>
      <c r="U699" s="14">
        <v>67</v>
      </c>
      <c r="V699" s="14">
        <v>1</v>
      </c>
      <c r="W699" s="14">
        <v>93</v>
      </c>
      <c r="X699" s="13" t="s">
        <v>8973</v>
      </c>
      <c r="Y699" s="13" t="s">
        <v>8974</v>
      </c>
      <c r="Z699" s="14">
        <v>2</v>
      </c>
      <c r="AA699" s="14" t="s">
        <v>96</v>
      </c>
      <c r="AB699" s="14" t="s">
        <v>23</v>
      </c>
      <c r="AC699" s="14" t="s">
        <v>97</v>
      </c>
      <c r="AD699" s="19"/>
      <c r="AE699" s="13" t="s">
        <v>8975</v>
      </c>
      <c r="AF699" s="20">
        <v>23666</v>
      </c>
      <c r="AG699" s="14" t="str">
        <f t="shared" ca="1" si="168"/>
        <v>60 anos</v>
      </c>
      <c r="AH699" s="20">
        <v>34425</v>
      </c>
      <c r="AI699" s="20">
        <v>34425</v>
      </c>
      <c r="AJ699" s="20">
        <f t="shared" si="162"/>
        <v>43556</v>
      </c>
      <c r="AK699" s="20">
        <f t="shared" si="163"/>
        <v>45383</v>
      </c>
      <c r="AL699" s="14">
        <v>59</v>
      </c>
      <c r="AM699" s="14" t="str">
        <f t="shared" ca="1" si="164"/>
        <v>31 ano(s)</v>
      </c>
      <c r="AN699" s="14" t="str">
        <f t="shared" ca="1" si="165"/>
        <v>4  mês(es)</v>
      </c>
      <c r="AO699" s="14" t="str">
        <f t="shared" ca="1" si="166"/>
        <v>15 dias</v>
      </c>
      <c r="AP699" s="14">
        <f t="shared" ca="1" si="167"/>
        <v>11460</v>
      </c>
      <c r="AQ699" s="21" t="s">
        <v>99</v>
      </c>
      <c r="AR699" s="14"/>
      <c r="AS699" s="14"/>
      <c r="AT699" s="14"/>
      <c r="AU699" s="14"/>
      <c r="AV699" s="14"/>
      <c r="AW699" s="123"/>
      <c r="AX699" s="14"/>
      <c r="AY699" s="14" t="s">
        <v>99</v>
      </c>
      <c r="AZ699" s="14" t="s">
        <v>99</v>
      </c>
      <c r="BA699" s="151" t="s">
        <v>99</v>
      </c>
      <c r="BB699" s="14"/>
      <c r="BC699" s="14"/>
      <c r="BD699" s="14"/>
      <c r="BE699" s="14" t="s">
        <v>5770</v>
      </c>
      <c r="BF699" s="14"/>
      <c r="BG699" s="14"/>
      <c r="BH699" s="14"/>
      <c r="BI699" s="14"/>
      <c r="BJ699" s="14"/>
      <c r="BK699" s="14"/>
      <c r="BL699" s="14" t="s">
        <v>8976</v>
      </c>
      <c r="BM699" s="14">
        <v>0</v>
      </c>
      <c r="BN699" s="14" t="s">
        <v>8977</v>
      </c>
      <c r="BO699" s="14" t="s">
        <v>106</v>
      </c>
      <c r="BP699" s="14">
        <v>69095000</v>
      </c>
      <c r="BQ699" s="121">
        <v>92991397612</v>
      </c>
      <c r="BR699" s="22" t="s">
        <v>8978</v>
      </c>
      <c r="BS699" s="14" t="s">
        <v>1826</v>
      </c>
      <c r="BT699" s="14"/>
      <c r="BU699" s="14"/>
      <c r="BV699" s="14"/>
      <c r="BW699" s="14"/>
      <c r="BX699" s="14"/>
      <c r="BY699" s="14"/>
      <c r="BZ699" s="14" t="s">
        <v>6520</v>
      </c>
      <c r="CA699" s="14"/>
      <c r="CB699" s="20">
        <v>45017</v>
      </c>
      <c r="CC699" s="14" t="s">
        <v>8979</v>
      </c>
      <c r="CD699" s="14" t="s">
        <v>110</v>
      </c>
      <c r="CE699" s="14" t="s">
        <v>110</v>
      </c>
      <c r="CF699" s="14" t="s">
        <v>110</v>
      </c>
      <c r="CG699" s="14" t="s">
        <v>110</v>
      </c>
      <c r="CH699" s="14" t="s">
        <v>110</v>
      </c>
      <c r="CI699" s="14" t="s">
        <v>110</v>
      </c>
      <c r="CJ699" s="14" t="s">
        <v>110</v>
      </c>
      <c r="CK699" s="14" t="s">
        <v>110</v>
      </c>
      <c r="CL699" s="14" t="s">
        <v>110</v>
      </c>
      <c r="CM699" s="14" t="s">
        <v>110</v>
      </c>
      <c r="CN699" s="14"/>
      <c r="CO699" s="40"/>
    </row>
    <row r="700" spans="1:93" ht="15" customHeight="1">
      <c r="A700" s="24" t="s">
        <v>8980</v>
      </c>
      <c r="B700" s="25"/>
      <c r="C700" s="34" t="s">
        <v>82</v>
      </c>
      <c r="D700" s="600" t="s">
        <v>8891</v>
      </c>
      <c r="E700" s="600">
        <v>36</v>
      </c>
      <c r="F700" s="600"/>
      <c r="G700" s="600"/>
      <c r="H700" s="27" t="s">
        <v>84</v>
      </c>
      <c r="I700" s="25"/>
      <c r="J700" s="27" t="s">
        <v>85</v>
      </c>
      <c r="K700" s="25" t="s">
        <v>86</v>
      </c>
      <c r="L700" s="32" t="s">
        <v>69</v>
      </c>
      <c r="M700" s="25" t="s">
        <v>1392</v>
      </c>
      <c r="N700" s="25" t="s">
        <v>1450</v>
      </c>
      <c r="O700" s="29" t="s">
        <v>8981</v>
      </c>
      <c r="P700" s="25" t="s">
        <v>8982</v>
      </c>
      <c r="Q700" s="41" t="s">
        <v>8983</v>
      </c>
      <c r="R700" s="25" t="s">
        <v>8984</v>
      </c>
      <c r="S700" s="25" t="s">
        <v>8985</v>
      </c>
      <c r="T700" s="25">
        <v>424061213</v>
      </c>
      <c r="U700" s="25">
        <v>92</v>
      </c>
      <c r="V700" s="25">
        <v>20</v>
      </c>
      <c r="W700" s="25">
        <v>357</v>
      </c>
      <c r="X700" s="24" t="s">
        <v>1575</v>
      </c>
      <c r="Y700" s="24" t="s">
        <v>8986</v>
      </c>
      <c r="Z700" s="25">
        <v>1</v>
      </c>
      <c r="AA700" s="25" t="s">
        <v>96</v>
      </c>
      <c r="AB700" s="25" t="s">
        <v>23</v>
      </c>
      <c r="AC700" s="25" t="s">
        <v>97</v>
      </c>
      <c r="AD700" s="30"/>
      <c r="AE700" s="24" t="s">
        <v>5683</v>
      </c>
      <c r="AF700" s="31">
        <v>30650</v>
      </c>
      <c r="AG700" s="25" t="str">
        <f t="shared" ca="1" si="168"/>
        <v>41 anos</v>
      </c>
      <c r="AH700" s="31">
        <v>44039</v>
      </c>
      <c r="AI700" s="31">
        <v>44039</v>
      </c>
      <c r="AJ700" s="31">
        <f t="shared" si="162"/>
        <v>53170</v>
      </c>
      <c r="AK700" s="31">
        <f t="shared" si="163"/>
        <v>54996</v>
      </c>
      <c r="AL700" s="25">
        <v>59</v>
      </c>
      <c r="AM700" s="25" t="str">
        <f t="shared" ca="1" si="164"/>
        <v>5 ano(s)</v>
      </c>
      <c r="AN700" s="25" t="str">
        <f t="shared" ca="1" si="165"/>
        <v>0  mês(es)</v>
      </c>
      <c r="AO700" s="25" t="str">
        <f t="shared" ca="1" si="166"/>
        <v>20 dias</v>
      </c>
      <c r="AP700" s="25">
        <f t="shared" ca="1" si="167"/>
        <v>1846</v>
      </c>
      <c r="AQ700" s="32" t="s">
        <v>99</v>
      </c>
      <c r="AR700" s="25"/>
      <c r="AS700" s="25"/>
      <c r="AT700" s="25"/>
      <c r="AU700" s="25"/>
      <c r="AV700" s="25"/>
      <c r="AW700" s="25" t="s">
        <v>336</v>
      </c>
      <c r="AX700" s="25" t="s">
        <v>110</v>
      </c>
      <c r="AY700" s="25" t="s">
        <v>99</v>
      </c>
      <c r="AZ700" s="25" t="s">
        <v>99</v>
      </c>
      <c r="BA700" s="25" t="s">
        <v>99</v>
      </c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 t="s">
        <v>106</v>
      </c>
      <c r="BP700" s="25"/>
      <c r="BQ700" s="25"/>
      <c r="BR700" s="33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34"/>
    </row>
    <row r="701" spans="1:93" ht="15" customHeight="1">
      <c r="A701" s="13" t="s">
        <v>8987</v>
      </c>
      <c r="B701" s="14"/>
      <c r="C701" s="40" t="s">
        <v>82</v>
      </c>
      <c r="D701" s="599" t="s">
        <v>8891</v>
      </c>
      <c r="E701" s="600">
        <v>36</v>
      </c>
      <c r="F701" s="599"/>
      <c r="G701" s="599"/>
      <c r="H701" s="36" t="s">
        <v>84</v>
      </c>
      <c r="I701" s="14"/>
      <c r="J701" s="36" t="s">
        <v>85</v>
      </c>
      <c r="K701" s="14" t="s">
        <v>86</v>
      </c>
      <c r="L701" s="21" t="s">
        <v>69</v>
      </c>
      <c r="M701" s="17" t="s">
        <v>1392</v>
      </c>
      <c r="N701" s="17" t="s">
        <v>1450</v>
      </c>
      <c r="O701" s="18" t="s">
        <v>8988</v>
      </c>
      <c r="P701" s="14" t="s">
        <v>8989</v>
      </c>
      <c r="Q701" s="60" t="s">
        <v>8990</v>
      </c>
      <c r="R701" s="14" t="s">
        <v>8991</v>
      </c>
      <c r="S701" s="14" t="s">
        <v>8992</v>
      </c>
      <c r="T701" s="14">
        <v>178180822</v>
      </c>
      <c r="U701" s="14">
        <v>75</v>
      </c>
      <c r="V701" s="14">
        <v>31</v>
      </c>
      <c r="W701" s="14">
        <v>437</v>
      </c>
      <c r="X701" s="13" t="s">
        <v>8993</v>
      </c>
      <c r="Y701" s="13" t="s">
        <v>8994</v>
      </c>
      <c r="Z701" s="14">
        <v>1</v>
      </c>
      <c r="AA701" s="14" t="s">
        <v>96</v>
      </c>
      <c r="AB701" s="14" t="s">
        <v>23</v>
      </c>
      <c r="AC701" s="14" t="s">
        <v>97</v>
      </c>
      <c r="AD701" s="19"/>
      <c r="AE701" s="13" t="s">
        <v>1716</v>
      </c>
      <c r="AF701" s="20">
        <v>29111</v>
      </c>
      <c r="AG701" s="14" t="str">
        <f t="shared" ca="1" si="168"/>
        <v>45 anos</v>
      </c>
      <c r="AH701" s="20">
        <v>43937</v>
      </c>
      <c r="AI701" s="20">
        <v>43937</v>
      </c>
      <c r="AJ701" s="20">
        <f t="shared" si="162"/>
        <v>53068</v>
      </c>
      <c r="AK701" s="20">
        <f t="shared" si="163"/>
        <v>54894</v>
      </c>
      <c r="AL701" s="14">
        <v>59</v>
      </c>
      <c r="AM701" s="14" t="str">
        <f t="shared" ca="1" si="164"/>
        <v>5 ano(s)</v>
      </c>
      <c r="AN701" s="14" t="str">
        <f t="shared" ca="1" si="165"/>
        <v>4  mês(es)</v>
      </c>
      <c r="AO701" s="14" t="str">
        <f t="shared" ca="1" si="166"/>
        <v>0 dias</v>
      </c>
      <c r="AP701" s="14">
        <f t="shared" ca="1" si="167"/>
        <v>1948</v>
      </c>
      <c r="AQ701" s="21" t="s">
        <v>99</v>
      </c>
      <c r="AR701" s="14"/>
      <c r="AS701" s="14"/>
      <c r="AT701" s="14"/>
      <c r="AU701" s="14"/>
      <c r="AV701" s="14"/>
      <c r="AW701" s="14" t="s">
        <v>336</v>
      </c>
      <c r="AX701" s="14" t="s">
        <v>110</v>
      </c>
      <c r="AY701" s="14" t="s">
        <v>99</v>
      </c>
      <c r="AZ701" s="14" t="s">
        <v>99</v>
      </c>
      <c r="BA701" s="14" t="s">
        <v>99</v>
      </c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 t="s">
        <v>106</v>
      </c>
      <c r="BP701" s="14"/>
      <c r="BQ701" s="14"/>
      <c r="BR701" s="22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40"/>
    </row>
    <row r="702" spans="1:93" ht="15" customHeight="1">
      <c r="A702" s="24" t="s">
        <v>9062</v>
      </c>
      <c r="B702" s="25">
        <v>644</v>
      </c>
      <c r="C702" s="34" t="s">
        <v>82</v>
      </c>
      <c r="D702" s="615" t="s">
        <v>8891</v>
      </c>
      <c r="E702" s="600">
        <v>36</v>
      </c>
      <c r="F702" s="600"/>
      <c r="G702" s="600"/>
      <c r="H702" s="27" t="s">
        <v>84</v>
      </c>
      <c r="I702" s="25" t="s">
        <v>4931</v>
      </c>
      <c r="J702" s="27" t="s">
        <v>85</v>
      </c>
      <c r="K702" s="25" t="s">
        <v>86</v>
      </c>
      <c r="L702" s="25" t="s">
        <v>69</v>
      </c>
      <c r="M702" s="25" t="s">
        <v>196</v>
      </c>
      <c r="N702" s="28" t="s">
        <v>88</v>
      </c>
      <c r="O702" s="29" t="s">
        <v>9063</v>
      </c>
      <c r="P702" s="25" t="s">
        <v>9064</v>
      </c>
      <c r="Q702" s="28" t="s">
        <v>9065</v>
      </c>
      <c r="R702" s="25" t="s">
        <v>9066</v>
      </c>
      <c r="S702" s="25" t="s">
        <v>9067</v>
      </c>
      <c r="T702" s="25">
        <v>232530022</v>
      </c>
      <c r="U702" s="25">
        <v>24</v>
      </c>
      <c r="V702" s="25">
        <v>65</v>
      </c>
      <c r="W702" s="25">
        <v>12</v>
      </c>
      <c r="X702" s="24" t="s">
        <v>9068</v>
      </c>
      <c r="Y702" s="24" t="s">
        <v>9069</v>
      </c>
      <c r="Z702" s="25">
        <v>2</v>
      </c>
      <c r="AA702" s="25" t="s">
        <v>96</v>
      </c>
      <c r="AB702" s="25" t="s">
        <v>23</v>
      </c>
      <c r="AC702" s="25" t="s">
        <v>97</v>
      </c>
      <c r="AD702" s="30"/>
      <c r="AE702" s="24" t="s">
        <v>9070</v>
      </c>
      <c r="AF702" s="31">
        <v>31187</v>
      </c>
      <c r="AG702" s="25" t="str">
        <f t="shared" ca="1" si="168"/>
        <v>40 anos</v>
      </c>
      <c r="AH702" s="31">
        <v>41561</v>
      </c>
      <c r="AI702" s="31">
        <v>41561</v>
      </c>
      <c r="AJ702" s="31">
        <f t="shared" si="162"/>
        <v>50692</v>
      </c>
      <c r="AK702" s="31">
        <f t="shared" si="163"/>
        <v>52518</v>
      </c>
      <c r="AL702" s="25">
        <v>59</v>
      </c>
      <c r="AM702" s="25" t="str">
        <f t="shared" ca="1" si="164"/>
        <v>11 ano(s)</v>
      </c>
      <c r="AN702" s="25" t="str">
        <f t="shared" ca="1" si="165"/>
        <v>10  mês(es)</v>
      </c>
      <c r="AO702" s="25" t="str">
        <f t="shared" ca="1" si="166"/>
        <v>2 dias</v>
      </c>
      <c r="AP702" s="25">
        <f t="shared" ca="1" si="167"/>
        <v>4324</v>
      </c>
      <c r="AQ702" s="32" t="s">
        <v>99</v>
      </c>
      <c r="AR702" s="25"/>
      <c r="AS702" s="25"/>
      <c r="AT702" s="25"/>
      <c r="AU702" s="25"/>
      <c r="AV702" s="25"/>
      <c r="AW702" s="25" t="s">
        <v>336</v>
      </c>
      <c r="AX702" s="25"/>
      <c r="AY702" s="25" t="s">
        <v>99</v>
      </c>
      <c r="AZ702" s="25" t="s">
        <v>99</v>
      </c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 t="s">
        <v>9071</v>
      </c>
      <c r="BM702" s="25">
        <v>0</v>
      </c>
      <c r="BN702" s="25" t="s">
        <v>9072</v>
      </c>
      <c r="BO702" s="25" t="s">
        <v>106</v>
      </c>
      <c r="BP702" s="25">
        <v>69030540</v>
      </c>
      <c r="BQ702" s="25">
        <v>92991861645</v>
      </c>
      <c r="BR702" s="33" t="s">
        <v>9073</v>
      </c>
      <c r="BS702" s="25" t="s">
        <v>290</v>
      </c>
      <c r="BT702" s="25" t="s">
        <v>110</v>
      </c>
      <c r="BU702" s="25" t="s">
        <v>291</v>
      </c>
      <c r="BV702" s="25" t="s">
        <v>110</v>
      </c>
      <c r="BW702" s="31" t="s">
        <v>292</v>
      </c>
      <c r="BX702" s="25" t="s">
        <v>4091</v>
      </c>
      <c r="BY702" s="25" t="s">
        <v>110</v>
      </c>
      <c r="BZ702" s="25" t="s">
        <v>110</v>
      </c>
      <c r="CA702" s="25" t="s">
        <v>110</v>
      </c>
      <c r="CB702" s="25" t="s">
        <v>110</v>
      </c>
      <c r="CC702" s="25" t="s">
        <v>110</v>
      </c>
      <c r="CD702" s="25" t="s">
        <v>110</v>
      </c>
      <c r="CE702" s="25" t="s">
        <v>110</v>
      </c>
      <c r="CF702" s="25" t="s">
        <v>110</v>
      </c>
      <c r="CG702" s="25" t="s">
        <v>110</v>
      </c>
      <c r="CH702" s="25" t="s">
        <v>110</v>
      </c>
      <c r="CI702" s="25" t="s">
        <v>110</v>
      </c>
      <c r="CJ702" s="25" t="s">
        <v>110</v>
      </c>
      <c r="CK702" s="25" t="s">
        <v>110</v>
      </c>
      <c r="CL702" s="25" t="s">
        <v>110</v>
      </c>
      <c r="CM702" s="25" t="s">
        <v>110</v>
      </c>
      <c r="CN702" s="25"/>
      <c r="CO702" s="34"/>
    </row>
    <row r="703" spans="1:93" ht="15" customHeight="1">
      <c r="A703" s="24" t="s">
        <v>8995</v>
      </c>
      <c r="B703" s="25"/>
      <c r="C703" s="34" t="s">
        <v>82</v>
      </c>
      <c r="D703" s="600" t="s">
        <v>8891</v>
      </c>
      <c r="E703" s="600">
        <v>36</v>
      </c>
      <c r="F703" s="600"/>
      <c r="G703" s="600"/>
      <c r="H703" s="27" t="s">
        <v>84</v>
      </c>
      <c r="I703" s="25" t="s">
        <v>7744</v>
      </c>
      <c r="J703" s="27" t="s">
        <v>85</v>
      </c>
      <c r="K703" s="25" t="s">
        <v>86</v>
      </c>
      <c r="L703" s="25" t="s">
        <v>195</v>
      </c>
      <c r="M703" s="28" t="s">
        <v>196</v>
      </c>
      <c r="N703" s="28" t="s">
        <v>88</v>
      </c>
      <c r="O703" s="29" t="s">
        <v>8996</v>
      </c>
      <c r="P703" s="25" t="s">
        <v>8997</v>
      </c>
      <c r="Q703" s="28" t="s">
        <v>8998</v>
      </c>
      <c r="R703" s="25" t="s">
        <v>8999</v>
      </c>
      <c r="S703" s="25" t="s">
        <v>9000</v>
      </c>
      <c r="T703" s="25">
        <v>222229222</v>
      </c>
      <c r="U703" s="25">
        <v>83</v>
      </c>
      <c r="V703" s="25">
        <v>40</v>
      </c>
      <c r="W703" s="25">
        <v>128</v>
      </c>
      <c r="X703" s="24" t="s">
        <v>9001</v>
      </c>
      <c r="Y703" s="24" t="s">
        <v>9002</v>
      </c>
      <c r="Z703" s="25">
        <v>2</v>
      </c>
      <c r="AA703" s="25" t="s">
        <v>96</v>
      </c>
      <c r="AB703" s="25" t="s">
        <v>23</v>
      </c>
      <c r="AC703" s="25" t="s">
        <v>97</v>
      </c>
      <c r="AD703" s="30"/>
      <c r="AE703" s="24"/>
      <c r="AF703" s="31">
        <v>30903</v>
      </c>
      <c r="AG703" s="25" t="str">
        <f t="shared" ca="1" si="168"/>
        <v>41 anos</v>
      </c>
      <c r="AH703" s="31">
        <v>38384</v>
      </c>
      <c r="AI703" s="31">
        <v>38384</v>
      </c>
      <c r="AJ703" s="31">
        <f t="shared" si="162"/>
        <v>47515</v>
      </c>
      <c r="AK703" s="31">
        <f t="shared" si="163"/>
        <v>49341</v>
      </c>
      <c r="AL703" s="25">
        <v>59</v>
      </c>
      <c r="AM703" s="25" t="str">
        <f t="shared" ca="1" si="164"/>
        <v>20 ano(s)</v>
      </c>
      <c r="AN703" s="25" t="str">
        <f t="shared" ca="1" si="165"/>
        <v>6  mês(es)</v>
      </c>
      <c r="AO703" s="25" t="str">
        <f t="shared" ca="1" si="166"/>
        <v>15 dias</v>
      </c>
      <c r="AP703" s="25">
        <f t="shared" ca="1" si="167"/>
        <v>7501</v>
      </c>
      <c r="AQ703" s="32" t="s">
        <v>99</v>
      </c>
      <c r="AR703" s="25"/>
      <c r="AS703" s="25"/>
      <c r="AT703" s="25"/>
      <c r="AU703" s="25"/>
      <c r="AV703" s="25"/>
      <c r="AW703" s="25" t="s">
        <v>100</v>
      </c>
      <c r="AX703" s="25"/>
      <c r="AY703" s="25" t="s">
        <v>8184</v>
      </c>
      <c r="AZ703" s="25"/>
      <c r="BA703" s="25"/>
      <c r="BB703" s="25"/>
      <c r="BC703" s="25"/>
      <c r="BD703" s="25"/>
      <c r="BE703" s="25" t="s">
        <v>223</v>
      </c>
      <c r="BF703" s="25"/>
      <c r="BG703" s="25"/>
      <c r="BH703" s="25"/>
      <c r="BI703" s="25"/>
      <c r="BJ703" s="25"/>
      <c r="BK703" s="25"/>
      <c r="BL703" s="25" t="s">
        <v>9003</v>
      </c>
      <c r="BM703" s="25">
        <v>0</v>
      </c>
      <c r="BN703" s="25"/>
      <c r="BO703" s="25" t="s">
        <v>106</v>
      </c>
      <c r="BP703" s="25">
        <v>69092030</v>
      </c>
      <c r="BQ703" s="25">
        <v>81527475</v>
      </c>
      <c r="BR703" s="33" t="s">
        <v>9004</v>
      </c>
      <c r="BS703" s="25" t="s">
        <v>205</v>
      </c>
      <c r="BT703" s="25" t="s">
        <v>206</v>
      </c>
      <c r="BU703" s="25" t="s">
        <v>207</v>
      </c>
      <c r="BV703" s="25"/>
      <c r="BW703" s="25"/>
      <c r="BX703" s="25"/>
      <c r="BY703" s="25" t="s">
        <v>4810</v>
      </c>
      <c r="BZ703" s="25" t="s">
        <v>110</v>
      </c>
      <c r="CA703" s="25" t="s">
        <v>7092</v>
      </c>
      <c r="CB703" s="25" t="s">
        <v>110</v>
      </c>
      <c r="CC703" s="25" t="s">
        <v>110</v>
      </c>
      <c r="CD703" s="25" t="s">
        <v>110</v>
      </c>
      <c r="CE703" s="25" t="s">
        <v>110</v>
      </c>
      <c r="CF703" s="25" t="s">
        <v>110</v>
      </c>
      <c r="CG703" s="25" t="s">
        <v>110</v>
      </c>
      <c r="CH703" s="25" t="s">
        <v>110</v>
      </c>
      <c r="CI703" s="25" t="s">
        <v>110</v>
      </c>
      <c r="CJ703" s="25" t="s">
        <v>110</v>
      </c>
      <c r="CK703" s="25" t="s">
        <v>110</v>
      </c>
      <c r="CL703" s="25" t="s">
        <v>110</v>
      </c>
      <c r="CM703" s="25" t="s">
        <v>110</v>
      </c>
      <c r="CN703" s="25"/>
      <c r="CO703" s="34"/>
    </row>
    <row r="704" spans="1:93" ht="15" customHeight="1">
      <c r="A704" s="155" t="s">
        <v>9005</v>
      </c>
      <c r="B704" s="21">
        <v>5</v>
      </c>
      <c r="C704" s="40" t="s">
        <v>82</v>
      </c>
      <c r="D704" s="599" t="s">
        <v>8891</v>
      </c>
      <c r="E704" s="600">
        <v>36</v>
      </c>
      <c r="F704" s="599"/>
      <c r="G704" s="599"/>
      <c r="H704" s="36" t="s">
        <v>84</v>
      </c>
      <c r="I704" s="14" t="s">
        <v>1361</v>
      </c>
      <c r="J704" s="156" t="s">
        <v>135</v>
      </c>
      <c r="K704" s="14" t="s">
        <v>279</v>
      </c>
      <c r="L704" s="14" t="s">
        <v>73</v>
      </c>
      <c r="M704" s="21" t="s">
        <v>136</v>
      </c>
      <c r="N704" s="21" t="s">
        <v>2291</v>
      </c>
      <c r="O704" s="18" t="s">
        <v>9006</v>
      </c>
      <c r="P704" s="21" t="s">
        <v>9007</v>
      </c>
      <c r="Q704" s="14">
        <v>1828</v>
      </c>
      <c r="R704" s="21">
        <v>224819022</v>
      </c>
      <c r="S704" s="21">
        <v>76745082268</v>
      </c>
      <c r="T704" s="21">
        <v>224819022</v>
      </c>
      <c r="U704" s="21">
        <v>75</v>
      </c>
      <c r="V704" s="21">
        <v>37</v>
      </c>
      <c r="W704" s="21">
        <v>696</v>
      </c>
      <c r="X704" s="155" t="s">
        <v>9008</v>
      </c>
      <c r="Y704" s="155" t="s">
        <v>9009</v>
      </c>
      <c r="Z704" s="14">
        <v>2</v>
      </c>
      <c r="AA704" s="14" t="s">
        <v>96</v>
      </c>
      <c r="AB704" s="14" t="s">
        <v>23</v>
      </c>
      <c r="AC704" s="21" t="s">
        <v>97</v>
      </c>
      <c r="AD704" s="640"/>
      <c r="AE704" s="155" t="s">
        <v>4316</v>
      </c>
      <c r="AF704" s="133">
        <v>31141</v>
      </c>
      <c r="AG704" s="14" t="str">
        <f t="shared" ca="1" si="168"/>
        <v>40 anos</v>
      </c>
      <c r="AH704" s="14"/>
      <c r="AI704" s="133">
        <v>44697</v>
      </c>
      <c r="AJ704" s="20">
        <f t="shared" si="162"/>
        <v>53828</v>
      </c>
      <c r="AK704" s="20">
        <f t="shared" si="163"/>
        <v>55655</v>
      </c>
      <c r="AL704" s="21">
        <v>59</v>
      </c>
      <c r="AM704" s="14" t="str">
        <f t="shared" ca="1" si="164"/>
        <v>3 ano(s)</v>
      </c>
      <c r="AN704" s="14" t="str">
        <f t="shared" ca="1" si="165"/>
        <v>3  mês(es)</v>
      </c>
      <c r="AO704" s="14" t="str">
        <f t="shared" ca="1" si="166"/>
        <v>0 dias</v>
      </c>
      <c r="AP704" s="14">
        <f t="shared" ca="1" si="167"/>
        <v>1188</v>
      </c>
      <c r="AQ704" s="21" t="s">
        <v>99</v>
      </c>
      <c r="AR704" s="21"/>
      <c r="AS704" s="21"/>
      <c r="AT704" s="21"/>
      <c r="AU704" s="21"/>
      <c r="AV704" s="21"/>
      <c r="AW704" s="14" t="s">
        <v>100</v>
      </c>
      <c r="AX704" s="21" t="s">
        <v>2298</v>
      </c>
      <c r="AY704" s="21" t="s">
        <v>1227</v>
      </c>
      <c r="AZ704" s="21" t="s">
        <v>2778</v>
      </c>
      <c r="BA704" s="14" t="s">
        <v>99</v>
      </c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 t="s">
        <v>9010</v>
      </c>
      <c r="BM704" s="21" t="s">
        <v>9011</v>
      </c>
      <c r="BN704" s="21" t="s">
        <v>9012</v>
      </c>
      <c r="BO704" s="21" t="s">
        <v>106</v>
      </c>
      <c r="BP704" s="21" t="s">
        <v>9013</v>
      </c>
      <c r="BQ704" s="21">
        <v>981793855</v>
      </c>
      <c r="BR704" s="189" t="s">
        <v>9014</v>
      </c>
      <c r="BS704" s="155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155"/>
      <c r="CN704" s="21"/>
      <c r="CO704" s="159"/>
    </row>
    <row r="705" spans="1:93" ht="15" customHeight="1">
      <c r="A705" s="24" t="s">
        <v>9015</v>
      </c>
      <c r="B705" s="25">
        <v>10</v>
      </c>
      <c r="C705" s="34" t="s">
        <v>82</v>
      </c>
      <c r="D705" s="600" t="s">
        <v>8891</v>
      </c>
      <c r="E705" s="600">
        <v>36</v>
      </c>
      <c r="F705" s="600"/>
      <c r="G705" s="600"/>
      <c r="H705" s="27" t="s">
        <v>7609</v>
      </c>
      <c r="I705" s="25" t="s">
        <v>9016</v>
      </c>
      <c r="J705" s="27" t="s">
        <v>85</v>
      </c>
      <c r="K705" s="25" t="s">
        <v>279</v>
      </c>
      <c r="L705" s="25" t="s">
        <v>78</v>
      </c>
      <c r="M705" s="28" t="s">
        <v>118</v>
      </c>
      <c r="N705" s="28" t="s">
        <v>88</v>
      </c>
      <c r="O705" s="29" t="s">
        <v>9017</v>
      </c>
      <c r="P705" s="25" t="s">
        <v>9018</v>
      </c>
      <c r="Q705" s="28" t="s">
        <v>9019</v>
      </c>
      <c r="R705" s="25" t="s">
        <v>9020</v>
      </c>
      <c r="S705" s="25" t="s">
        <v>9021</v>
      </c>
      <c r="T705" s="25">
        <v>953535803</v>
      </c>
      <c r="U705" s="25">
        <v>53</v>
      </c>
      <c r="V705" s="25">
        <v>63</v>
      </c>
      <c r="W705" s="25">
        <v>138</v>
      </c>
      <c r="X705" s="24" t="s">
        <v>9022</v>
      </c>
      <c r="Y705" s="24" t="s">
        <v>9023</v>
      </c>
      <c r="Z705" s="25">
        <v>2</v>
      </c>
      <c r="AA705" s="25" t="s">
        <v>96</v>
      </c>
      <c r="AB705" s="25" t="s">
        <v>23</v>
      </c>
      <c r="AC705" s="25" t="s">
        <v>97</v>
      </c>
      <c r="AD705" s="642"/>
      <c r="AE705" s="24" t="s">
        <v>409</v>
      </c>
      <c r="AF705" s="31">
        <v>27341</v>
      </c>
      <c r="AG705" s="25" t="str">
        <f t="shared" ca="1" si="168"/>
        <v>50 anos</v>
      </c>
      <c r="AH705" s="31">
        <v>38400</v>
      </c>
      <c r="AI705" s="31">
        <v>38400</v>
      </c>
      <c r="AJ705" s="31">
        <f t="shared" ref="AJ705:AJ736" si="169">EDATE(AI705,300)</f>
        <v>47531</v>
      </c>
      <c r="AK705" s="31">
        <f t="shared" ref="AK705:AK727" si="170">EDATE(AI705,360)</f>
        <v>49357</v>
      </c>
      <c r="AL705" s="25">
        <v>59</v>
      </c>
      <c r="AM705" s="25" t="str">
        <f t="shared" ref="AM705:AM727" ca="1" si="171">DATEDIF(AI705,TODAY(),"Y")&amp;" ano(s)"</f>
        <v>20 ano(s)</v>
      </c>
      <c r="AN705" s="25" t="str">
        <f t="shared" ref="AN705:AN727" ca="1" si="172">DATEDIF(AI705,TODAY(),"YM")&amp;"  mês(es)"</f>
        <v>5  mês(es)</v>
      </c>
      <c r="AO705" s="25" t="str">
        <f t="shared" ref="AO705:AO727" ca="1" si="173">DATEDIF(AI705,TODAY(),"MD")&amp;" dias"</f>
        <v>30 dias</v>
      </c>
      <c r="AP705" s="25">
        <f t="shared" ref="AP705:AP727" ca="1" si="174">TODAY()-AI705</f>
        <v>7485</v>
      </c>
      <c r="AQ705" s="32" t="s">
        <v>99</v>
      </c>
      <c r="AR705" s="25" t="s">
        <v>9024</v>
      </c>
      <c r="AS705" s="25" t="s">
        <v>9025</v>
      </c>
      <c r="AT705" s="31">
        <v>47599</v>
      </c>
      <c r="AU705" s="31">
        <v>49425</v>
      </c>
      <c r="AV705" s="31"/>
      <c r="AW705" s="25" t="s">
        <v>100</v>
      </c>
      <c r="AX705" s="25" t="s">
        <v>110</v>
      </c>
      <c r="AY705" s="25" t="s">
        <v>8562</v>
      </c>
      <c r="AZ705" s="25" t="s">
        <v>99</v>
      </c>
      <c r="BA705" s="25" t="s">
        <v>99</v>
      </c>
      <c r="BB705" s="25" t="s">
        <v>110</v>
      </c>
      <c r="BC705" s="25" t="s">
        <v>110</v>
      </c>
      <c r="BD705" s="25" t="s">
        <v>110</v>
      </c>
      <c r="BE705" s="25" t="s">
        <v>110</v>
      </c>
      <c r="BF705" s="25" t="s">
        <v>110</v>
      </c>
      <c r="BG705" s="25" t="s">
        <v>96</v>
      </c>
      <c r="BH705" s="25" t="s">
        <v>99</v>
      </c>
      <c r="BI705" s="25"/>
      <c r="BJ705" s="25"/>
      <c r="BK705" s="25"/>
      <c r="BL705" s="25" t="s">
        <v>9026</v>
      </c>
      <c r="BM705" s="25">
        <v>0</v>
      </c>
      <c r="BN705" s="25"/>
      <c r="BO705" s="25" t="s">
        <v>106</v>
      </c>
      <c r="BP705" s="25">
        <v>69037000</v>
      </c>
      <c r="BQ705" s="25">
        <v>0</v>
      </c>
      <c r="BR705" s="33" t="s">
        <v>9027</v>
      </c>
      <c r="BS705" s="25" t="s">
        <v>192</v>
      </c>
      <c r="BT705" s="25" t="s">
        <v>110</v>
      </c>
      <c r="BU705" s="25" t="s">
        <v>110</v>
      </c>
      <c r="BV705" s="25" t="s">
        <v>110</v>
      </c>
      <c r="BW705" s="25" t="s">
        <v>110</v>
      </c>
      <c r="BX705" s="25" t="s">
        <v>110</v>
      </c>
      <c r="BY705" s="25" t="s">
        <v>110</v>
      </c>
      <c r="BZ705" s="25" t="s">
        <v>110</v>
      </c>
      <c r="CA705" s="25" t="s">
        <v>110</v>
      </c>
      <c r="CB705" s="25"/>
      <c r="CC705" s="25"/>
      <c r="CD705" s="25"/>
      <c r="CE705" s="25"/>
      <c r="CF705" s="25"/>
      <c r="CG705" s="25"/>
      <c r="CH705" s="25"/>
      <c r="CI705" s="25"/>
      <c r="CJ705" s="31">
        <v>43702</v>
      </c>
      <c r="CK705" s="24" t="s">
        <v>193</v>
      </c>
      <c r="CL705" s="25"/>
      <c r="CM705" s="25"/>
      <c r="CN705" s="25"/>
      <c r="CO705" s="34"/>
    </row>
    <row r="706" spans="1:93" ht="15" customHeight="1">
      <c r="A706" s="13" t="s">
        <v>9028</v>
      </c>
      <c r="B706" s="14">
        <v>73</v>
      </c>
      <c r="C706" s="40" t="s">
        <v>82</v>
      </c>
      <c r="D706" s="599" t="s">
        <v>8891</v>
      </c>
      <c r="E706" s="600">
        <v>36</v>
      </c>
      <c r="F706" s="599"/>
      <c r="G706" s="599"/>
      <c r="H706" s="36" t="s">
        <v>84</v>
      </c>
      <c r="I706" s="14"/>
      <c r="J706" s="36" t="s">
        <v>135</v>
      </c>
      <c r="K706" s="14" t="s">
        <v>544</v>
      </c>
      <c r="L706" s="14" t="s">
        <v>75</v>
      </c>
      <c r="M706" s="14" t="s">
        <v>136</v>
      </c>
      <c r="N706" s="14" t="s">
        <v>137</v>
      </c>
      <c r="O706" s="18" t="s">
        <v>9029</v>
      </c>
      <c r="P706" s="14" t="s">
        <v>9030</v>
      </c>
      <c r="Q706" s="14">
        <v>1464</v>
      </c>
      <c r="R706" s="14" t="s">
        <v>9031</v>
      </c>
      <c r="S706" s="14" t="s">
        <v>9032</v>
      </c>
      <c r="T706" s="14">
        <v>196906722</v>
      </c>
      <c r="U706" s="14">
        <v>32</v>
      </c>
      <c r="V706" s="14">
        <v>70</v>
      </c>
      <c r="W706" s="14">
        <v>779</v>
      </c>
      <c r="X706" s="13" t="s">
        <v>9033</v>
      </c>
      <c r="Y706" s="13" t="s">
        <v>9034</v>
      </c>
      <c r="Z706" s="14"/>
      <c r="AA706" s="14" t="s">
        <v>96</v>
      </c>
      <c r="AB706" s="14" t="s">
        <v>23</v>
      </c>
      <c r="AC706" s="14" t="s">
        <v>97</v>
      </c>
      <c r="AD706" s="19"/>
      <c r="AE706" s="13" t="s">
        <v>9035</v>
      </c>
      <c r="AF706" s="20">
        <v>29185</v>
      </c>
      <c r="AG706" s="14" t="str">
        <f t="shared" ca="1" si="168"/>
        <v>45 anos</v>
      </c>
      <c r="AH706" s="14"/>
      <c r="AI706" s="20">
        <v>43945</v>
      </c>
      <c r="AJ706" s="20">
        <f t="shared" si="169"/>
        <v>53076</v>
      </c>
      <c r="AK706" s="20">
        <f t="shared" si="170"/>
        <v>54902</v>
      </c>
      <c r="AL706" s="14">
        <v>59</v>
      </c>
      <c r="AM706" s="14" t="str">
        <f t="shared" ca="1" si="171"/>
        <v>5 ano(s)</v>
      </c>
      <c r="AN706" s="14" t="str">
        <f t="shared" ca="1" si="172"/>
        <v>3  mês(es)</v>
      </c>
      <c r="AO706" s="14" t="str">
        <f t="shared" ca="1" si="173"/>
        <v>23 dias</v>
      </c>
      <c r="AP706" s="14">
        <f t="shared" ca="1" si="174"/>
        <v>1940</v>
      </c>
      <c r="AQ706" s="21" t="s">
        <v>99</v>
      </c>
      <c r="AR706" s="14"/>
      <c r="AS706" s="14"/>
      <c r="AT706" s="14"/>
      <c r="AU706" s="14"/>
      <c r="AV706" s="14"/>
      <c r="AW706" s="14" t="s">
        <v>100</v>
      </c>
      <c r="AX706" s="14" t="s">
        <v>149</v>
      </c>
      <c r="AY706" s="14" t="s">
        <v>9036</v>
      </c>
      <c r="AZ706" s="14" t="s">
        <v>99</v>
      </c>
      <c r="BA706" s="14" t="s">
        <v>99</v>
      </c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 t="s">
        <v>9037</v>
      </c>
      <c r="BM706" s="14">
        <v>26</v>
      </c>
      <c r="BN706" s="14" t="s">
        <v>9038</v>
      </c>
      <c r="BO706" s="14" t="s">
        <v>106</v>
      </c>
      <c r="BP706" s="14">
        <v>69046280</v>
      </c>
      <c r="BQ706" s="14">
        <v>92992170073</v>
      </c>
      <c r="BR706" s="22" t="s">
        <v>9039</v>
      </c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40"/>
    </row>
    <row r="707" spans="1:93" ht="13.5" customHeight="1">
      <c r="A707" s="24" t="s">
        <v>9040</v>
      </c>
      <c r="B707" s="25">
        <v>350</v>
      </c>
      <c r="C707" s="34" t="s">
        <v>82</v>
      </c>
      <c r="D707" s="600" t="s">
        <v>8891</v>
      </c>
      <c r="E707" s="600">
        <v>36</v>
      </c>
      <c r="F707" s="600"/>
      <c r="G707" s="600"/>
      <c r="H707" s="27" t="s">
        <v>84</v>
      </c>
      <c r="I707" s="25"/>
      <c r="J707" s="27" t="s">
        <v>85</v>
      </c>
      <c r="K707" s="25" t="s">
        <v>544</v>
      </c>
      <c r="L707" s="25" t="s">
        <v>71</v>
      </c>
      <c r="M707" s="28" t="s">
        <v>196</v>
      </c>
      <c r="N707" s="28" t="s">
        <v>88</v>
      </c>
      <c r="O707" s="29" t="s">
        <v>9041</v>
      </c>
      <c r="P707" s="25" t="s">
        <v>9042</v>
      </c>
      <c r="Q707" s="28" t="s">
        <v>9043</v>
      </c>
      <c r="R707" s="25" t="s">
        <v>9044</v>
      </c>
      <c r="S707" s="25" t="s">
        <v>9045</v>
      </c>
      <c r="T707" s="25">
        <v>227323522</v>
      </c>
      <c r="U707" s="25">
        <v>75</v>
      </c>
      <c r="V707" s="25">
        <v>58</v>
      </c>
      <c r="W707" s="25">
        <v>187</v>
      </c>
      <c r="X707" s="24" t="s">
        <v>9046</v>
      </c>
      <c r="Y707" s="24" t="s">
        <v>9047</v>
      </c>
      <c r="Z707" s="25">
        <v>1</v>
      </c>
      <c r="AA707" s="25" t="s">
        <v>96</v>
      </c>
      <c r="AB707" s="25" t="s">
        <v>23</v>
      </c>
      <c r="AC707" s="25" t="s">
        <v>97</v>
      </c>
      <c r="AD707" s="30"/>
      <c r="AE707" s="24" t="s">
        <v>7572</v>
      </c>
      <c r="AF707" s="31">
        <v>31170</v>
      </c>
      <c r="AG707" s="25" t="str">
        <f t="shared" ca="1" si="168"/>
        <v>40 anos</v>
      </c>
      <c r="AH707" s="31">
        <v>38384</v>
      </c>
      <c r="AI707" s="31">
        <v>38384</v>
      </c>
      <c r="AJ707" s="31">
        <f t="shared" si="169"/>
        <v>47515</v>
      </c>
      <c r="AK707" s="31">
        <f t="shared" si="170"/>
        <v>49341</v>
      </c>
      <c r="AL707" s="25">
        <v>59</v>
      </c>
      <c r="AM707" s="25" t="str">
        <f t="shared" ca="1" si="171"/>
        <v>20 ano(s)</v>
      </c>
      <c r="AN707" s="25" t="str">
        <f t="shared" ca="1" si="172"/>
        <v>6  mês(es)</v>
      </c>
      <c r="AO707" s="25" t="str">
        <f t="shared" ca="1" si="173"/>
        <v>15 dias</v>
      </c>
      <c r="AP707" s="25">
        <f t="shared" ca="1" si="174"/>
        <v>7501</v>
      </c>
      <c r="AQ707" s="32" t="s">
        <v>99</v>
      </c>
      <c r="AR707" s="25"/>
      <c r="AS707" s="25"/>
      <c r="AT707" s="25"/>
      <c r="AU707" s="25"/>
      <c r="AV707" s="25"/>
      <c r="AW707" s="25"/>
      <c r="AX707" s="25"/>
      <c r="AY707" s="25" t="s">
        <v>99</v>
      </c>
      <c r="AZ707" s="25"/>
      <c r="BA707" s="25"/>
      <c r="BB707" s="25"/>
      <c r="BC707" s="25"/>
      <c r="BD707" s="25"/>
      <c r="BE707" s="25" t="s">
        <v>223</v>
      </c>
      <c r="BF707" s="25"/>
      <c r="BG707" s="25"/>
      <c r="BH707" s="25"/>
      <c r="BI707" s="25"/>
      <c r="BJ707" s="25"/>
      <c r="BK707" s="25"/>
      <c r="BL707" s="25" t="s">
        <v>9048</v>
      </c>
      <c r="BM707" s="25">
        <v>0</v>
      </c>
      <c r="BN707" s="25" t="s">
        <v>9049</v>
      </c>
      <c r="BO707" s="25" t="s">
        <v>106</v>
      </c>
      <c r="BP707" s="25">
        <v>69099660</v>
      </c>
      <c r="BQ707" s="25">
        <v>0</v>
      </c>
      <c r="BR707" s="33" t="s">
        <v>9050</v>
      </c>
      <c r="BS707" s="25" t="s">
        <v>205</v>
      </c>
      <c r="BT707" s="25" t="s">
        <v>206</v>
      </c>
      <c r="BU707" s="25" t="s">
        <v>207</v>
      </c>
      <c r="BV707" s="25"/>
      <c r="BW707" s="25"/>
      <c r="BX707" s="25"/>
      <c r="BY707" s="25" t="s">
        <v>413</v>
      </c>
      <c r="BZ707" s="25" t="s">
        <v>110</v>
      </c>
      <c r="CA707" s="25" t="s">
        <v>110</v>
      </c>
      <c r="CB707" s="25" t="s">
        <v>110</v>
      </c>
      <c r="CC707" s="25" t="s">
        <v>110</v>
      </c>
      <c r="CD707" s="25" t="s">
        <v>110</v>
      </c>
      <c r="CE707" s="25" t="s">
        <v>110</v>
      </c>
      <c r="CF707" s="25" t="s">
        <v>110</v>
      </c>
      <c r="CG707" s="25" t="s">
        <v>110</v>
      </c>
      <c r="CH707" s="25" t="s">
        <v>110</v>
      </c>
      <c r="CI707" s="25" t="s">
        <v>110</v>
      </c>
      <c r="CJ707" s="25" t="s">
        <v>110</v>
      </c>
      <c r="CK707" s="25" t="s">
        <v>110</v>
      </c>
      <c r="CL707" s="25" t="s">
        <v>110</v>
      </c>
      <c r="CM707" s="25" t="s">
        <v>110</v>
      </c>
      <c r="CN707" s="25"/>
      <c r="CO707" s="34"/>
    </row>
    <row r="708" spans="1:93" ht="15" customHeight="1">
      <c r="A708" s="24" t="s">
        <v>156</v>
      </c>
      <c r="B708" s="25" t="s">
        <v>157</v>
      </c>
      <c r="C708" s="34" t="s">
        <v>82</v>
      </c>
      <c r="D708" s="600" t="s">
        <v>158</v>
      </c>
      <c r="E708" s="600">
        <v>37</v>
      </c>
      <c r="F708" s="600"/>
      <c r="G708" s="600"/>
      <c r="H708" s="27" t="s">
        <v>159</v>
      </c>
      <c r="I708" s="25" t="s">
        <v>160</v>
      </c>
      <c r="J708" s="27" t="s">
        <v>85</v>
      </c>
      <c r="K708" s="25" t="s">
        <v>86</v>
      </c>
      <c r="L708" s="25" t="s">
        <v>75</v>
      </c>
      <c r="M708" s="28" t="s">
        <v>136</v>
      </c>
      <c r="N708" s="28" t="s">
        <v>161</v>
      </c>
      <c r="O708" s="29" t="s">
        <v>162</v>
      </c>
      <c r="P708" s="25" t="s">
        <v>163</v>
      </c>
      <c r="Q708" s="41">
        <v>1463</v>
      </c>
      <c r="R708" s="25" t="s">
        <v>164</v>
      </c>
      <c r="S708" s="25" t="s">
        <v>165</v>
      </c>
      <c r="T708" s="25">
        <v>303475922</v>
      </c>
      <c r="U708" s="25">
        <v>91</v>
      </c>
      <c r="V708" s="25">
        <v>3</v>
      </c>
      <c r="W708" s="25">
        <v>28</v>
      </c>
      <c r="X708" s="24" t="s">
        <v>166</v>
      </c>
      <c r="Y708" s="24" t="s">
        <v>167</v>
      </c>
      <c r="Z708" s="25">
        <v>1</v>
      </c>
      <c r="AA708" s="25" t="s">
        <v>99</v>
      </c>
      <c r="AB708" s="25" t="s">
        <v>168</v>
      </c>
      <c r="AC708" s="25" t="s">
        <v>169</v>
      </c>
      <c r="AD708" s="30" t="s">
        <v>170</v>
      </c>
      <c r="AE708" s="42" t="s">
        <v>171</v>
      </c>
      <c r="AF708" s="31">
        <v>30868</v>
      </c>
      <c r="AG708" s="25" t="str">
        <f t="shared" ca="1" si="168"/>
        <v>41 anos</v>
      </c>
      <c r="AH708" s="25"/>
      <c r="AI708" s="31">
        <v>43937</v>
      </c>
      <c r="AJ708" s="31">
        <f t="shared" si="169"/>
        <v>53068</v>
      </c>
      <c r="AK708" s="31">
        <f t="shared" si="170"/>
        <v>54894</v>
      </c>
      <c r="AL708" s="25">
        <v>59</v>
      </c>
      <c r="AM708" s="25" t="str">
        <f t="shared" ca="1" si="171"/>
        <v>5 ano(s)</v>
      </c>
      <c r="AN708" s="25" t="str">
        <f t="shared" ca="1" si="172"/>
        <v>4  mês(es)</v>
      </c>
      <c r="AO708" s="25" t="str">
        <f t="shared" ca="1" si="173"/>
        <v>0 dias</v>
      </c>
      <c r="AP708" s="25">
        <f t="shared" ca="1" si="174"/>
        <v>1948</v>
      </c>
      <c r="AQ708" s="32" t="s">
        <v>99</v>
      </c>
      <c r="AR708" s="25"/>
      <c r="AS708" s="25"/>
      <c r="AT708" s="25"/>
      <c r="AU708" s="25"/>
      <c r="AV708" s="25"/>
      <c r="AW708" s="190" t="s">
        <v>100</v>
      </c>
      <c r="AX708" s="25" t="s">
        <v>172</v>
      </c>
      <c r="AY708" s="43" t="s">
        <v>173</v>
      </c>
      <c r="AZ708" s="25" t="s">
        <v>99</v>
      </c>
      <c r="BA708" s="215" t="s">
        <v>99</v>
      </c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 t="s">
        <v>174</v>
      </c>
      <c r="BM708" s="25">
        <v>65</v>
      </c>
      <c r="BN708" s="25"/>
      <c r="BO708" s="25" t="s">
        <v>106</v>
      </c>
      <c r="BP708" s="25">
        <v>69040360</v>
      </c>
      <c r="BQ708" s="122"/>
      <c r="BR708" s="33"/>
      <c r="BS708" s="25"/>
      <c r="BT708" s="25"/>
      <c r="BU708" s="25"/>
      <c r="BV708" s="25"/>
      <c r="BW708" s="25"/>
      <c r="BX708" s="25"/>
      <c r="BY708" s="25"/>
      <c r="BZ708" s="25"/>
      <c r="CA708" s="25"/>
      <c r="CB708" s="31">
        <v>43937</v>
      </c>
      <c r="CC708" s="25" t="s">
        <v>175</v>
      </c>
      <c r="CD708" s="31">
        <v>44672</v>
      </c>
      <c r="CE708" s="25" t="s">
        <v>176</v>
      </c>
      <c r="CF708" s="25"/>
      <c r="CG708" s="25"/>
      <c r="CH708" s="25"/>
      <c r="CI708" s="25"/>
      <c r="CJ708" s="25"/>
      <c r="CK708" s="25"/>
      <c r="CL708" s="25"/>
      <c r="CM708" s="25"/>
      <c r="CN708" s="25"/>
      <c r="CO708" s="34"/>
    </row>
    <row r="709" spans="1:93" ht="15" customHeight="1">
      <c r="A709" s="13" t="s">
        <v>9074</v>
      </c>
      <c r="B709" s="14" t="s">
        <v>157</v>
      </c>
      <c r="C709" s="40" t="s">
        <v>82</v>
      </c>
      <c r="D709" s="599" t="s">
        <v>9075</v>
      </c>
      <c r="E709" s="600">
        <v>37</v>
      </c>
      <c r="F709" s="599"/>
      <c r="G709" s="599"/>
      <c r="H709" s="36" t="s">
        <v>159</v>
      </c>
      <c r="I709" s="14" t="s">
        <v>9076</v>
      </c>
      <c r="J709" s="36" t="s">
        <v>135</v>
      </c>
      <c r="K709" s="14" t="s">
        <v>86</v>
      </c>
      <c r="L709" s="14" t="s">
        <v>75</v>
      </c>
      <c r="M709" s="17" t="s">
        <v>136</v>
      </c>
      <c r="N709" s="17" t="s">
        <v>137</v>
      </c>
      <c r="O709" s="18" t="s">
        <v>9077</v>
      </c>
      <c r="P709" s="14" t="s">
        <v>9078</v>
      </c>
      <c r="Q709" s="17" t="s">
        <v>9079</v>
      </c>
      <c r="R709" s="14" t="s">
        <v>9080</v>
      </c>
      <c r="S709" s="14" t="s">
        <v>9081</v>
      </c>
      <c r="T709" s="14">
        <v>225918622</v>
      </c>
      <c r="U709" s="14">
        <v>91</v>
      </c>
      <c r="V709" s="14">
        <v>58</v>
      </c>
      <c r="W709" s="14">
        <v>1019</v>
      </c>
      <c r="X709" s="13" t="s">
        <v>9082</v>
      </c>
      <c r="Y709" s="13" t="s">
        <v>9083</v>
      </c>
      <c r="Z709" s="14">
        <v>1</v>
      </c>
      <c r="AA709" s="14" t="s">
        <v>99</v>
      </c>
      <c r="AB709" s="14" t="s">
        <v>168</v>
      </c>
      <c r="AC709" s="14" t="s">
        <v>9084</v>
      </c>
      <c r="AD709" s="19" t="s">
        <v>9085</v>
      </c>
      <c r="AE709" s="13" t="s">
        <v>9086</v>
      </c>
      <c r="AF709" s="20">
        <v>30945</v>
      </c>
      <c r="AG709" s="14" t="str">
        <f t="shared" ca="1" si="168"/>
        <v>40 anos</v>
      </c>
      <c r="AH709" s="14"/>
      <c r="AI709" s="20">
        <v>43747</v>
      </c>
      <c r="AJ709" s="20">
        <f t="shared" si="169"/>
        <v>52879</v>
      </c>
      <c r="AK709" s="20">
        <f t="shared" si="170"/>
        <v>54705</v>
      </c>
      <c r="AL709" s="14">
        <v>59</v>
      </c>
      <c r="AM709" s="14" t="str">
        <f t="shared" ca="1" si="171"/>
        <v>5 ano(s)</v>
      </c>
      <c r="AN709" s="14" t="str">
        <f t="shared" ca="1" si="172"/>
        <v>10  mês(es)</v>
      </c>
      <c r="AO709" s="14" t="str">
        <f t="shared" ca="1" si="173"/>
        <v>7 dias</v>
      </c>
      <c r="AP709" s="14">
        <f t="shared" ca="1" si="174"/>
        <v>2138</v>
      </c>
      <c r="AQ709" s="21" t="s">
        <v>99</v>
      </c>
      <c r="AR709" s="14"/>
      <c r="AS709" s="14"/>
      <c r="AT709" s="14"/>
      <c r="AU709" s="14"/>
      <c r="AV709" s="14"/>
      <c r="AW709" s="14" t="s">
        <v>100</v>
      </c>
      <c r="AX709" s="14" t="s">
        <v>149</v>
      </c>
      <c r="AY709" s="14" t="s">
        <v>9087</v>
      </c>
      <c r="AZ709" s="14" t="s">
        <v>99</v>
      </c>
      <c r="BA709" s="14" t="s">
        <v>99</v>
      </c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 t="s">
        <v>9088</v>
      </c>
      <c r="BM709" s="14">
        <v>4800</v>
      </c>
      <c r="BN709" s="14" t="s">
        <v>9089</v>
      </c>
      <c r="BO709" s="14" t="s">
        <v>106</v>
      </c>
      <c r="BP709" s="14">
        <v>69093414</v>
      </c>
      <c r="BQ709" s="14">
        <v>92991875747</v>
      </c>
      <c r="BR709" s="22" t="s">
        <v>9090</v>
      </c>
      <c r="BS709" s="14" t="s">
        <v>9091</v>
      </c>
      <c r="BT709" s="14"/>
      <c r="BU709" s="14"/>
      <c r="BV709" s="14"/>
      <c r="BW709" s="14"/>
      <c r="BX709" s="14"/>
      <c r="BY709" s="14"/>
      <c r="BZ709" s="14"/>
      <c r="CA709" s="14"/>
      <c r="CB709" s="20"/>
      <c r="CC709" s="14"/>
      <c r="CD709" s="20">
        <v>44555</v>
      </c>
      <c r="CE709" s="14" t="s">
        <v>9092</v>
      </c>
      <c r="CF709" s="14"/>
      <c r="CG709" s="14"/>
      <c r="CH709" s="14"/>
      <c r="CI709" s="14"/>
      <c r="CJ709" s="14"/>
      <c r="CK709" s="14"/>
      <c r="CL709" s="14"/>
      <c r="CM709" s="14"/>
      <c r="CN709" s="14"/>
      <c r="CO709" s="40"/>
    </row>
    <row r="710" spans="1:93" ht="15" customHeight="1">
      <c r="A710" s="24" t="s">
        <v>9093</v>
      </c>
      <c r="B710" s="25" t="s">
        <v>157</v>
      </c>
      <c r="C710" s="34" t="s">
        <v>82</v>
      </c>
      <c r="D710" s="600" t="s">
        <v>9075</v>
      </c>
      <c r="E710" s="600">
        <v>37</v>
      </c>
      <c r="F710" s="600"/>
      <c r="G710" s="600"/>
      <c r="H710" s="27" t="s">
        <v>159</v>
      </c>
      <c r="I710" s="25" t="s">
        <v>178</v>
      </c>
      <c r="J710" s="27" t="s">
        <v>85</v>
      </c>
      <c r="K710" s="25" t="s">
        <v>86</v>
      </c>
      <c r="L710" s="32" t="s">
        <v>70</v>
      </c>
      <c r="M710" s="28" t="s">
        <v>1392</v>
      </c>
      <c r="N710" s="28" t="s">
        <v>1450</v>
      </c>
      <c r="O710" s="29" t="s">
        <v>9094</v>
      </c>
      <c r="P710" s="25" t="s">
        <v>9095</v>
      </c>
      <c r="Q710" s="41" t="s">
        <v>9096</v>
      </c>
      <c r="R710" s="25" t="s">
        <v>9097</v>
      </c>
      <c r="S710" s="25" t="s">
        <v>9098</v>
      </c>
      <c r="T710" s="25">
        <v>316662913</v>
      </c>
      <c r="U710" s="25">
        <v>92</v>
      </c>
      <c r="V710" s="25">
        <v>23</v>
      </c>
      <c r="W710" s="25">
        <v>511</v>
      </c>
      <c r="X710" s="24" t="s">
        <v>9099</v>
      </c>
      <c r="Y710" s="24" t="s">
        <v>9100</v>
      </c>
      <c r="Z710" s="25">
        <v>1</v>
      </c>
      <c r="AA710" s="25" t="s">
        <v>99</v>
      </c>
      <c r="AB710" s="25" t="s">
        <v>168</v>
      </c>
      <c r="AC710" s="25" t="s">
        <v>186</v>
      </c>
      <c r="AD710" s="30" t="s">
        <v>235</v>
      </c>
      <c r="AE710" s="24" t="s">
        <v>178</v>
      </c>
      <c r="AF710" s="31">
        <v>26373</v>
      </c>
      <c r="AG710" s="25" t="str">
        <f t="shared" ca="1" si="168"/>
        <v>53 anos</v>
      </c>
      <c r="AH710" s="31">
        <v>43937</v>
      </c>
      <c r="AI710" s="31">
        <v>43937</v>
      </c>
      <c r="AJ710" s="31">
        <f t="shared" si="169"/>
        <v>53068</v>
      </c>
      <c r="AK710" s="31">
        <f t="shared" si="170"/>
        <v>54894</v>
      </c>
      <c r="AL710" s="25">
        <v>59</v>
      </c>
      <c r="AM710" s="25" t="str">
        <f t="shared" ca="1" si="171"/>
        <v>5 ano(s)</v>
      </c>
      <c r="AN710" s="25" t="str">
        <f t="shared" ca="1" si="172"/>
        <v>4  mês(es)</v>
      </c>
      <c r="AO710" s="25" t="str">
        <f t="shared" ca="1" si="173"/>
        <v>0 dias</v>
      </c>
      <c r="AP710" s="25">
        <f t="shared" ca="1" si="174"/>
        <v>1948</v>
      </c>
      <c r="AQ710" s="32" t="s">
        <v>99</v>
      </c>
      <c r="AR710" s="25"/>
      <c r="AS710" s="25"/>
      <c r="AT710" s="25"/>
      <c r="AU710" s="25"/>
      <c r="AV710" s="25" t="s">
        <v>9101</v>
      </c>
      <c r="AW710" s="56" t="s">
        <v>336</v>
      </c>
      <c r="AX710" s="25" t="s">
        <v>110</v>
      </c>
      <c r="AY710" s="25" t="s">
        <v>99</v>
      </c>
      <c r="AZ710" s="25" t="s">
        <v>99</v>
      </c>
      <c r="BA710" s="57" t="s">
        <v>99</v>
      </c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 t="s">
        <v>9102</v>
      </c>
      <c r="BM710" s="25">
        <v>1001</v>
      </c>
      <c r="BN710" s="25" t="s">
        <v>9103</v>
      </c>
      <c r="BO710" s="25" t="s">
        <v>106</v>
      </c>
      <c r="BP710" s="25">
        <v>69010170</v>
      </c>
      <c r="BQ710" s="80">
        <v>94991770938</v>
      </c>
      <c r="BR710" s="25" t="s">
        <v>9104</v>
      </c>
      <c r="BS710" s="25"/>
      <c r="BT710" s="25"/>
      <c r="BU710" s="25"/>
      <c r="BV710" s="25"/>
      <c r="BW710" s="25"/>
      <c r="BX710" s="25"/>
      <c r="BY710" s="25" t="s">
        <v>9105</v>
      </c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34"/>
    </row>
    <row r="711" spans="1:93" ht="15" customHeight="1">
      <c r="A711" s="24" t="s">
        <v>10974</v>
      </c>
      <c r="B711" s="25">
        <v>257</v>
      </c>
      <c r="C711" s="34" t="s">
        <v>82</v>
      </c>
      <c r="D711" s="600" t="s">
        <v>10975</v>
      </c>
      <c r="E711" s="600">
        <v>37</v>
      </c>
      <c r="F711" s="600"/>
      <c r="G711" s="600"/>
      <c r="H711" s="27" t="s">
        <v>159</v>
      </c>
      <c r="I711" s="25" t="s">
        <v>256</v>
      </c>
      <c r="J711" s="27" t="s">
        <v>85</v>
      </c>
      <c r="K711" s="25" t="s">
        <v>86</v>
      </c>
      <c r="L711" s="25" t="s">
        <v>73</v>
      </c>
      <c r="M711" s="25" t="s">
        <v>87</v>
      </c>
      <c r="N711" s="28" t="s">
        <v>88</v>
      </c>
      <c r="O711" s="29" t="s">
        <v>10976</v>
      </c>
      <c r="P711" s="25" t="s">
        <v>10977</v>
      </c>
      <c r="Q711" s="28" t="s">
        <v>10978</v>
      </c>
      <c r="R711" s="25" t="s">
        <v>10979</v>
      </c>
      <c r="S711" s="25" t="s">
        <v>10980</v>
      </c>
      <c r="T711" s="25">
        <v>222258222</v>
      </c>
      <c r="U711" s="25">
        <v>8</v>
      </c>
      <c r="V711" s="25">
        <v>2</v>
      </c>
      <c r="W711" s="25">
        <v>69</v>
      </c>
      <c r="X711" s="24" t="s">
        <v>10981</v>
      </c>
      <c r="Y711" s="24" t="s">
        <v>10982</v>
      </c>
      <c r="Z711" s="25">
        <v>2</v>
      </c>
      <c r="AA711" s="25" t="s">
        <v>99</v>
      </c>
      <c r="AB711" s="25" t="s">
        <v>168</v>
      </c>
      <c r="AC711" s="25" t="s">
        <v>186</v>
      </c>
      <c r="AD711" s="30" t="s">
        <v>187</v>
      </c>
      <c r="AE711" s="24" t="s">
        <v>178</v>
      </c>
      <c r="AF711" s="31">
        <v>30262</v>
      </c>
      <c r="AG711" s="25" t="str">
        <f t="shared" ca="1" si="168"/>
        <v>42 anos</v>
      </c>
      <c r="AH711" s="31">
        <v>38058</v>
      </c>
      <c r="AI711" s="31">
        <v>38058</v>
      </c>
      <c r="AJ711" s="31">
        <f t="shared" si="169"/>
        <v>47189</v>
      </c>
      <c r="AK711" s="31">
        <f t="shared" si="170"/>
        <v>49015</v>
      </c>
      <c r="AL711" s="25">
        <v>59</v>
      </c>
      <c r="AM711" s="25" t="str">
        <f t="shared" ca="1" si="171"/>
        <v>21 ano(s)</v>
      </c>
      <c r="AN711" s="25" t="str">
        <f t="shared" ca="1" si="172"/>
        <v>5  mês(es)</v>
      </c>
      <c r="AO711" s="25" t="str">
        <f t="shared" ca="1" si="173"/>
        <v>4 dias</v>
      </c>
      <c r="AP711" s="25">
        <f t="shared" ca="1" si="174"/>
        <v>7827</v>
      </c>
      <c r="AQ711" s="32" t="s">
        <v>99</v>
      </c>
      <c r="AR711" s="25"/>
      <c r="AS711" s="25"/>
      <c r="AT711" s="25"/>
      <c r="AU711" s="25"/>
      <c r="AV711" s="25"/>
      <c r="AW711" s="25" t="s">
        <v>100</v>
      </c>
      <c r="AX711" s="245" t="s">
        <v>10983</v>
      </c>
      <c r="AY711" s="25" t="s">
        <v>10984</v>
      </c>
      <c r="AZ711" s="25" t="s">
        <v>99</v>
      </c>
      <c r="BA711" s="25" t="s">
        <v>99</v>
      </c>
      <c r="BB711" s="31" t="s">
        <v>101</v>
      </c>
      <c r="BC711" s="25"/>
      <c r="BD711" s="25" t="s">
        <v>1430</v>
      </c>
      <c r="BE711" s="25" t="s">
        <v>223</v>
      </c>
      <c r="BF711" s="25"/>
      <c r="BG711" s="25"/>
      <c r="BH711" s="25"/>
      <c r="BI711" s="25"/>
      <c r="BJ711" s="25"/>
      <c r="BK711" s="25"/>
      <c r="BL711" s="25" t="s">
        <v>10985</v>
      </c>
      <c r="BM711" s="25">
        <v>0</v>
      </c>
      <c r="BN711" s="25"/>
      <c r="BO711" s="25" t="s">
        <v>106</v>
      </c>
      <c r="BP711" s="25">
        <v>69153020</v>
      </c>
      <c r="BQ711" s="25">
        <v>96182195</v>
      </c>
      <c r="BR711" s="33" t="s">
        <v>10986</v>
      </c>
      <c r="BS711" s="25" t="s">
        <v>108</v>
      </c>
      <c r="BT711" s="25" t="s">
        <v>109</v>
      </c>
      <c r="BU711" s="25" t="s">
        <v>1432</v>
      </c>
      <c r="BV711" s="25" t="s">
        <v>1433</v>
      </c>
      <c r="BW711" s="25" t="s">
        <v>1434</v>
      </c>
      <c r="BX711" s="25" t="s">
        <v>1435</v>
      </c>
      <c r="BY711" s="25" t="s">
        <v>208</v>
      </c>
      <c r="BZ711" s="25" t="s">
        <v>413</v>
      </c>
      <c r="CA711" s="25" t="s">
        <v>110</v>
      </c>
      <c r="CB711" s="31">
        <v>45037</v>
      </c>
      <c r="CC711" s="25" t="s">
        <v>10987</v>
      </c>
      <c r="CD711" s="25" t="s">
        <v>110</v>
      </c>
      <c r="CE711" s="25" t="s">
        <v>110</v>
      </c>
      <c r="CF711" s="25" t="s">
        <v>110</v>
      </c>
      <c r="CG711" s="25" t="s">
        <v>110</v>
      </c>
      <c r="CH711" s="25" t="s">
        <v>110</v>
      </c>
      <c r="CI711" s="25" t="s">
        <v>110</v>
      </c>
      <c r="CJ711" s="25" t="s">
        <v>110</v>
      </c>
      <c r="CK711" s="25" t="s">
        <v>110</v>
      </c>
      <c r="CL711" s="25" t="s">
        <v>110</v>
      </c>
      <c r="CM711" s="25" t="s">
        <v>110</v>
      </c>
      <c r="CN711" s="25"/>
      <c r="CO711" s="34"/>
    </row>
    <row r="712" spans="1:93" ht="15" customHeight="1">
      <c r="A712" s="13" t="s">
        <v>177</v>
      </c>
      <c r="B712" s="14" t="s">
        <v>157</v>
      </c>
      <c r="C712" s="40" t="s">
        <v>82</v>
      </c>
      <c r="D712" s="599" t="s">
        <v>158</v>
      </c>
      <c r="E712" s="600">
        <v>37</v>
      </c>
      <c r="F712" s="599"/>
      <c r="G712" s="599"/>
      <c r="H712" s="36" t="s">
        <v>159</v>
      </c>
      <c r="I712" s="14" t="s">
        <v>178</v>
      </c>
      <c r="J712" s="36" t="s">
        <v>85</v>
      </c>
      <c r="K712" s="14" t="s">
        <v>86</v>
      </c>
      <c r="L712" s="14" t="s">
        <v>79</v>
      </c>
      <c r="M712" s="17" t="s">
        <v>118</v>
      </c>
      <c r="N712" s="17" t="s">
        <v>88</v>
      </c>
      <c r="O712" s="18" t="s">
        <v>179</v>
      </c>
      <c r="P712" s="14" t="s">
        <v>180</v>
      </c>
      <c r="Q712" s="17" t="s">
        <v>181</v>
      </c>
      <c r="R712" s="14" t="s">
        <v>182</v>
      </c>
      <c r="S712" s="14" t="s">
        <v>183</v>
      </c>
      <c r="T712" s="14">
        <v>166446122</v>
      </c>
      <c r="U712" s="14">
        <v>16</v>
      </c>
      <c r="V712" s="14">
        <v>31</v>
      </c>
      <c r="W712" s="14">
        <v>384</v>
      </c>
      <c r="X712" s="13" t="s">
        <v>184</v>
      </c>
      <c r="Y712" s="13" t="s">
        <v>185</v>
      </c>
      <c r="Z712" s="14">
        <v>2</v>
      </c>
      <c r="AA712" s="14" t="s">
        <v>99</v>
      </c>
      <c r="AB712" s="14" t="s">
        <v>168</v>
      </c>
      <c r="AC712" s="14" t="s">
        <v>186</v>
      </c>
      <c r="AD712" s="19" t="s">
        <v>187</v>
      </c>
      <c r="AE712" s="13" t="s">
        <v>188</v>
      </c>
      <c r="AF712" s="20">
        <v>27808</v>
      </c>
      <c r="AG712" s="14" t="str">
        <f t="shared" ca="1" si="168"/>
        <v>49 anos</v>
      </c>
      <c r="AH712" s="20">
        <v>38400</v>
      </c>
      <c r="AI712" s="20">
        <v>38400</v>
      </c>
      <c r="AJ712" s="20">
        <f t="shared" si="169"/>
        <v>47531</v>
      </c>
      <c r="AK712" s="20">
        <f t="shared" si="170"/>
        <v>49357</v>
      </c>
      <c r="AL712" s="14">
        <v>59</v>
      </c>
      <c r="AM712" s="14" t="str">
        <f t="shared" ca="1" si="171"/>
        <v>20 ano(s)</v>
      </c>
      <c r="AN712" s="14" t="str">
        <f t="shared" ca="1" si="172"/>
        <v>5  mês(es)</v>
      </c>
      <c r="AO712" s="14" t="str">
        <f t="shared" ca="1" si="173"/>
        <v>30 dias</v>
      </c>
      <c r="AP712" s="14">
        <f t="shared" ca="1" si="174"/>
        <v>7485</v>
      </c>
      <c r="AQ712" s="21" t="s">
        <v>99</v>
      </c>
      <c r="AR712" s="14" t="s">
        <v>110</v>
      </c>
      <c r="AS712" s="14" t="s">
        <v>110</v>
      </c>
      <c r="AT712" s="14" t="s">
        <v>110</v>
      </c>
      <c r="AU712" s="14" t="s">
        <v>110</v>
      </c>
      <c r="AV712" s="14"/>
      <c r="AW712" s="14" t="s">
        <v>100</v>
      </c>
      <c r="AX712" s="14" t="s">
        <v>110</v>
      </c>
      <c r="AY712" s="14" t="s">
        <v>189</v>
      </c>
      <c r="AZ712" s="14" t="s">
        <v>99</v>
      </c>
      <c r="BA712" s="14" t="s">
        <v>99</v>
      </c>
      <c r="BB712" s="14" t="s">
        <v>110</v>
      </c>
      <c r="BC712" s="14" t="s">
        <v>110</v>
      </c>
      <c r="BD712" s="14" t="s">
        <v>110</v>
      </c>
      <c r="BE712" s="14" t="s">
        <v>110</v>
      </c>
      <c r="BF712" s="14" t="s">
        <v>110</v>
      </c>
      <c r="BG712" s="14" t="s">
        <v>96</v>
      </c>
      <c r="BH712" s="14" t="s">
        <v>99</v>
      </c>
      <c r="BI712" s="14"/>
      <c r="BJ712" s="14"/>
      <c r="BK712" s="14"/>
      <c r="BL712" s="14" t="s">
        <v>190</v>
      </c>
      <c r="BM712" s="14" t="s">
        <v>105</v>
      </c>
      <c r="BN712" s="14"/>
      <c r="BO712" s="14" t="s">
        <v>106</v>
      </c>
      <c r="BP712" s="14">
        <v>69073420</v>
      </c>
      <c r="BQ712" s="14">
        <v>81171180</v>
      </c>
      <c r="BR712" s="22" t="s">
        <v>191</v>
      </c>
      <c r="BS712" s="14" t="s">
        <v>192</v>
      </c>
      <c r="BT712" s="14" t="s">
        <v>110</v>
      </c>
      <c r="BU712" s="14" t="s">
        <v>110</v>
      </c>
      <c r="BV712" s="14" t="s">
        <v>110</v>
      </c>
      <c r="BW712" s="14" t="s">
        <v>110</v>
      </c>
      <c r="BX712" s="14" t="s">
        <v>110</v>
      </c>
      <c r="BY712" s="14" t="s">
        <v>110</v>
      </c>
      <c r="BZ712" s="14" t="s">
        <v>110</v>
      </c>
      <c r="CA712" s="14" t="s">
        <v>110</v>
      </c>
      <c r="CB712" s="14"/>
      <c r="CC712" s="14"/>
      <c r="CD712" s="14"/>
      <c r="CE712" s="14"/>
      <c r="CF712" s="14"/>
      <c r="CG712" s="14"/>
      <c r="CH712" s="14"/>
      <c r="CI712" s="14"/>
      <c r="CJ712" s="20">
        <v>43702</v>
      </c>
      <c r="CK712" s="13" t="s">
        <v>193</v>
      </c>
      <c r="CL712" s="20">
        <v>45163</v>
      </c>
      <c r="CM712" s="14" t="s">
        <v>131</v>
      </c>
      <c r="CN712" s="14"/>
      <c r="CO712" s="40"/>
    </row>
    <row r="713" spans="1:93" ht="15" customHeight="1">
      <c r="A713" s="13" t="s">
        <v>9106</v>
      </c>
      <c r="B713" s="14">
        <v>317</v>
      </c>
      <c r="C713" s="40" t="s">
        <v>82</v>
      </c>
      <c r="D713" s="599" t="s">
        <v>9075</v>
      </c>
      <c r="E713" s="600">
        <v>37</v>
      </c>
      <c r="F713" s="599"/>
      <c r="G713" s="599"/>
      <c r="H713" s="36" t="s">
        <v>159</v>
      </c>
      <c r="I713" s="14" t="s">
        <v>9107</v>
      </c>
      <c r="J713" s="36" t="s">
        <v>85</v>
      </c>
      <c r="K713" s="14" t="s">
        <v>86</v>
      </c>
      <c r="L713" s="14" t="s">
        <v>195</v>
      </c>
      <c r="M713" s="17" t="s">
        <v>196</v>
      </c>
      <c r="N713" s="17" t="s">
        <v>88</v>
      </c>
      <c r="O713" s="18" t="s">
        <v>9108</v>
      </c>
      <c r="P713" s="14" t="s">
        <v>9109</v>
      </c>
      <c r="Q713" s="17" t="s">
        <v>1016</v>
      </c>
      <c r="R713" s="14" t="s">
        <v>9110</v>
      </c>
      <c r="S713" s="14" t="s">
        <v>9111</v>
      </c>
      <c r="T713" s="14">
        <v>26289224</v>
      </c>
      <c r="U713" s="14">
        <v>96</v>
      </c>
      <c r="V713" s="14">
        <v>4</v>
      </c>
      <c r="W713" s="14">
        <v>62</v>
      </c>
      <c r="X713" s="13" t="s">
        <v>9112</v>
      </c>
      <c r="Y713" s="13" t="s">
        <v>9113</v>
      </c>
      <c r="Z713" s="14">
        <v>1</v>
      </c>
      <c r="AA713" s="14" t="s">
        <v>99</v>
      </c>
      <c r="AB713" s="14" t="s">
        <v>219</v>
      </c>
      <c r="AC713" s="14" t="s">
        <v>9114</v>
      </c>
      <c r="AD713" s="19" t="s">
        <v>9115</v>
      </c>
      <c r="AE713" s="13" t="s">
        <v>9116</v>
      </c>
      <c r="AF713" s="20">
        <v>27950</v>
      </c>
      <c r="AG713" s="14" t="str">
        <f t="shared" ca="1" si="168"/>
        <v>49 anos</v>
      </c>
      <c r="AH713" s="20">
        <v>38384</v>
      </c>
      <c r="AI713" s="20">
        <v>38384</v>
      </c>
      <c r="AJ713" s="20">
        <f t="shared" si="169"/>
        <v>47515</v>
      </c>
      <c r="AK713" s="20">
        <f t="shared" si="170"/>
        <v>49341</v>
      </c>
      <c r="AL713" s="14">
        <v>59</v>
      </c>
      <c r="AM713" s="14" t="str">
        <f t="shared" ca="1" si="171"/>
        <v>20 ano(s)</v>
      </c>
      <c r="AN713" s="14" t="str">
        <f t="shared" ca="1" si="172"/>
        <v>6  mês(es)</v>
      </c>
      <c r="AO713" s="14" t="str">
        <f t="shared" ca="1" si="173"/>
        <v>15 dias</v>
      </c>
      <c r="AP713" s="14">
        <f t="shared" ca="1" si="174"/>
        <v>7501</v>
      </c>
      <c r="AQ713" s="21" t="s">
        <v>99</v>
      </c>
      <c r="AR713" s="14"/>
      <c r="AS713" s="14"/>
      <c r="AT713" s="14"/>
      <c r="AU713" s="14"/>
      <c r="AV713" s="14"/>
      <c r="AW713" s="14" t="s">
        <v>100</v>
      </c>
      <c r="AX713" s="14" t="s">
        <v>9117</v>
      </c>
      <c r="AY713" s="14" t="s">
        <v>9118</v>
      </c>
      <c r="AZ713" s="14" t="s">
        <v>99</v>
      </c>
      <c r="BA713" s="14" t="s">
        <v>99</v>
      </c>
      <c r="BB713" s="14" t="s">
        <v>96</v>
      </c>
      <c r="BC713" s="14" t="s">
        <v>96</v>
      </c>
      <c r="BD713" s="14" t="s">
        <v>96</v>
      </c>
      <c r="BE713" s="14" t="s">
        <v>223</v>
      </c>
      <c r="BF713" s="14" t="s">
        <v>99</v>
      </c>
      <c r="BG713" s="14" t="s">
        <v>99</v>
      </c>
      <c r="BH713" s="14" t="s">
        <v>99</v>
      </c>
      <c r="BI713" s="14" t="s">
        <v>99</v>
      </c>
      <c r="BJ713" s="14" t="s">
        <v>99</v>
      </c>
      <c r="BK713" s="14"/>
      <c r="BL713" s="14" t="s">
        <v>9119</v>
      </c>
      <c r="BM713" s="14">
        <v>28</v>
      </c>
      <c r="BN713" s="14" t="s">
        <v>9120</v>
      </c>
      <c r="BO713" s="14" t="s">
        <v>106</v>
      </c>
      <c r="BP713" s="14">
        <v>69058411</v>
      </c>
      <c r="BQ713" s="14" t="s">
        <v>9121</v>
      </c>
      <c r="BR713" s="22" t="s">
        <v>9122</v>
      </c>
      <c r="BS713" s="14" t="s">
        <v>205</v>
      </c>
      <c r="BT713" s="14" t="s">
        <v>206</v>
      </c>
      <c r="BU713" s="14" t="s">
        <v>207</v>
      </c>
      <c r="BV713" s="14"/>
      <c r="BW713" s="14"/>
      <c r="BX713" s="14"/>
      <c r="BY713" s="14" t="s">
        <v>208</v>
      </c>
      <c r="BZ713" s="14" t="s">
        <v>110</v>
      </c>
      <c r="CA713" s="14" t="s">
        <v>110</v>
      </c>
      <c r="CB713" s="14" t="s">
        <v>110</v>
      </c>
      <c r="CC713" s="14" t="s">
        <v>110</v>
      </c>
      <c r="CD713" s="14" t="s">
        <v>110</v>
      </c>
      <c r="CE713" s="14" t="s">
        <v>110</v>
      </c>
      <c r="CF713" s="14" t="s">
        <v>110</v>
      </c>
      <c r="CG713" s="14" t="s">
        <v>110</v>
      </c>
      <c r="CH713" s="14" t="s">
        <v>110</v>
      </c>
      <c r="CI713" s="14" t="s">
        <v>110</v>
      </c>
      <c r="CJ713" s="14" t="s">
        <v>110</v>
      </c>
      <c r="CK713" s="14" t="s">
        <v>110</v>
      </c>
      <c r="CL713" s="14" t="s">
        <v>110</v>
      </c>
      <c r="CM713" s="14" t="s">
        <v>110</v>
      </c>
      <c r="CN713" s="14"/>
      <c r="CO713" s="40"/>
    </row>
    <row r="714" spans="1:93" ht="15" customHeight="1">
      <c r="A714" s="24" t="s">
        <v>9123</v>
      </c>
      <c r="B714" s="25"/>
      <c r="C714" s="34" t="s">
        <v>82</v>
      </c>
      <c r="D714" s="600" t="s">
        <v>9075</v>
      </c>
      <c r="E714" s="600">
        <v>37</v>
      </c>
      <c r="F714" s="600"/>
      <c r="G714" s="600"/>
      <c r="H714" s="593" t="s">
        <v>84</v>
      </c>
      <c r="I714" s="25"/>
      <c r="J714" s="27" t="s">
        <v>85</v>
      </c>
      <c r="K714" s="25" t="s">
        <v>279</v>
      </c>
      <c r="L714" s="25" t="s">
        <v>68</v>
      </c>
      <c r="M714" s="28" t="s">
        <v>1392</v>
      </c>
      <c r="N714" s="28" t="s">
        <v>2706</v>
      </c>
      <c r="O714" s="29" t="s">
        <v>9124</v>
      </c>
      <c r="P714" s="25" t="s">
        <v>9125</v>
      </c>
      <c r="Q714" s="28" t="s">
        <v>9126</v>
      </c>
      <c r="R714" s="228" t="s">
        <v>9127</v>
      </c>
      <c r="S714" s="228" t="s">
        <v>9128</v>
      </c>
      <c r="T714" s="25">
        <v>1248354502</v>
      </c>
      <c r="U714" s="25">
        <v>72</v>
      </c>
      <c r="V714" s="25">
        <v>32</v>
      </c>
      <c r="W714" s="25">
        <v>929</v>
      </c>
      <c r="X714" s="24" t="s">
        <v>9129</v>
      </c>
      <c r="Y714" s="24" t="s">
        <v>9130</v>
      </c>
      <c r="Z714" s="25">
        <v>2</v>
      </c>
      <c r="AA714" s="25" t="s">
        <v>96</v>
      </c>
      <c r="AB714" s="25" t="s">
        <v>23</v>
      </c>
      <c r="AC714" s="25" t="s">
        <v>97</v>
      </c>
      <c r="AD714" s="30"/>
      <c r="AE714" s="24" t="s">
        <v>8240</v>
      </c>
      <c r="AF714" s="31">
        <v>29549</v>
      </c>
      <c r="AG714" s="25" t="str">
        <f t="shared" ca="1" si="168"/>
        <v>44 anos</v>
      </c>
      <c r="AH714" s="31">
        <v>43937</v>
      </c>
      <c r="AI714" s="31">
        <v>43937</v>
      </c>
      <c r="AJ714" s="31">
        <f t="shared" si="169"/>
        <v>53068</v>
      </c>
      <c r="AK714" s="31">
        <f t="shared" si="170"/>
        <v>54894</v>
      </c>
      <c r="AL714" s="25">
        <v>59</v>
      </c>
      <c r="AM714" s="25" t="str">
        <f t="shared" ca="1" si="171"/>
        <v>5 ano(s)</v>
      </c>
      <c r="AN714" s="25" t="str">
        <f t="shared" ca="1" si="172"/>
        <v>4  mês(es)</v>
      </c>
      <c r="AO714" s="25" t="str">
        <f t="shared" ca="1" si="173"/>
        <v>0 dias</v>
      </c>
      <c r="AP714" s="25">
        <f t="shared" ca="1" si="174"/>
        <v>1948</v>
      </c>
      <c r="AQ714" s="32" t="s">
        <v>99</v>
      </c>
      <c r="AR714" s="25"/>
      <c r="AS714" s="25"/>
      <c r="AT714" s="25"/>
      <c r="AU714" s="25"/>
      <c r="AV714" s="25"/>
      <c r="AW714" s="25" t="s">
        <v>100</v>
      </c>
      <c r="AX714" s="25" t="s">
        <v>9131</v>
      </c>
      <c r="AY714" s="25" t="s">
        <v>99</v>
      </c>
      <c r="AZ714" s="25" t="s">
        <v>110</v>
      </c>
      <c r="BA714" s="25" t="s">
        <v>110</v>
      </c>
      <c r="BB714" s="31"/>
      <c r="BC714" s="25" t="s">
        <v>1401</v>
      </c>
      <c r="BD714" s="25"/>
      <c r="BE714" s="25"/>
      <c r="BF714" s="25"/>
      <c r="BG714" s="25"/>
      <c r="BH714" s="25"/>
      <c r="BI714" s="25"/>
      <c r="BJ714" s="25"/>
      <c r="BK714" s="25"/>
      <c r="BL714" s="25" t="s">
        <v>9132</v>
      </c>
      <c r="BM714" s="25">
        <v>1947</v>
      </c>
      <c r="BN714" s="25" t="s">
        <v>9133</v>
      </c>
      <c r="BO714" s="25" t="s">
        <v>106</v>
      </c>
      <c r="BP714" s="25" t="s">
        <v>9134</v>
      </c>
      <c r="BQ714" s="25" t="s">
        <v>9135</v>
      </c>
      <c r="BR714" s="134" t="s">
        <v>9136</v>
      </c>
      <c r="BS714" s="25"/>
      <c r="BT714" s="25"/>
      <c r="BU714" s="25"/>
      <c r="BV714" s="31"/>
      <c r="BW714" s="31">
        <v>43937</v>
      </c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 t="s">
        <v>9137</v>
      </c>
      <c r="CO714" s="34" t="s">
        <v>9138</v>
      </c>
    </row>
    <row r="715" spans="1:93" ht="15" customHeight="1">
      <c r="A715" s="13" t="s">
        <v>10988</v>
      </c>
      <c r="B715" s="14"/>
      <c r="C715" s="40" t="s">
        <v>82</v>
      </c>
      <c r="D715" s="599" t="s">
        <v>10975</v>
      </c>
      <c r="E715" s="600">
        <v>37</v>
      </c>
      <c r="F715" s="599"/>
      <c r="G715" s="599"/>
      <c r="H715" s="36" t="s">
        <v>159</v>
      </c>
      <c r="I715" s="14" t="s">
        <v>256</v>
      </c>
      <c r="J715" s="36" t="s">
        <v>135</v>
      </c>
      <c r="K715" s="14" t="s">
        <v>86</v>
      </c>
      <c r="L715" s="21" t="s">
        <v>69</v>
      </c>
      <c r="M715" s="17" t="s">
        <v>1392</v>
      </c>
      <c r="N715" s="17" t="s">
        <v>1450</v>
      </c>
      <c r="O715" s="18" t="s">
        <v>10989</v>
      </c>
      <c r="P715" s="14" t="s">
        <v>10990</v>
      </c>
      <c r="Q715" s="60" t="s">
        <v>10991</v>
      </c>
      <c r="R715" s="14" t="s">
        <v>10992</v>
      </c>
      <c r="S715" s="14" t="s">
        <v>10993</v>
      </c>
      <c r="T715" s="14">
        <v>179736222</v>
      </c>
      <c r="U715" s="14">
        <v>75</v>
      </c>
      <c r="V715" s="14">
        <v>40</v>
      </c>
      <c r="W715" s="14">
        <v>353</v>
      </c>
      <c r="X715" s="13" t="s">
        <v>10994</v>
      </c>
      <c r="Y715" s="13" t="s">
        <v>10995</v>
      </c>
      <c r="Z715" s="14">
        <v>2</v>
      </c>
      <c r="AA715" s="14" t="s">
        <v>99</v>
      </c>
      <c r="AB715" s="14" t="s">
        <v>168</v>
      </c>
      <c r="AC715" s="14" t="s">
        <v>186</v>
      </c>
      <c r="AD715" s="19" t="s">
        <v>187</v>
      </c>
      <c r="AE715" s="13" t="s">
        <v>178</v>
      </c>
      <c r="AF715" s="20">
        <v>27171</v>
      </c>
      <c r="AG715" s="14" t="str">
        <f t="shared" ca="1" si="168"/>
        <v>51 anos</v>
      </c>
      <c r="AH715" s="20">
        <v>43937</v>
      </c>
      <c r="AI715" s="20">
        <v>43937</v>
      </c>
      <c r="AJ715" s="20">
        <f t="shared" si="169"/>
        <v>53068</v>
      </c>
      <c r="AK715" s="20">
        <f t="shared" si="170"/>
        <v>54894</v>
      </c>
      <c r="AL715" s="14">
        <v>59</v>
      </c>
      <c r="AM715" s="14" t="str">
        <f t="shared" ca="1" si="171"/>
        <v>5 ano(s)</v>
      </c>
      <c r="AN715" s="14" t="str">
        <f t="shared" ca="1" si="172"/>
        <v>4  mês(es)</v>
      </c>
      <c r="AO715" s="14" t="str">
        <f t="shared" ca="1" si="173"/>
        <v>0 dias</v>
      </c>
      <c r="AP715" s="14">
        <f t="shared" ca="1" si="174"/>
        <v>1948</v>
      </c>
      <c r="AQ715" s="21" t="s">
        <v>99</v>
      </c>
      <c r="AR715" s="14"/>
      <c r="AS715" s="14"/>
      <c r="AT715" s="14"/>
      <c r="AU715" s="14"/>
      <c r="AV715" s="14"/>
      <c r="AW715" s="14" t="s">
        <v>100</v>
      </c>
      <c r="AX715" s="14" t="s">
        <v>110</v>
      </c>
      <c r="AY715" s="14" t="s">
        <v>5424</v>
      </c>
      <c r="AZ715" s="14" t="s">
        <v>99</v>
      </c>
      <c r="BA715" s="116" t="s">
        <v>99</v>
      </c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 t="s">
        <v>10996</v>
      </c>
      <c r="BM715" s="14">
        <v>168</v>
      </c>
      <c r="BN715" s="14" t="s">
        <v>308</v>
      </c>
      <c r="BO715" s="14" t="s">
        <v>106</v>
      </c>
      <c r="BP715" s="14">
        <v>69037573</v>
      </c>
      <c r="BQ715" s="117">
        <v>92991092405</v>
      </c>
      <c r="BR715" s="14" t="s">
        <v>10997</v>
      </c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40"/>
    </row>
    <row r="716" spans="1:93" ht="15" customHeight="1">
      <c r="A716" s="24" t="s">
        <v>10998</v>
      </c>
      <c r="B716" s="25">
        <v>9</v>
      </c>
      <c r="C716" s="34" t="s">
        <v>82</v>
      </c>
      <c r="D716" s="600" t="s">
        <v>10975</v>
      </c>
      <c r="E716" s="600">
        <v>37</v>
      </c>
      <c r="F716" s="600"/>
      <c r="G716" s="600"/>
      <c r="H716" s="27" t="s">
        <v>159</v>
      </c>
      <c r="I716" s="25" t="s">
        <v>256</v>
      </c>
      <c r="J716" s="27" t="s">
        <v>85</v>
      </c>
      <c r="K716" s="25" t="s">
        <v>86</v>
      </c>
      <c r="L716" s="25" t="s">
        <v>75</v>
      </c>
      <c r="M716" s="28" t="s">
        <v>87</v>
      </c>
      <c r="N716" s="28" t="s">
        <v>88</v>
      </c>
      <c r="O716" s="29" t="s">
        <v>10999</v>
      </c>
      <c r="P716" s="25" t="s">
        <v>11000</v>
      </c>
      <c r="Q716" s="28" t="s">
        <v>420</v>
      </c>
      <c r="R716" s="25" t="s">
        <v>11001</v>
      </c>
      <c r="S716" s="25" t="s">
        <v>11002</v>
      </c>
      <c r="T716" s="25">
        <v>182459122</v>
      </c>
      <c r="U716" s="25">
        <v>91</v>
      </c>
      <c r="V716" s="25">
        <v>31</v>
      </c>
      <c r="W716" s="25">
        <v>377</v>
      </c>
      <c r="X716" s="24" t="s">
        <v>11003</v>
      </c>
      <c r="Y716" s="24" t="s">
        <v>11004</v>
      </c>
      <c r="Z716" s="25">
        <v>1</v>
      </c>
      <c r="AA716" s="25" t="s">
        <v>99</v>
      </c>
      <c r="AB716" s="25" t="s">
        <v>168</v>
      </c>
      <c r="AC716" s="25" t="s">
        <v>186</v>
      </c>
      <c r="AD716" s="30" t="s">
        <v>187</v>
      </c>
      <c r="AE716" s="24" t="s">
        <v>178</v>
      </c>
      <c r="AF716" s="31">
        <v>28495</v>
      </c>
      <c r="AG716" s="25" t="str">
        <f t="shared" ca="1" si="168"/>
        <v>47 anos</v>
      </c>
      <c r="AH716" s="31">
        <v>38058</v>
      </c>
      <c r="AI716" s="31">
        <v>38058</v>
      </c>
      <c r="AJ716" s="31">
        <f t="shared" si="169"/>
        <v>47189</v>
      </c>
      <c r="AK716" s="31">
        <f t="shared" si="170"/>
        <v>49015</v>
      </c>
      <c r="AL716" s="25">
        <v>59</v>
      </c>
      <c r="AM716" s="25" t="str">
        <f t="shared" ca="1" si="171"/>
        <v>21 ano(s)</v>
      </c>
      <c r="AN716" s="25" t="str">
        <f t="shared" ca="1" si="172"/>
        <v>5  mês(es)</v>
      </c>
      <c r="AO716" s="25" t="str">
        <f t="shared" ca="1" si="173"/>
        <v>4 dias</v>
      </c>
      <c r="AP716" s="25">
        <f t="shared" ca="1" si="174"/>
        <v>7827</v>
      </c>
      <c r="AQ716" s="32" t="s">
        <v>99</v>
      </c>
      <c r="AR716" s="25"/>
      <c r="AS716" s="25"/>
      <c r="AT716" s="25"/>
      <c r="AU716" s="25"/>
      <c r="AV716" s="25"/>
      <c r="AW716" s="25" t="s">
        <v>100</v>
      </c>
      <c r="AX716" s="25"/>
      <c r="AY716" s="25" t="s">
        <v>11005</v>
      </c>
      <c r="AZ716" s="25" t="s">
        <v>99</v>
      </c>
      <c r="BA716" s="73" t="s">
        <v>99</v>
      </c>
      <c r="BB716" s="31" t="s">
        <v>101</v>
      </c>
      <c r="BC716" s="25"/>
      <c r="BD716" s="25" t="s">
        <v>102</v>
      </c>
      <c r="BE716" s="25" t="s">
        <v>103</v>
      </c>
      <c r="BF716" s="25"/>
      <c r="BG716" s="25"/>
      <c r="BH716" s="25"/>
      <c r="BI716" s="25"/>
      <c r="BJ716" s="25"/>
      <c r="BK716" s="25"/>
      <c r="BL716" s="25" t="s">
        <v>11006</v>
      </c>
      <c r="BM716" s="25">
        <v>0</v>
      </c>
      <c r="BN716" s="25"/>
      <c r="BO716" s="25" t="s">
        <v>106</v>
      </c>
      <c r="BP716" s="25">
        <v>69073791</v>
      </c>
      <c r="BQ716" s="80">
        <v>818237150</v>
      </c>
      <c r="BR716" s="33" t="s">
        <v>11007</v>
      </c>
      <c r="BS716" s="25" t="s">
        <v>108</v>
      </c>
      <c r="BT716" s="25" t="s">
        <v>109</v>
      </c>
      <c r="BU716" s="25" t="s">
        <v>110</v>
      </c>
      <c r="BV716" s="25" t="s">
        <v>110</v>
      </c>
      <c r="BW716" s="25" t="s">
        <v>110</v>
      </c>
      <c r="BX716" s="31" t="s">
        <v>111</v>
      </c>
      <c r="BY716" s="25" t="s">
        <v>112</v>
      </c>
      <c r="BZ716" s="31" t="s">
        <v>113</v>
      </c>
      <c r="CA716" s="25" t="s">
        <v>110</v>
      </c>
      <c r="CB716" s="25" t="s">
        <v>110</v>
      </c>
      <c r="CC716" s="25" t="s">
        <v>110</v>
      </c>
      <c r="CD716" s="31">
        <v>45037</v>
      </c>
      <c r="CE716" s="25" t="s">
        <v>11008</v>
      </c>
      <c r="CF716" s="25" t="s">
        <v>110</v>
      </c>
      <c r="CG716" s="25" t="s">
        <v>110</v>
      </c>
      <c r="CH716" s="25" t="s">
        <v>110</v>
      </c>
      <c r="CI716" s="25" t="s">
        <v>110</v>
      </c>
      <c r="CJ716" s="25" t="s">
        <v>110</v>
      </c>
      <c r="CK716" s="25" t="s">
        <v>110</v>
      </c>
      <c r="CL716" s="25" t="s">
        <v>110</v>
      </c>
      <c r="CM716" s="25" t="s">
        <v>110</v>
      </c>
      <c r="CN716" s="25"/>
      <c r="CO716" s="34"/>
    </row>
    <row r="717" spans="1:93" ht="15" customHeight="1">
      <c r="A717" s="13" t="s">
        <v>9139</v>
      </c>
      <c r="B717" s="14"/>
      <c r="C717" s="40" t="s">
        <v>82</v>
      </c>
      <c r="D717" s="599" t="s">
        <v>9075</v>
      </c>
      <c r="E717" s="600">
        <v>37</v>
      </c>
      <c r="F717" s="599"/>
      <c r="G717" s="599"/>
      <c r="H717" s="36" t="s">
        <v>159</v>
      </c>
      <c r="I717" s="14" t="s">
        <v>7536</v>
      </c>
      <c r="J717" s="36" t="s">
        <v>85</v>
      </c>
      <c r="K717" s="14" t="s">
        <v>86</v>
      </c>
      <c r="L717" s="14" t="s">
        <v>78</v>
      </c>
      <c r="M717" s="17" t="s">
        <v>118</v>
      </c>
      <c r="N717" s="17" t="s">
        <v>88</v>
      </c>
      <c r="O717" s="18" t="s">
        <v>9140</v>
      </c>
      <c r="P717" s="14" t="s">
        <v>9141</v>
      </c>
      <c r="Q717" s="17" t="s">
        <v>9142</v>
      </c>
      <c r="R717" s="14" t="s">
        <v>9143</v>
      </c>
      <c r="S717" s="14" t="s">
        <v>9144</v>
      </c>
      <c r="T717" s="14">
        <v>797858905</v>
      </c>
      <c r="U717" s="14">
        <v>15</v>
      </c>
      <c r="V717" s="14">
        <v>28</v>
      </c>
      <c r="W717" s="14">
        <v>101</v>
      </c>
      <c r="X717" s="13" t="s">
        <v>9145</v>
      </c>
      <c r="Y717" s="13" t="s">
        <v>9146</v>
      </c>
      <c r="Z717" s="14">
        <v>1</v>
      </c>
      <c r="AA717" s="14" t="s">
        <v>99</v>
      </c>
      <c r="AB717" s="14" t="s">
        <v>219</v>
      </c>
      <c r="AC717" s="14" t="s">
        <v>9147</v>
      </c>
      <c r="AD717" s="19" t="s">
        <v>9148</v>
      </c>
      <c r="AE717" s="13" t="s">
        <v>9149</v>
      </c>
      <c r="AF717" s="20">
        <v>28335</v>
      </c>
      <c r="AG717" s="14" t="str">
        <f t="shared" ca="1" si="168"/>
        <v>48 anos</v>
      </c>
      <c r="AH717" s="20">
        <v>38058</v>
      </c>
      <c r="AI717" s="20">
        <v>38058</v>
      </c>
      <c r="AJ717" s="20">
        <f t="shared" si="169"/>
        <v>47189</v>
      </c>
      <c r="AK717" s="20">
        <f t="shared" si="170"/>
        <v>49015</v>
      </c>
      <c r="AL717" s="14">
        <v>59</v>
      </c>
      <c r="AM717" s="14" t="str">
        <f t="shared" ca="1" si="171"/>
        <v>21 ano(s)</v>
      </c>
      <c r="AN717" s="14" t="str">
        <f t="shared" ca="1" si="172"/>
        <v>5  mês(es)</v>
      </c>
      <c r="AO717" s="14" t="str">
        <f t="shared" ca="1" si="173"/>
        <v>4 dias</v>
      </c>
      <c r="AP717" s="14">
        <f t="shared" ca="1" si="174"/>
        <v>7827</v>
      </c>
      <c r="AQ717" s="21" t="s">
        <v>99</v>
      </c>
      <c r="AR717" s="14" t="s">
        <v>110</v>
      </c>
      <c r="AS717" s="14" t="s">
        <v>110</v>
      </c>
      <c r="AT717" s="14" t="s">
        <v>110</v>
      </c>
      <c r="AU717" s="14" t="s">
        <v>110</v>
      </c>
      <c r="AV717" s="14"/>
      <c r="AW717" s="14" t="s">
        <v>100</v>
      </c>
      <c r="AX717" s="14" t="s">
        <v>110</v>
      </c>
      <c r="AY717" s="14" t="s">
        <v>9150</v>
      </c>
      <c r="AZ717" s="14" t="s">
        <v>99</v>
      </c>
      <c r="BA717" s="14" t="s">
        <v>99</v>
      </c>
      <c r="BB717" s="14" t="s">
        <v>110</v>
      </c>
      <c r="BC717" s="14" t="s">
        <v>110</v>
      </c>
      <c r="BD717" s="14" t="s">
        <v>110</v>
      </c>
      <c r="BE717" s="14" t="s">
        <v>110</v>
      </c>
      <c r="BF717" s="14" t="s">
        <v>110</v>
      </c>
      <c r="BG717" s="14" t="s">
        <v>96</v>
      </c>
      <c r="BH717" s="14" t="s">
        <v>99</v>
      </c>
      <c r="BI717" s="14"/>
      <c r="BJ717" s="14"/>
      <c r="BK717" s="14"/>
      <c r="BL717" s="14" t="s">
        <v>9151</v>
      </c>
      <c r="BM717" s="14">
        <v>0</v>
      </c>
      <c r="BN717" s="14" t="s">
        <v>9152</v>
      </c>
      <c r="BO717" s="14" t="s">
        <v>106</v>
      </c>
      <c r="BP717" s="14">
        <v>69000100</v>
      </c>
      <c r="BQ717" s="14">
        <v>981075688</v>
      </c>
      <c r="BR717" s="22" t="s">
        <v>9153</v>
      </c>
      <c r="BS717" s="14" t="s">
        <v>129</v>
      </c>
      <c r="BT717" s="14" t="s">
        <v>110</v>
      </c>
      <c r="BU717" s="14" t="s">
        <v>110</v>
      </c>
      <c r="BV717" s="14" t="s">
        <v>110</v>
      </c>
      <c r="BW717" s="14" t="s">
        <v>110</v>
      </c>
      <c r="BX717" s="14" t="s">
        <v>110</v>
      </c>
      <c r="BY717" s="14" t="s">
        <v>110</v>
      </c>
      <c r="BZ717" s="14" t="s">
        <v>110</v>
      </c>
      <c r="CA717" s="14" t="s">
        <v>110</v>
      </c>
      <c r="CB717" s="14"/>
      <c r="CC717" s="14"/>
      <c r="CD717" s="14"/>
      <c r="CE717" s="14"/>
      <c r="CF717" s="14"/>
      <c r="CG717" s="14"/>
      <c r="CH717" s="14"/>
      <c r="CI717" s="14"/>
      <c r="CJ717" s="20">
        <v>43702</v>
      </c>
      <c r="CK717" s="14" t="s">
        <v>130</v>
      </c>
      <c r="CL717" s="14"/>
      <c r="CM717" s="14"/>
      <c r="CN717" s="14"/>
      <c r="CO717" s="40"/>
    </row>
    <row r="718" spans="1:93" ht="15" customHeight="1">
      <c r="A718" s="24" t="s">
        <v>194</v>
      </c>
      <c r="B718" s="25" t="s">
        <v>157</v>
      </c>
      <c r="C718" s="34" t="s">
        <v>82</v>
      </c>
      <c r="D718" s="600" t="s">
        <v>158</v>
      </c>
      <c r="E718" s="600">
        <v>37</v>
      </c>
      <c r="F718" s="600"/>
      <c r="G718" s="600"/>
      <c r="H718" s="27" t="s">
        <v>159</v>
      </c>
      <c r="I718" s="25" t="s">
        <v>178</v>
      </c>
      <c r="J718" s="27" t="s">
        <v>85</v>
      </c>
      <c r="K718" s="25" t="s">
        <v>86</v>
      </c>
      <c r="L718" s="25" t="s">
        <v>195</v>
      </c>
      <c r="M718" s="28" t="s">
        <v>196</v>
      </c>
      <c r="N718" s="28" t="s">
        <v>88</v>
      </c>
      <c r="O718" s="29" t="s">
        <v>197</v>
      </c>
      <c r="P718" s="25" t="s">
        <v>198</v>
      </c>
      <c r="Q718" s="28" t="s">
        <v>199</v>
      </c>
      <c r="R718" s="25" t="s">
        <v>200</v>
      </c>
      <c r="S718" s="25" t="s">
        <v>201</v>
      </c>
      <c r="T718" s="25">
        <v>158402822</v>
      </c>
      <c r="U718" s="25">
        <v>8</v>
      </c>
      <c r="V718" s="25">
        <v>32</v>
      </c>
      <c r="W718" s="25">
        <v>290</v>
      </c>
      <c r="X718" s="24" t="s">
        <v>202</v>
      </c>
      <c r="Y718" s="24" t="s">
        <v>203</v>
      </c>
      <c r="Z718" s="25">
        <v>2</v>
      </c>
      <c r="AA718" s="25" t="s">
        <v>99</v>
      </c>
      <c r="AB718" s="25" t="s">
        <v>168</v>
      </c>
      <c r="AC718" s="25" t="s">
        <v>186</v>
      </c>
      <c r="AD718" s="30" t="s">
        <v>187</v>
      </c>
      <c r="AE718" s="24" t="s">
        <v>178</v>
      </c>
      <c r="AF718" s="31">
        <v>27544</v>
      </c>
      <c r="AG718" s="25" t="str">
        <f t="shared" ca="1" si="168"/>
        <v>50 anos</v>
      </c>
      <c r="AH718" s="31">
        <v>38384</v>
      </c>
      <c r="AI718" s="31">
        <v>38384</v>
      </c>
      <c r="AJ718" s="31">
        <f t="shared" si="169"/>
        <v>47515</v>
      </c>
      <c r="AK718" s="31">
        <f t="shared" si="170"/>
        <v>49341</v>
      </c>
      <c r="AL718" s="25">
        <v>59</v>
      </c>
      <c r="AM718" s="25" t="str">
        <f t="shared" ca="1" si="171"/>
        <v>20 ano(s)</v>
      </c>
      <c r="AN718" s="25" t="str">
        <f t="shared" ca="1" si="172"/>
        <v>6  mês(es)</v>
      </c>
      <c r="AO718" s="25" t="str">
        <f t="shared" ca="1" si="173"/>
        <v>15 dias</v>
      </c>
      <c r="AP718" s="25">
        <f t="shared" ca="1" si="174"/>
        <v>7501</v>
      </c>
      <c r="AQ718" s="32" t="s">
        <v>99</v>
      </c>
      <c r="AR718" s="25"/>
      <c r="AS718" s="25"/>
      <c r="AT718" s="25"/>
      <c r="AU718" s="25"/>
      <c r="AV718" s="25"/>
      <c r="AW718" s="25"/>
      <c r="AX718" s="25"/>
      <c r="AY718" s="25"/>
      <c r="AZ718" s="25" t="s">
        <v>99</v>
      </c>
      <c r="BA718" s="25" t="s">
        <v>99</v>
      </c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>
        <v>0</v>
      </c>
      <c r="BN718" s="25"/>
      <c r="BO718" s="25" t="s">
        <v>106</v>
      </c>
      <c r="BP718" s="25">
        <v>69033000</v>
      </c>
      <c r="BQ718" s="25">
        <v>0</v>
      </c>
      <c r="BR718" s="33" t="s">
        <v>204</v>
      </c>
      <c r="BS718" s="25" t="s">
        <v>205</v>
      </c>
      <c r="BT718" s="25" t="s">
        <v>206</v>
      </c>
      <c r="BU718" s="25" t="s">
        <v>207</v>
      </c>
      <c r="BV718" s="25"/>
      <c r="BW718" s="25"/>
      <c r="BX718" s="25"/>
      <c r="BY718" s="25" t="s">
        <v>208</v>
      </c>
      <c r="BZ718" s="25" t="s">
        <v>110</v>
      </c>
      <c r="CA718" s="31" t="s">
        <v>209</v>
      </c>
      <c r="CB718" s="25" t="s">
        <v>110</v>
      </c>
      <c r="CC718" s="25" t="s">
        <v>110</v>
      </c>
      <c r="CD718" s="25" t="s">
        <v>110</v>
      </c>
      <c r="CE718" s="25" t="s">
        <v>110</v>
      </c>
      <c r="CF718" s="25" t="s">
        <v>110</v>
      </c>
      <c r="CG718" s="25" t="s">
        <v>110</v>
      </c>
      <c r="CH718" s="25" t="s">
        <v>110</v>
      </c>
      <c r="CI718" s="25" t="s">
        <v>110</v>
      </c>
      <c r="CJ718" s="25" t="s">
        <v>110</v>
      </c>
      <c r="CK718" s="25" t="s">
        <v>110</v>
      </c>
      <c r="CL718" s="25" t="s">
        <v>110</v>
      </c>
      <c r="CM718" s="25" t="s">
        <v>110</v>
      </c>
      <c r="CN718" s="25"/>
      <c r="CO718" s="34"/>
    </row>
    <row r="719" spans="1:93" ht="15" customHeight="1">
      <c r="A719" s="24" t="s">
        <v>9154</v>
      </c>
      <c r="B719" s="25" t="s">
        <v>157</v>
      </c>
      <c r="C719" s="34" t="s">
        <v>82</v>
      </c>
      <c r="D719" s="600" t="s">
        <v>9075</v>
      </c>
      <c r="E719" s="600">
        <v>37</v>
      </c>
      <c r="F719" s="600"/>
      <c r="G719" s="600"/>
      <c r="H719" s="27" t="s">
        <v>159</v>
      </c>
      <c r="I719" s="25" t="s">
        <v>9155</v>
      </c>
      <c r="J719" s="27" t="s">
        <v>85</v>
      </c>
      <c r="K719" s="25" t="s">
        <v>86</v>
      </c>
      <c r="L719" s="25" t="s">
        <v>79</v>
      </c>
      <c r="M719" s="28" t="s">
        <v>118</v>
      </c>
      <c r="N719" s="28" t="s">
        <v>88</v>
      </c>
      <c r="O719" s="29" t="s">
        <v>5871</v>
      </c>
      <c r="P719" s="25" t="s">
        <v>9156</v>
      </c>
      <c r="Q719" s="28" t="s">
        <v>9157</v>
      </c>
      <c r="R719" s="25" t="s">
        <v>9158</v>
      </c>
      <c r="S719" s="25" t="s">
        <v>9159</v>
      </c>
      <c r="T719" s="25">
        <v>136105222</v>
      </c>
      <c r="U719" s="25">
        <v>8</v>
      </c>
      <c r="V719" s="25">
        <v>1</v>
      </c>
      <c r="W719" s="25">
        <v>104</v>
      </c>
      <c r="X719" s="24" t="s">
        <v>9160</v>
      </c>
      <c r="Y719" s="24" t="s">
        <v>9161</v>
      </c>
      <c r="Z719" s="25">
        <v>2</v>
      </c>
      <c r="AA719" s="25" t="s">
        <v>99</v>
      </c>
      <c r="AB719" s="25" t="s">
        <v>168</v>
      </c>
      <c r="AC719" s="25" t="s">
        <v>8214</v>
      </c>
      <c r="AD719" s="30" t="s">
        <v>9162</v>
      </c>
      <c r="AE719" s="24" t="s">
        <v>9163</v>
      </c>
      <c r="AF719" s="31">
        <v>27478</v>
      </c>
      <c r="AG719" s="25" t="str">
        <f t="shared" ref="AG719:AG750" ca="1" si="175">DATEDIF(AF719,TODAY(),"Y")&amp;" anos"</f>
        <v>50 anos</v>
      </c>
      <c r="AH719" s="31">
        <v>38058</v>
      </c>
      <c r="AI719" s="31">
        <v>38058</v>
      </c>
      <c r="AJ719" s="31">
        <f t="shared" si="169"/>
        <v>47189</v>
      </c>
      <c r="AK719" s="31">
        <f t="shared" si="170"/>
        <v>49015</v>
      </c>
      <c r="AL719" s="25">
        <v>59</v>
      </c>
      <c r="AM719" s="25" t="str">
        <f t="shared" ca="1" si="171"/>
        <v>21 ano(s)</v>
      </c>
      <c r="AN719" s="25" t="str">
        <f t="shared" ca="1" si="172"/>
        <v>5  mês(es)</v>
      </c>
      <c r="AO719" s="25" t="str">
        <f t="shared" ca="1" si="173"/>
        <v>4 dias</v>
      </c>
      <c r="AP719" s="25">
        <f t="shared" ca="1" si="174"/>
        <v>7827</v>
      </c>
      <c r="AQ719" s="32" t="s">
        <v>99</v>
      </c>
      <c r="AR719" s="25" t="s">
        <v>110</v>
      </c>
      <c r="AS719" s="25" t="s">
        <v>110</v>
      </c>
      <c r="AT719" s="25" t="s">
        <v>110</v>
      </c>
      <c r="AU719" s="25" t="s">
        <v>110</v>
      </c>
      <c r="AV719" s="25"/>
      <c r="AW719" s="25" t="s">
        <v>100</v>
      </c>
      <c r="AX719" s="25" t="s">
        <v>110</v>
      </c>
      <c r="AY719" s="25" t="s">
        <v>4753</v>
      </c>
      <c r="AZ719" s="25" t="s">
        <v>99</v>
      </c>
      <c r="BA719" s="25" t="s">
        <v>99</v>
      </c>
      <c r="BB719" s="25" t="s">
        <v>110</v>
      </c>
      <c r="BC719" s="25" t="s">
        <v>110</v>
      </c>
      <c r="BD719" s="25" t="s">
        <v>110</v>
      </c>
      <c r="BE719" s="25" t="s">
        <v>110</v>
      </c>
      <c r="BF719" s="25" t="s">
        <v>110</v>
      </c>
      <c r="BG719" s="25" t="s">
        <v>99</v>
      </c>
      <c r="BH719" s="25" t="s">
        <v>96</v>
      </c>
      <c r="BI719" s="25"/>
      <c r="BJ719" s="25"/>
      <c r="BK719" s="25"/>
      <c r="BL719" s="25" t="s">
        <v>9164</v>
      </c>
      <c r="BM719" s="25">
        <v>0</v>
      </c>
      <c r="BN719" s="25"/>
      <c r="BO719" s="25" t="s">
        <v>106</v>
      </c>
      <c r="BP719" s="25">
        <v>69000000</v>
      </c>
      <c r="BQ719" s="25">
        <v>0</v>
      </c>
      <c r="BR719" s="134" t="s">
        <v>9165</v>
      </c>
      <c r="BS719" s="25" t="s">
        <v>7810</v>
      </c>
      <c r="BT719" s="25" t="s">
        <v>110</v>
      </c>
      <c r="BU719" s="25" t="s">
        <v>110</v>
      </c>
      <c r="BV719" s="25" t="s">
        <v>110</v>
      </c>
      <c r="BW719" s="25" t="s">
        <v>110</v>
      </c>
      <c r="BX719" s="25" t="s">
        <v>110</v>
      </c>
      <c r="BY719" s="25" t="s">
        <v>110</v>
      </c>
      <c r="BZ719" s="25" t="s">
        <v>110</v>
      </c>
      <c r="CA719" s="25" t="s">
        <v>110</v>
      </c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4" t="s">
        <v>7811</v>
      </c>
      <c r="CN719" s="25"/>
      <c r="CO719" s="34"/>
    </row>
    <row r="720" spans="1:93" ht="15" customHeight="1">
      <c r="A720" s="13" t="s">
        <v>210</v>
      </c>
      <c r="B720" s="14">
        <v>374</v>
      </c>
      <c r="C720" s="40" t="s">
        <v>82</v>
      </c>
      <c r="D720" s="599" t="s">
        <v>158</v>
      </c>
      <c r="E720" s="600">
        <v>37</v>
      </c>
      <c r="F720" s="599"/>
      <c r="G720" s="599"/>
      <c r="H720" s="36" t="s">
        <v>159</v>
      </c>
      <c r="I720" s="14" t="s">
        <v>211</v>
      </c>
      <c r="J720" s="36" t="s">
        <v>85</v>
      </c>
      <c r="K720" s="14" t="s">
        <v>86</v>
      </c>
      <c r="L720" s="14" t="s">
        <v>71</v>
      </c>
      <c r="M720" s="17" t="s">
        <v>196</v>
      </c>
      <c r="N720" s="17" t="s">
        <v>88</v>
      </c>
      <c r="O720" s="18" t="s">
        <v>212</v>
      </c>
      <c r="P720" s="14" t="s">
        <v>213</v>
      </c>
      <c r="Q720" s="17" t="s">
        <v>214</v>
      </c>
      <c r="R720" s="14" t="s">
        <v>215</v>
      </c>
      <c r="S720" s="14" t="s">
        <v>216</v>
      </c>
      <c r="T720" s="14">
        <v>162914222</v>
      </c>
      <c r="U720" s="14">
        <v>59</v>
      </c>
      <c r="V720" s="14">
        <v>27</v>
      </c>
      <c r="W720" s="14">
        <v>22</v>
      </c>
      <c r="X720" s="13" t="s">
        <v>217</v>
      </c>
      <c r="Y720" s="13" t="s">
        <v>218</v>
      </c>
      <c r="Z720" s="14">
        <v>2</v>
      </c>
      <c r="AA720" s="14" t="s">
        <v>99</v>
      </c>
      <c r="AB720" s="14" t="s">
        <v>219</v>
      </c>
      <c r="AC720" s="14" t="s">
        <v>220</v>
      </c>
      <c r="AD720" s="19" t="s">
        <v>221</v>
      </c>
      <c r="AE720" s="13" t="s">
        <v>222</v>
      </c>
      <c r="AF720" s="20">
        <v>28178</v>
      </c>
      <c r="AG720" s="14" t="str">
        <f t="shared" ca="1" si="175"/>
        <v>48 anos</v>
      </c>
      <c r="AH720" s="20">
        <v>38384</v>
      </c>
      <c r="AI720" s="20">
        <v>38384</v>
      </c>
      <c r="AJ720" s="20">
        <f t="shared" si="169"/>
        <v>47515</v>
      </c>
      <c r="AK720" s="20">
        <f t="shared" si="170"/>
        <v>49341</v>
      </c>
      <c r="AL720" s="14">
        <v>59</v>
      </c>
      <c r="AM720" s="14" t="str">
        <f t="shared" ca="1" si="171"/>
        <v>20 ano(s)</v>
      </c>
      <c r="AN720" s="14" t="str">
        <f t="shared" ca="1" si="172"/>
        <v>6  mês(es)</v>
      </c>
      <c r="AO720" s="14" t="str">
        <f t="shared" ca="1" si="173"/>
        <v>15 dias</v>
      </c>
      <c r="AP720" s="14">
        <f t="shared" ca="1" si="174"/>
        <v>7501</v>
      </c>
      <c r="AQ720" s="21" t="s">
        <v>99</v>
      </c>
      <c r="AR720" s="14"/>
      <c r="AS720" s="14"/>
      <c r="AT720" s="14"/>
      <c r="AU720" s="14"/>
      <c r="AV720" s="14"/>
      <c r="AW720" s="14"/>
      <c r="AX720" s="14"/>
      <c r="AY720" s="14" t="s">
        <v>99</v>
      </c>
      <c r="AZ720" s="14"/>
      <c r="BA720" s="14"/>
      <c r="BB720" s="14"/>
      <c r="BC720" s="14"/>
      <c r="BD720" s="14"/>
      <c r="BE720" s="14" t="s">
        <v>223</v>
      </c>
      <c r="BF720" s="14"/>
      <c r="BG720" s="14"/>
      <c r="BH720" s="14"/>
      <c r="BI720" s="14"/>
      <c r="BJ720" s="14"/>
      <c r="BK720" s="14"/>
      <c r="BL720" s="14" t="s">
        <v>224</v>
      </c>
      <c r="BM720" s="14">
        <v>0</v>
      </c>
      <c r="BN720" s="14"/>
      <c r="BO720" s="14" t="s">
        <v>106</v>
      </c>
      <c r="BP720" s="14">
        <v>69000000</v>
      </c>
      <c r="BQ720" s="14">
        <v>0</v>
      </c>
      <c r="BR720" s="22" t="s">
        <v>225</v>
      </c>
      <c r="BS720" s="14" t="s">
        <v>205</v>
      </c>
      <c r="BT720" s="14" t="s">
        <v>206</v>
      </c>
      <c r="BU720" s="14" t="s">
        <v>207</v>
      </c>
      <c r="BV720" s="14"/>
      <c r="BW720" s="14"/>
      <c r="BX720" s="14" t="s">
        <v>113</v>
      </c>
      <c r="BY720" s="20" t="s">
        <v>226</v>
      </c>
      <c r="BZ720" s="14" t="s">
        <v>110</v>
      </c>
      <c r="CA720" s="14" t="s">
        <v>110</v>
      </c>
      <c r="CB720" s="14" t="s">
        <v>110</v>
      </c>
      <c r="CC720" s="14" t="s">
        <v>110</v>
      </c>
      <c r="CD720" s="14" t="s">
        <v>110</v>
      </c>
      <c r="CE720" s="14" t="s">
        <v>110</v>
      </c>
      <c r="CF720" s="14" t="s">
        <v>110</v>
      </c>
      <c r="CG720" s="14" t="s">
        <v>110</v>
      </c>
      <c r="CH720" s="14" t="s">
        <v>110</v>
      </c>
      <c r="CI720" s="14" t="s">
        <v>110</v>
      </c>
      <c r="CJ720" s="14" t="s">
        <v>110</v>
      </c>
      <c r="CK720" s="14" t="s">
        <v>110</v>
      </c>
      <c r="CL720" s="14" t="s">
        <v>110</v>
      </c>
      <c r="CM720" s="14" t="s">
        <v>110</v>
      </c>
      <c r="CN720" s="14"/>
      <c r="CO720" s="40"/>
    </row>
    <row r="721" spans="1:93" ht="12.75" customHeight="1">
      <c r="A721" s="24" t="s">
        <v>227</v>
      </c>
      <c r="B721" s="25" t="s">
        <v>157</v>
      </c>
      <c r="C721" s="34" t="s">
        <v>82</v>
      </c>
      <c r="D721" s="600" t="s">
        <v>158</v>
      </c>
      <c r="E721" s="600">
        <v>37</v>
      </c>
      <c r="F721" s="600"/>
      <c r="G721" s="600"/>
      <c r="H721" s="27" t="s">
        <v>159</v>
      </c>
      <c r="I721" s="25" t="s">
        <v>178</v>
      </c>
      <c r="J721" s="27" t="s">
        <v>85</v>
      </c>
      <c r="K721" s="25" t="s">
        <v>86</v>
      </c>
      <c r="L721" s="25" t="s">
        <v>195</v>
      </c>
      <c r="M721" s="28" t="s">
        <v>196</v>
      </c>
      <c r="N721" s="28" t="s">
        <v>88</v>
      </c>
      <c r="O721" s="29" t="s">
        <v>228</v>
      </c>
      <c r="P721" s="25" t="s">
        <v>229</v>
      </c>
      <c r="Q721" s="28" t="s">
        <v>230</v>
      </c>
      <c r="R721" s="25" t="s">
        <v>231</v>
      </c>
      <c r="S721" s="25" t="s">
        <v>232</v>
      </c>
      <c r="T721" s="25">
        <v>195647622</v>
      </c>
      <c r="U721" s="25">
        <v>75</v>
      </c>
      <c r="V721" s="25">
        <v>55</v>
      </c>
      <c r="W721" s="25">
        <v>14</v>
      </c>
      <c r="X721" s="24" t="s">
        <v>233</v>
      </c>
      <c r="Y721" s="24" t="s">
        <v>234</v>
      </c>
      <c r="Z721" s="25">
        <v>2</v>
      </c>
      <c r="AA721" s="25" t="s">
        <v>99</v>
      </c>
      <c r="AB721" s="25" t="s">
        <v>168</v>
      </c>
      <c r="AC721" s="25" t="s">
        <v>186</v>
      </c>
      <c r="AD721" s="30" t="s">
        <v>235</v>
      </c>
      <c r="AE721" s="24" t="s">
        <v>178</v>
      </c>
      <c r="AF721" s="31">
        <v>29675</v>
      </c>
      <c r="AG721" s="25" t="str">
        <f t="shared" ca="1" si="175"/>
        <v>44 anos</v>
      </c>
      <c r="AH721" s="31">
        <v>38384</v>
      </c>
      <c r="AI721" s="31">
        <v>38384</v>
      </c>
      <c r="AJ721" s="31">
        <f t="shared" si="169"/>
        <v>47515</v>
      </c>
      <c r="AK721" s="31">
        <f t="shared" si="170"/>
        <v>49341</v>
      </c>
      <c r="AL721" s="25">
        <v>59</v>
      </c>
      <c r="AM721" s="25" t="str">
        <f t="shared" ca="1" si="171"/>
        <v>20 ano(s)</v>
      </c>
      <c r="AN721" s="25" t="str">
        <f t="shared" ca="1" si="172"/>
        <v>6  mês(es)</v>
      </c>
      <c r="AO721" s="25" t="str">
        <f t="shared" ca="1" si="173"/>
        <v>15 dias</v>
      </c>
      <c r="AP721" s="25">
        <f t="shared" ca="1" si="174"/>
        <v>7501</v>
      </c>
      <c r="AQ721" s="32" t="s">
        <v>99</v>
      </c>
      <c r="AR721" s="25"/>
      <c r="AS721" s="25"/>
      <c r="AT721" s="25"/>
      <c r="AU721" s="25"/>
      <c r="AV721" s="25"/>
      <c r="AW721" s="25" t="s">
        <v>100</v>
      </c>
      <c r="AX721" s="25" t="s">
        <v>236</v>
      </c>
      <c r="AY721" s="25" t="s">
        <v>237</v>
      </c>
      <c r="AZ721" s="25"/>
      <c r="BA721" s="25"/>
      <c r="BB721" s="25"/>
      <c r="BC721" s="25"/>
      <c r="BD721" s="25"/>
      <c r="BE721" s="25" t="s">
        <v>223</v>
      </c>
      <c r="BF721" s="25"/>
      <c r="BG721" s="25"/>
      <c r="BH721" s="25"/>
      <c r="BI721" s="25"/>
      <c r="BJ721" s="25"/>
      <c r="BK721" s="25"/>
      <c r="BL721" s="25" t="s">
        <v>238</v>
      </c>
      <c r="BM721" s="25">
        <v>0</v>
      </c>
      <c r="BN721" s="25"/>
      <c r="BO721" s="25" t="s">
        <v>106</v>
      </c>
      <c r="BP721" s="25">
        <v>69000000</v>
      </c>
      <c r="BQ721" s="25">
        <v>92991952627</v>
      </c>
      <c r="BR721" s="33" t="s">
        <v>239</v>
      </c>
      <c r="BS721" s="25" t="s">
        <v>205</v>
      </c>
      <c r="BT721" s="25" t="s">
        <v>206</v>
      </c>
      <c r="BU721" s="25" t="s">
        <v>207</v>
      </c>
      <c r="BV721" s="25"/>
      <c r="BW721" s="25"/>
      <c r="BX721" s="25"/>
      <c r="BY721" s="25" t="s">
        <v>208</v>
      </c>
      <c r="BZ721" s="25" t="s">
        <v>110</v>
      </c>
      <c r="CA721" s="25" t="s">
        <v>240</v>
      </c>
      <c r="CB721" s="25" t="s">
        <v>110</v>
      </c>
      <c r="CC721" s="25" t="s">
        <v>110</v>
      </c>
      <c r="CD721" s="25" t="s">
        <v>110</v>
      </c>
      <c r="CE721" s="25" t="s">
        <v>110</v>
      </c>
      <c r="CF721" s="25" t="s">
        <v>110</v>
      </c>
      <c r="CG721" s="25" t="s">
        <v>110</v>
      </c>
      <c r="CH721" s="25" t="s">
        <v>110</v>
      </c>
      <c r="CI721" s="25" t="s">
        <v>110</v>
      </c>
      <c r="CJ721" s="25" t="s">
        <v>110</v>
      </c>
      <c r="CK721" s="25" t="s">
        <v>110</v>
      </c>
      <c r="CL721" s="25" t="s">
        <v>110</v>
      </c>
      <c r="CM721" s="25" t="s">
        <v>110</v>
      </c>
      <c r="CN721" s="25"/>
      <c r="CO721" s="34"/>
    </row>
    <row r="722" spans="1:93" ht="15" customHeight="1">
      <c r="A722" s="13" t="s">
        <v>9166</v>
      </c>
      <c r="B722" s="14" t="s">
        <v>157</v>
      </c>
      <c r="C722" s="40" t="s">
        <v>82</v>
      </c>
      <c r="D722" s="599" t="s">
        <v>9075</v>
      </c>
      <c r="E722" s="600">
        <v>37</v>
      </c>
      <c r="F722" s="599"/>
      <c r="G722" s="599"/>
      <c r="H722" s="36" t="s">
        <v>159</v>
      </c>
      <c r="I722" s="14" t="s">
        <v>1886</v>
      </c>
      <c r="J722" s="36" t="s">
        <v>85</v>
      </c>
      <c r="K722" s="14" t="s">
        <v>86</v>
      </c>
      <c r="L722" s="14" t="s">
        <v>75</v>
      </c>
      <c r="M722" s="17" t="s">
        <v>136</v>
      </c>
      <c r="N722" s="17" t="s">
        <v>137</v>
      </c>
      <c r="O722" s="18" t="s">
        <v>9167</v>
      </c>
      <c r="P722" s="14" t="s">
        <v>9168</v>
      </c>
      <c r="Q722" s="17" t="s">
        <v>9169</v>
      </c>
      <c r="R722" s="14" t="s">
        <v>9170</v>
      </c>
      <c r="S722" s="14" t="s">
        <v>9171</v>
      </c>
      <c r="T722" s="14">
        <v>2690112701</v>
      </c>
      <c r="U722" s="14">
        <v>75</v>
      </c>
      <c r="V722" s="14">
        <v>347</v>
      </c>
      <c r="W722" s="14">
        <v>67</v>
      </c>
      <c r="X722" s="13" t="s">
        <v>9172</v>
      </c>
      <c r="Y722" s="13" t="s">
        <v>9173</v>
      </c>
      <c r="Z722" s="14">
        <v>2</v>
      </c>
      <c r="AA722" s="14" t="s">
        <v>99</v>
      </c>
      <c r="AB722" s="14" t="s">
        <v>168</v>
      </c>
      <c r="AC722" s="14" t="s">
        <v>8214</v>
      </c>
      <c r="AD722" s="19" t="s">
        <v>9174</v>
      </c>
      <c r="AE722" s="13" t="s">
        <v>9175</v>
      </c>
      <c r="AF722" s="20">
        <v>26467</v>
      </c>
      <c r="AG722" s="14" t="str">
        <f t="shared" ca="1" si="175"/>
        <v>53 anos</v>
      </c>
      <c r="AH722" s="14"/>
      <c r="AI722" s="20">
        <v>43747</v>
      </c>
      <c r="AJ722" s="20">
        <f t="shared" si="169"/>
        <v>52879</v>
      </c>
      <c r="AK722" s="20">
        <f t="shared" si="170"/>
        <v>54705</v>
      </c>
      <c r="AL722" s="14">
        <v>59</v>
      </c>
      <c r="AM722" s="14" t="str">
        <f t="shared" ca="1" si="171"/>
        <v>5 ano(s)</v>
      </c>
      <c r="AN722" s="14" t="str">
        <f t="shared" ca="1" si="172"/>
        <v>10  mês(es)</v>
      </c>
      <c r="AO722" s="14" t="str">
        <f t="shared" ca="1" si="173"/>
        <v>7 dias</v>
      </c>
      <c r="AP722" s="14">
        <f t="shared" ca="1" si="174"/>
        <v>2138</v>
      </c>
      <c r="AQ722" s="21" t="s">
        <v>99</v>
      </c>
      <c r="AR722" s="14"/>
      <c r="AS722" s="14"/>
      <c r="AT722" s="14"/>
      <c r="AU722" s="14"/>
      <c r="AV722" s="14"/>
      <c r="AW722" s="14" t="s">
        <v>100</v>
      </c>
      <c r="AX722" s="14" t="s">
        <v>149</v>
      </c>
      <c r="AY722" s="14" t="s">
        <v>286</v>
      </c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 t="s">
        <v>9176</v>
      </c>
      <c r="BM722" s="14">
        <v>8</v>
      </c>
      <c r="BN722" s="14" t="s">
        <v>9177</v>
      </c>
      <c r="BO722" s="14" t="s">
        <v>106</v>
      </c>
      <c r="BP722" s="14">
        <v>69044770</v>
      </c>
      <c r="BQ722" s="14">
        <v>92991520991</v>
      </c>
      <c r="BR722" s="22"/>
      <c r="BS722" s="14" t="s">
        <v>9091</v>
      </c>
      <c r="BT722" s="14"/>
      <c r="BU722" s="14"/>
      <c r="BV722" s="14"/>
      <c r="BW722" s="14"/>
      <c r="BX722" s="14"/>
      <c r="BY722" s="14"/>
      <c r="BZ722" s="14"/>
      <c r="CA722" s="14"/>
      <c r="CB722" s="20"/>
      <c r="CC722" s="14"/>
      <c r="CD722" s="20">
        <v>44555</v>
      </c>
      <c r="CE722" s="14" t="s">
        <v>9092</v>
      </c>
      <c r="CF722" s="14"/>
      <c r="CG722" s="14"/>
      <c r="CH722" s="14"/>
      <c r="CI722" s="14"/>
      <c r="CJ722" s="14"/>
      <c r="CK722" s="14"/>
      <c r="CL722" s="14"/>
      <c r="CM722" s="14"/>
      <c r="CN722" s="14"/>
      <c r="CO722" s="40"/>
    </row>
    <row r="723" spans="1:93" ht="15" customHeight="1">
      <c r="A723" s="619" t="s">
        <v>9178</v>
      </c>
      <c r="B723" s="25">
        <v>3</v>
      </c>
      <c r="C723" s="34" t="s">
        <v>82</v>
      </c>
      <c r="D723" s="600" t="s">
        <v>9075</v>
      </c>
      <c r="E723" s="600">
        <v>37</v>
      </c>
      <c r="F723" s="600"/>
      <c r="G723" s="600"/>
      <c r="H723" s="27" t="s">
        <v>159</v>
      </c>
      <c r="I723" s="25" t="s">
        <v>256</v>
      </c>
      <c r="J723" s="27" t="s">
        <v>135</v>
      </c>
      <c r="K723" s="25" t="s">
        <v>86</v>
      </c>
      <c r="L723" s="25" t="s">
        <v>76</v>
      </c>
      <c r="M723" s="28" t="s">
        <v>136</v>
      </c>
      <c r="N723" s="28" t="s">
        <v>4987</v>
      </c>
      <c r="O723" s="29" t="s">
        <v>9179</v>
      </c>
      <c r="P723" s="25" t="s">
        <v>9180</v>
      </c>
      <c r="Q723" s="28" t="s">
        <v>9181</v>
      </c>
      <c r="R723" s="25" t="s">
        <v>9182</v>
      </c>
      <c r="S723" s="25" t="s">
        <v>9183</v>
      </c>
      <c r="T723" s="630">
        <v>319818413</v>
      </c>
      <c r="U723" s="25">
        <v>41</v>
      </c>
      <c r="V723" s="25">
        <v>95</v>
      </c>
      <c r="W723" s="25">
        <v>202</v>
      </c>
      <c r="X723" s="206" t="s">
        <v>9184</v>
      </c>
      <c r="Y723" s="206" t="s">
        <v>9185</v>
      </c>
      <c r="Z723" s="25">
        <v>1</v>
      </c>
      <c r="AA723" s="25" t="s">
        <v>99</v>
      </c>
      <c r="AB723" s="25" t="s">
        <v>168</v>
      </c>
      <c r="AC723" s="25" t="s">
        <v>186</v>
      </c>
      <c r="AD723" s="30" t="s">
        <v>187</v>
      </c>
      <c r="AE723" s="24" t="s">
        <v>178</v>
      </c>
      <c r="AF723" s="31">
        <v>28744</v>
      </c>
      <c r="AG723" s="25" t="str">
        <f t="shared" ca="1" si="175"/>
        <v>46 anos</v>
      </c>
      <c r="AH723" s="25"/>
      <c r="AI723" s="31">
        <v>43433</v>
      </c>
      <c r="AJ723" s="31">
        <f t="shared" si="169"/>
        <v>52564</v>
      </c>
      <c r="AK723" s="31">
        <f t="shared" si="170"/>
        <v>54391</v>
      </c>
      <c r="AL723" s="25">
        <v>59</v>
      </c>
      <c r="AM723" s="25" t="str">
        <f t="shared" ca="1" si="171"/>
        <v>6 ano(s)</v>
      </c>
      <c r="AN723" s="25" t="str">
        <f t="shared" ca="1" si="172"/>
        <v>8  mês(es)</v>
      </c>
      <c r="AO723" s="25" t="str">
        <f t="shared" ca="1" si="173"/>
        <v>18 dias</v>
      </c>
      <c r="AP723" s="25">
        <f t="shared" ca="1" si="174"/>
        <v>2452</v>
      </c>
      <c r="AQ723" s="32" t="s">
        <v>99</v>
      </c>
      <c r="AR723" s="25"/>
      <c r="AS723" s="25"/>
      <c r="AT723" s="25"/>
      <c r="AU723" s="25"/>
      <c r="AV723" s="25"/>
      <c r="AW723" s="25" t="s">
        <v>100</v>
      </c>
      <c r="AX723" s="25" t="s">
        <v>2538</v>
      </c>
      <c r="AY723" s="25" t="s">
        <v>7354</v>
      </c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 t="s">
        <v>9186</v>
      </c>
      <c r="BM723" s="25" t="s">
        <v>9187</v>
      </c>
      <c r="BN723" s="25" t="s">
        <v>9188</v>
      </c>
      <c r="BO723" s="25" t="s">
        <v>106</v>
      </c>
      <c r="BP723" s="25">
        <v>69077747</v>
      </c>
      <c r="BQ723" s="25">
        <v>91981224616</v>
      </c>
      <c r="BR723" s="134" t="s">
        <v>9189</v>
      </c>
      <c r="BS723" s="25" t="s">
        <v>9190</v>
      </c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31">
        <v>44307</v>
      </c>
      <c r="CE723" s="97" t="s">
        <v>8680</v>
      </c>
      <c r="CF723" s="31">
        <v>45403</v>
      </c>
      <c r="CG723" s="120" t="s">
        <v>9191</v>
      </c>
      <c r="CH723" s="25"/>
      <c r="CI723" s="25"/>
      <c r="CJ723" s="25"/>
      <c r="CK723" s="25"/>
      <c r="CL723" s="25"/>
      <c r="CM723" s="25"/>
      <c r="CN723" s="25"/>
      <c r="CO723" s="34"/>
    </row>
    <row r="724" spans="1:93" ht="15" customHeight="1">
      <c r="A724" s="13" t="s">
        <v>9192</v>
      </c>
      <c r="B724" s="14">
        <v>5</v>
      </c>
      <c r="C724" s="40" t="s">
        <v>82</v>
      </c>
      <c r="D724" s="599" t="s">
        <v>9075</v>
      </c>
      <c r="E724" s="600">
        <v>37</v>
      </c>
      <c r="F724" s="599"/>
      <c r="G724" s="599"/>
      <c r="H724" s="36" t="s">
        <v>159</v>
      </c>
      <c r="I724" s="14" t="s">
        <v>256</v>
      </c>
      <c r="J724" s="36" t="s">
        <v>85</v>
      </c>
      <c r="K724" s="14" t="s">
        <v>86</v>
      </c>
      <c r="L724" s="14" t="s">
        <v>75</v>
      </c>
      <c r="M724" s="17" t="s">
        <v>87</v>
      </c>
      <c r="N724" s="17" t="s">
        <v>88</v>
      </c>
      <c r="O724" s="18" t="s">
        <v>9193</v>
      </c>
      <c r="P724" s="14" t="s">
        <v>9194</v>
      </c>
      <c r="Q724" s="17" t="s">
        <v>9195</v>
      </c>
      <c r="R724" s="14" t="s">
        <v>9196</v>
      </c>
      <c r="S724" s="14" t="s">
        <v>9197</v>
      </c>
      <c r="T724" s="14">
        <v>190532322</v>
      </c>
      <c r="U724" s="14">
        <v>16</v>
      </c>
      <c r="V724" s="14">
        <v>56</v>
      </c>
      <c r="W724" s="14">
        <v>12</v>
      </c>
      <c r="X724" s="13" t="s">
        <v>9198</v>
      </c>
      <c r="Y724" s="13" t="s">
        <v>9199</v>
      </c>
      <c r="Z724" s="14">
        <v>2</v>
      </c>
      <c r="AA724" s="14" t="s">
        <v>99</v>
      </c>
      <c r="AB724" s="14" t="s">
        <v>168</v>
      </c>
      <c r="AC724" s="14" t="s">
        <v>9114</v>
      </c>
      <c r="AD724" s="19" t="s">
        <v>9200</v>
      </c>
      <c r="AE724" s="13" t="s">
        <v>9201</v>
      </c>
      <c r="AF724" s="20">
        <v>30154</v>
      </c>
      <c r="AG724" s="14" t="str">
        <f t="shared" ca="1" si="175"/>
        <v>43 anos</v>
      </c>
      <c r="AH724" s="20">
        <v>38058</v>
      </c>
      <c r="AI724" s="20">
        <v>38058</v>
      </c>
      <c r="AJ724" s="20">
        <f t="shared" si="169"/>
        <v>47189</v>
      </c>
      <c r="AK724" s="20">
        <f t="shared" si="170"/>
        <v>49015</v>
      </c>
      <c r="AL724" s="14">
        <v>59</v>
      </c>
      <c r="AM724" s="14" t="str">
        <f t="shared" ca="1" si="171"/>
        <v>21 ano(s)</v>
      </c>
      <c r="AN724" s="14" t="str">
        <f t="shared" ca="1" si="172"/>
        <v>5  mês(es)</v>
      </c>
      <c r="AO724" s="14" t="str">
        <f t="shared" ca="1" si="173"/>
        <v>4 dias</v>
      </c>
      <c r="AP724" s="14">
        <f t="shared" ca="1" si="174"/>
        <v>7827</v>
      </c>
      <c r="AQ724" s="21" t="s">
        <v>99</v>
      </c>
      <c r="AR724" s="14"/>
      <c r="AS724" s="14"/>
      <c r="AT724" s="14"/>
      <c r="AU724" s="14"/>
      <c r="AV724" s="14"/>
      <c r="AW724" s="14" t="s">
        <v>100</v>
      </c>
      <c r="AX724" s="14"/>
      <c r="AY724" s="14" t="s">
        <v>9202</v>
      </c>
      <c r="AZ724" s="14" t="s">
        <v>99</v>
      </c>
      <c r="BA724" s="14" t="s">
        <v>99</v>
      </c>
      <c r="BB724" s="20" t="s">
        <v>101</v>
      </c>
      <c r="BC724" s="14"/>
      <c r="BD724" s="14" t="s">
        <v>102</v>
      </c>
      <c r="BE724" s="14"/>
      <c r="BF724" s="14"/>
      <c r="BG724" s="14"/>
      <c r="BH724" s="14"/>
      <c r="BI724" s="14"/>
      <c r="BJ724" s="14"/>
      <c r="BK724" s="14"/>
      <c r="BL724" s="14" t="s">
        <v>9203</v>
      </c>
      <c r="BM724" s="14">
        <v>0</v>
      </c>
      <c r="BN724" s="14"/>
      <c r="BO724" s="14" t="s">
        <v>106</v>
      </c>
      <c r="BP724" s="14">
        <v>69075771</v>
      </c>
      <c r="BQ724" s="14">
        <v>0</v>
      </c>
      <c r="BR724" s="22" t="s">
        <v>9204</v>
      </c>
      <c r="BS724" s="14" t="s">
        <v>108</v>
      </c>
      <c r="BT724" s="14" t="s">
        <v>109</v>
      </c>
      <c r="BU724" s="14" t="s">
        <v>110</v>
      </c>
      <c r="BV724" s="14" t="s">
        <v>110</v>
      </c>
      <c r="BW724" s="14" t="s">
        <v>110</v>
      </c>
      <c r="BX724" s="20" t="s">
        <v>111</v>
      </c>
      <c r="BY724" s="14" t="s">
        <v>112</v>
      </c>
      <c r="BZ724" s="20" t="s">
        <v>113</v>
      </c>
      <c r="CA724" s="14" t="s">
        <v>110</v>
      </c>
      <c r="CB724" s="14" t="s">
        <v>110</v>
      </c>
      <c r="CC724" s="14" t="s">
        <v>110</v>
      </c>
      <c r="CD724" s="14" t="s">
        <v>9205</v>
      </c>
      <c r="CE724" s="14" t="s">
        <v>110</v>
      </c>
      <c r="CF724" s="14" t="s">
        <v>110</v>
      </c>
      <c r="CG724" s="14" t="s">
        <v>110</v>
      </c>
      <c r="CH724" s="14" t="s">
        <v>110</v>
      </c>
      <c r="CI724" s="14" t="s">
        <v>110</v>
      </c>
      <c r="CJ724" s="14" t="s">
        <v>110</v>
      </c>
      <c r="CK724" s="14" t="s">
        <v>110</v>
      </c>
      <c r="CL724" s="14" t="s">
        <v>110</v>
      </c>
      <c r="CM724" s="14" t="s">
        <v>110</v>
      </c>
      <c r="CN724" s="14"/>
      <c r="CO724" s="40"/>
    </row>
    <row r="725" spans="1:93" ht="15" customHeight="1">
      <c r="A725" s="155" t="s">
        <v>11009</v>
      </c>
      <c r="B725" s="21"/>
      <c r="C725" s="40" t="s">
        <v>82</v>
      </c>
      <c r="D725" s="599" t="s">
        <v>10975</v>
      </c>
      <c r="E725" s="600">
        <v>37</v>
      </c>
      <c r="F725" s="599"/>
      <c r="G725" s="599"/>
      <c r="H725" s="36" t="s">
        <v>159</v>
      </c>
      <c r="I725" s="14" t="s">
        <v>256</v>
      </c>
      <c r="J725" s="156" t="s">
        <v>85</v>
      </c>
      <c r="K725" s="14" t="s">
        <v>86</v>
      </c>
      <c r="L725" s="21" t="s">
        <v>69</v>
      </c>
      <c r="M725" s="21" t="s">
        <v>1392</v>
      </c>
      <c r="N725" s="21" t="s">
        <v>1450</v>
      </c>
      <c r="O725" s="18" t="s">
        <v>11010</v>
      </c>
      <c r="P725" s="21" t="s">
        <v>11011</v>
      </c>
      <c r="Q725" s="14">
        <v>1833</v>
      </c>
      <c r="R725" s="21">
        <v>12827262721</v>
      </c>
      <c r="S725" s="21">
        <v>61845736249</v>
      </c>
      <c r="T725" s="21">
        <v>178270422</v>
      </c>
      <c r="U725" s="21">
        <v>32</v>
      </c>
      <c r="V725" s="21">
        <v>5</v>
      </c>
      <c r="W725" s="21">
        <v>13</v>
      </c>
      <c r="X725" s="155" t="s">
        <v>11012</v>
      </c>
      <c r="Y725" s="155" t="s">
        <v>11013</v>
      </c>
      <c r="Z725" s="14">
        <v>2</v>
      </c>
      <c r="AA725" s="14" t="s">
        <v>99</v>
      </c>
      <c r="AB725" s="14" t="s">
        <v>168</v>
      </c>
      <c r="AC725" s="14" t="s">
        <v>186</v>
      </c>
      <c r="AD725" s="19" t="s">
        <v>187</v>
      </c>
      <c r="AE725" s="13" t="s">
        <v>178</v>
      </c>
      <c r="AF725" s="133">
        <v>28413</v>
      </c>
      <c r="AG725" s="14" t="str">
        <f t="shared" ca="1" si="175"/>
        <v>47 anos</v>
      </c>
      <c r="AH725" s="20">
        <v>44697</v>
      </c>
      <c r="AI725" s="133">
        <v>44697</v>
      </c>
      <c r="AJ725" s="20">
        <f t="shared" si="169"/>
        <v>53828</v>
      </c>
      <c r="AK725" s="20">
        <f t="shared" si="170"/>
        <v>55655</v>
      </c>
      <c r="AL725" s="21">
        <v>59</v>
      </c>
      <c r="AM725" s="14" t="str">
        <f t="shared" ca="1" si="171"/>
        <v>3 ano(s)</v>
      </c>
      <c r="AN725" s="14" t="str">
        <f t="shared" ca="1" si="172"/>
        <v>3  mês(es)</v>
      </c>
      <c r="AO725" s="14" t="str">
        <f t="shared" ca="1" si="173"/>
        <v>0 dias</v>
      </c>
      <c r="AP725" s="14">
        <f t="shared" ca="1" si="174"/>
        <v>1188</v>
      </c>
      <c r="AQ725" s="21" t="s">
        <v>99</v>
      </c>
      <c r="AR725" s="21"/>
      <c r="AS725" s="21"/>
      <c r="AT725" s="21"/>
      <c r="AU725" s="21"/>
      <c r="AV725" s="21"/>
      <c r="AW725" s="14" t="s">
        <v>100</v>
      </c>
      <c r="AX725" s="21" t="s">
        <v>149</v>
      </c>
      <c r="AY725" s="21" t="s">
        <v>11014</v>
      </c>
      <c r="AZ725" s="21" t="s">
        <v>2778</v>
      </c>
      <c r="BA725" s="14" t="s">
        <v>99</v>
      </c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 t="s">
        <v>11015</v>
      </c>
      <c r="BM725" s="21">
        <v>109</v>
      </c>
      <c r="BN725" s="21" t="s">
        <v>11016</v>
      </c>
      <c r="BO725" s="21" t="s">
        <v>106</v>
      </c>
      <c r="BP725" s="21" t="s">
        <v>11017</v>
      </c>
      <c r="BQ725" s="21" t="s">
        <v>11018</v>
      </c>
      <c r="BR725" s="158"/>
      <c r="BS725" s="155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155"/>
      <c r="CN725" s="21"/>
      <c r="CO725" s="159"/>
    </row>
    <row r="726" spans="1:93" ht="15" customHeight="1">
      <c r="A726" s="24" t="s">
        <v>11019</v>
      </c>
      <c r="B726" s="25"/>
      <c r="C726" s="34" t="s">
        <v>82</v>
      </c>
      <c r="D726" s="600" t="s">
        <v>10975</v>
      </c>
      <c r="E726" s="600">
        <v>37</v>
      </c>
      <c r="F726" s="600"/>
      <c r="G726" s="600"/>
      <c r="H726" s="27" t="s">
        <v>159</v>
      </c>
      <c r="I726" s="25" t="s">
        <v>256</v>
      </c>
      <c r="J726" s="27" t="s">
        <v>135</v>
      </c>
      <c r="K726" s="25" t="s">
        <v>2697</v>
      </c>
      <c r="L726" s="32" t="s">
        <v>69</v>
      </c>
      <c r="M726" s="25" t="s">
        <v>1392</v>
      </c>
      <c r="N726" s="25" t="s">
        <v>1450</v>
      </c>
      <c r="O726" s="29" t="s">
        <v>11020</v>
      </c>
      <c r="P726" s="25" t="s">
        <v>11021</v>
      </c>
      <c r="Q726" s="41" t="s">
        <v>11022</v>
      </c>
      <c r="R726" s="25" t="s">
        <v>1725</v>
      </c>
      <c r="S726" s="25" t="s">
        <v>1726</v>
      </c>
      <c r="T726" s="25">
        <v>343256922</v>
      </c>
      <c r="U726" s="25">
        <v>75</v>
      </c>
      <c r="V726" s="25">
        <v>59</v>
      </c>
      <c r="W726" s="25">
        <v>579</v>
      </c>
      <c r="X726" s="24" t="s">
        <v>11023</v>
      </c>
      <c r="Y726" s="24" t="s">
        <v>11024</v>
      </c>
      <c r="Z726" s="25">
        <v>1</v>
      </c>
      <c r="AA726" s="25" t="s">
        <v>99</v>
      </c>
      <c r="AB726" s="25" t="s">
        <v>168</v>
      </c>
      <c r="AC726" s="25" t="s">
        <v>186</v>
      </c>
      <c r="AD726" s="30" t="s">
        <v>187</v>
      </c>
      <c r="AE726" s="24" t="s">
        <v>178</v>
      </c>
      <c r="AF726" s="31">
        <v>32717</v>
      </c>
      <c r="AG726" s="25" t="str">
        <f t="shared" ca="1" si="175"/>
        <v>36 anos</v>
      </c>
      <c r="AH726" s="31">
        <v>44039</v>
      </c>
      <c r="AI726" s="119">
        <v>44039</v>
      </c>
      <c r="AJ726" s="31">
        <f t="shared" si="169"/>
        <v>53170</v>
      </c>
      <c r="AK726" s="31">
        <f t="shared" si="170"/>
        <v>54996</v>
      </c>
      <c r="AL726" s="25">
        <v>59</v>
      </c>
      <c r="AM726" s="25" t="str">
        <f t="shared" ca="1" si="171"/>
        <v>5 ano(s)</v>
      </c>
      <c r="AN726" s="25" t="str">
        <f t="shared" ca="1" si="172"/>
        <v>0  mês(es)</v>
      </c>
      <c r="AO726" s="25" t="str">
        <f t="shared" ca="1" si="173"/>
        <v>20 dias</v>
      </c>
      <c r="AP726" s="25">
        <f t="shared" ca="1" si="174"/>
        <v>1846</v>
      </c>
      <c r="AQ726" s="32" t="s">
        <v>99</v>
      </c>
      <c r="AR726" s="25"/>
      <c r="AS726" s="25"/>
      <c r="AT726" s="25"/>
      <c r="AU726" s="25"/>
      <c r="AV726" s="25"/>
      <c r="AW726" s="25" t="s">
        <v>336</v>
      </c>
      <c r="AX726" s="25" t="s">
        <v>110</v>
      </c>
      <c r="AY726" s="25" t="s">
        <v>99</v>
      </c>
      <c r="AZ726" s="25" t="s">
        <v>99</v>
      </c>
      <c r="BA726" s="25" t="s">
        <v>99</v>
      </c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 t="s">
        <v>11025</v>
      </c>
      <c r="BM726" s="25">
        <v>181</v>
      </c>
      <c r="BN726" s="25" t="s">
        <v>11026</v>
      </c>
      <c r="BO726" s="25" t="s">
        <v>106</v>
      </c>
      <c r="BP726" s="25">
        <v>69084598</v>
      </c>
      <c r="BQ726" s="25">
        <v>92991626827</v>
      </c>
      <c r="BR726" s="25" t="s">
        <v>11027</v>
      </c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34"/>
    </row>
    <row r="727" spans="1:93" ht="15" customHeight="1">
      <c r="A727" s="622" t="s">
        <v>9206</v>
      </c>
      <c r="B727" s="32">
        <v>10</v>
      </c>
      <c r="C727" s="34" t="s">
        <v>82</v>
      </c>
      <c r="D727" s="600" t="s">
        <v>9075</v>
      </c>
      <c r="E727" s="600">
        <v>37</v>
      </c>
      <c r="F727" s="600"/>
      <c r="G727" s="600"/>
      <c r="H727" s="27" t="s">
        <v>84</v>
      </c>
      <c r="I727" s="25" t="s">
        <v>1361</v>
      </c>
      <c r="J727" s="104" t="s">
        <v>135</v>
      </c>
      <c r="K727" s="25" t="s">
        <v>86</v>
      </c>
      <c r="L727" s="25" t="s">
        <v>73</v>
      </c>
      <c r="M727" s="32" t="s">
        <v>136</v>
      </c>
      <c r="N727" s="32" t="s">
        <v>137</v>
      </c>
      <c r="O727" s="29" t="s">
        <v>9207</v>
      </c>
      <c r="P727" s="32" t="s">
        <v>9208</v>
      </c>
      <c r="Q727" s="25">
        <v>1816</v>
      </c>
      <c r="R727" s="32">
        <v>11985152120</v>
      </c>
      <c r="S727" s="32" t="s">
        <v>9209</v>
      </c>
      <c r="T727" s="634">
        <v>224345822</v>
      </c>
      <c r="U727" s="32">
        <v>59</v>
      </c>
      <c r="V727" s="634">
        <v>40</v>
      </c>
      <c r="W727" s="634">
        <v>575</v>
      </c>
      <c r="X727" s="622" t="s">
        <v>9210</v>
      </c>
      <c r="Y727" s="622" t="s">
        <v>9211</v>
      </c>
      <c r="Z727" s="25">
        <v>2</v>
      </c>
      <c r="AA727" s="25" t="s">
        <v>96</v>
      </c>
      <c r="AB727" s="25" t="s">
        <v>23</v>
      </c>
      <c r="AC727" s="32" t="s">
        <v>97</v>
      </c>
      <c r="AD727" s="105"/>
      <c r="AE727" s="103"/>
      <c r="AF727" s="106">
        <v>30768</v>
      </c>
      <c r="AG727" s="25" t="str">
        <f t="shared" ca="1" si="175"/>
        <v>41 anos</v>
      </c>
      <c r="AH727" s="25"/>
      <c r="AI727" s="106">
        <v>44697</v>
      </c>
      <c r="AJ727" s="31">
        <f t="shared" si="169"/>
        <v>53828</v>
      </c>
      <c r="AK727" s="31">
        <f t="shared" si="170"/>
        <v>55655</v>
      </c>
      <c r="AL727" s="32">
        <v>59</v>
      </c>
      <c r="AM727" s="25" t="str">
        <f t="shared" ca="1" si="171"/>
        <v>3 ano(s)</v>
      </c>
      <c r="AN727" s="25" t="str">
        <f t="shared" ca="1" si="172"/>
        <v>3  mês(es)</v>
      </c>
      <c r="AO727" s="25" t="str">
        <f t="shared" ca="1" si="173"/>
        <v>0 dias</v>
      </c>
      <c r="AP727" s="25">
        <f t="shared" ca="1" si="174"/>
        <v>1188</v>
      </c>
      <c r="AQ727" s="32" t="s">
        <v>99</v>
      </c>
      <c r="AR727" s="32"/>
      <c r="AS727" s="32"/>
      <c r="AT727" s="32"/>
      <c r="AU727" s="32"/>
      <c r="AV727" s="32"/>
      <c r="AW727" s="25" t="s">
        <v>100</v>
      </c>
      <c r="AX727" s="32" t="s">
        <v>137</v>
      </c>
      <c r="AY727" s="32" t="s">
        <v>9212</v>
      </c>
      <c r="AZ727" s="32" t="s">
        <v>99</v>
      </c>
      <c r="BA727" s="73" t="s">
        <v>99</v>
      </c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634"/>
      <c r="BM727" s="634"/>
      <c r="BN727" s="32"/>
      <c r="BO727" s="25" t="s">
        <v>106</v>
      </c>
      <c r="BP727" s="634"/>
      <c r="BQ727" s="216"/>
      <c r="BR727" s="107"/>
      <c r="BS727" s="103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103"/>
      <c r="CN727" s="32"/>
      <c r="CO727" s="108"/>
    </row>
    <row r="728" spans="1:93" ht="15" customHeight="1">
      <c r="A728" s="13" t="s">
        <v>9213</v>
      </c>
      <c r="B728" s="14">
        <v>140</v>
      </c>
      <c r="C728" s="40" t="s">
        <v>82</v>
      </c>
      <c r="D728" s="599" t="s">
        <v>9075</v>
      </c>
      <c r="E728" s="600">
        <v>37</v>
      </c>
      <c r="F728" s="599"/>
      <c r="G728" s="599"/>
      <c r="H728" s="591" t="s">
        <v>159</v>
      </c>
      <c r="I728" s="14" t="s">
        <v>256</v>
      </c>
      <c r="J728" s="36" t="s">
        <v>135</v>
      </c>
      <c r="K728" s="14"/>
      <c r="L728" s="21" t="s">
        <v>257</v>
      </c>
      <c r="M728" s="17" t="s">
        <v>196</v>
      </c>
      <c r="N728" s="17" t="s">
        <v>88</v>
      </c>
      <c r="O728" s="18" t="s">
        <v>9214</v>
      </c>
      <c r="P728" s="59" t="s">
        <v>9215</v>
      </c>
      <c r="Q728" s="60">
        <v>2040</v>
      </c>
      <c r="R728" s="59" t="s">
        <v>9216</v>
      </c>
      <c r="S728" s="59" t="s">
        <v>9217</v>
      </c>
      <c r="T728" s="85" t="s">
        <v>9218</v>
      </c>
      <c r="U728" s="14">
        <v>40</v>
      </c>
      <c r="V728" s="75" t="s">
        <v>1046</v>
      </c>
      <c r="W728" s="75" t="s">
        <v>9219</v>
      </c>
      <c r="X728" s="39" t="s">
        <v>9220</v>
      </c>
      <c r="Y728" s="39" t="s">
        <v>9221</v>
      </c>
      <c r="Z728" s="14">
        <v>2</v>
      </c>
      <c r="AA728" s="14" t="s">
        <v>99</v>
      </c>
      <c r="AB728" s="14" t="s">
        <v>168</v>
      </c>
      <c r="AC728" s="14" t="s">
        <v>186</v>
      </c>
      <c r="AD728" s="19"/>
      <c r="AE728" s="13"/>
      <c r="AF728" s="62">
        <v>34275</v>
      </c>
      <c r="AG728" s="14" t="str">
        <f t="shared" ca="1" si="175"/>
        <v>31 anos</v>
      </c>
      <c r="AH728" s="62">
        <v>45261</v>
      </c>
      <c r="AI728" s="20"/>
      <c r="AJ728" s="20"/>
      <c r="AK728" s="20"/>
      <c r="AL728" s="14"/>
      <c r="AM728" s="14"/>
      <c r="AN728" s="14"/>
      <c r="AO728" s="14"/>
      <c r="AP728" s="14"/>
      <c r="AQ728" s="21"/>
      <c r="AR728" s="14"/>
      <c r="AS728" s="14"/>
      <c r="AT728" s="14"/>
      <c r="AU728" s="14"/>
      <c r="AV728" s="14"/>
      <c r="AW728" s="14" t="s">
        <v>100</v>
      </c>
      <c r="AX728" s="52" t="s">
        <v>9222</v>
      </c>
      <c r="AY728" s="52" t="s">
        <v>306</v>
      </c>
      <c r="AZ728" s="52" t="s">
        <v>99</v>
      </c>
      <c r="BA728" s="52" t="s">
        <v>99</v>
      </c>
      <c r="BB728" s="14" t="s">
        <v>271</v>
      </c>
      <c r="BC728" s="14"/>
      <c r="BD728" s="14"/>
      <c r="BE728" s="14"/>
      <c r="BF728" s="14"/>
      <c r="BG728" s="14"/>
      <c r="BH728" s="14"/>
      <c r="BI728" s="14"/>
      <c r="BJ728" s="14"/>
      <c r="BK728" s="14"/>
      <c r="BL728" s="78" t="s">
        <v>9223</v>
      </c>
      <c r="BM728" s="14" t="s">
        <v>9224</v>
      </c>
      <c r="BN728" s="14"/>
      <c r="BO728" s="14" t="s">
        <v>106</v>
      </c>
      <c r="BP728" s="76">
        <v>69048325</v>
      </c>
      <c r="BQ728" s="53">
        <v>92982183131</v>
      </c>
      <c r="BR728" s="54" t="s">
        <v>9225</v>
      </c>
      <c r="BS728" s="14"/>
      <c r="BT728" s="14"/>
      <c r="BU728" s="14"/>
      <c r="BV728" s="14" t="s">
        <v>276</v>
      </c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40"/>
    </row>
    <row r="729" spans="1:93" ht="15" customHeight="1">
      <c r="A729" s="620" t="s">
        <v>241</v>
      </c>
      <c r="B729" s="14">
        <v>370</v>
      </c>
      <c r="C729" s="40" t="s">
        <v>82</v>
      </c>
      <c r="D729" s="599" t="s">
        <v>158</v>
      </c>
      <c r="E729" s="600">
        <v>37</v>
      </c>
      <c r="F729" s="599"/>
      <c r="G729" s="599"/>
      <c r="H729" s="36" t="s">
        <v>159</v>
      </c>
      <c r="I729" s="14" t="s">
        <v>242</v>
      </c>
      <c r="J729" s="36" t="s">
        <v>85</v>
      </c>
      <c r="K729" s="14" t="s">
        <v>86</v>
      </c>
      <c r="L729" s="14" t="s">
        <v>71</v>
      </c>
      <c r="M729" s="17" t="s">
        <v>196</v>
      </c>
      <c r="N729" s="17" t="s">
        <v>88</v>
      </c>
      <c r="O729" s="18" t="s">
        <v>243</v>
      </c>
      <c r="P729" s="14" t="s">
        <v>244</v>
      </c>
      <c r="Q729" s="17" t="s">
        <v>245</v>
      </c>
      <c r="R729" s="14" t="s">
        <v>246</v>
      </c>
      <c r="S729" s="14" t="s">
        <v>247</v>
      </c>
      <c r="T729" s="627">
        <v>197442622</v>
      </c>
      <c r="U729" s="14">
        <v>91</v>
      </c>
      <c r="V729" s="627">
        <v>59</v>
      </c>
      <c r="W729" s="627">
        <v>241</v>
      </c>
      <c r="X729" s="620" t="s">
        <v>248</v>
      </c>
      <c r="Y729" s="620" t="s">
        <v>249</v>
      </c>
      <c r="Z729" s="14">
        <v>1</v>
      </c>
      <c r="AA729" s="14" t="s">
        <v>99</v>
      </c>
      <c r="AB729" s="14" t="s">
        <v>219</v>
      </c>
      <c r="AC729" s="14" t="s">
        <v>220</v>
      </c>
      <c r="AD729" s="19" t="s">
        <v>250</v>
      </c>
      <c r="AE729" s="13" t="s">
        <v>251</v>
      </c>
      <c r="AF729" s="20">
        <v>31118</v>
      </c>
      <c r="AG729" s="14" t="str">
        <f t="shared" ca="1" si="175"/>
        <v>40 anos</v>
      </c>
      <c r="AH729" s="20">
        <v>38384</v>
      </c>
      <c r="AI729" s="20">
        <v>38384</v>
      </c>
      <c r="AJ729" s="20">
        <f t="shared" ref="AJ729:AJ753" si="176">EDATE(AI729,300)</f>
        <v>47515</v>
      </c>
      <c r="AK729" s="20">
        <f t="shared" ref="AK729:AK753" si="177">EDATE(AI729,360)</f>
        <v>49341</v>
      </c>
      <c r="AL729" s="14">
        <v>59</v>
      </c>
      <c r="AM729" s="14" t="str">
        <f t="shared" ref="AM729:AM753" ca="1" si="178">DATEDIF(AI729,TODAY(),"Y")&amp;" ano(s)"</f>
        <v>20 ano(s)</v>
      </c>
      <c r="AN729" s="14" t="str">
        <f t="shared" ref="AN729:AN753" ca="1" si="179">DATEDIF(AI729,TODAY(),"YM")&amp;"  mês(es)"</f>
        <v>6  mês(es)</v>
      </c>
      <c r="AO729" s="14" t="str">
        <f t="shared" ref="AO729:AO753" ca="1" si="180">DATEDIF(AI729,TODAY(),"MD")&amp;" dias"</f>
        <v>15 dias</v>
      </c>
      <c r="AP729" s="14">
        <f t="shared" ref="AP729:AP753" ca="1" si="181">TODAY()-AI729</f>
        <v>7501</v>
      </c>
      <c r="AQ729" s="21" t="s">
        <v>99</v>
      </c>
      <c r="AR729" s="14"/>
      <c r="AS729" s="14"/>
      <c r="AT729" s="14"/>
      <c r="AU729" s="14"/>
      <c r="AV729" s="14"/>
      <c r="AW729" s="14"/>
      <c r="AX729" s="14"/>
      <c r="AY729" s="14" t="s">
        <v>99</v>
      </c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627" t="s">
        <v>252</v>
      </c>
      <c r="BM729" s="627">
        <v>0</v>
      </c>
      <c r="BN729" s="14" t="s">
        <v>253</v>
      </c>
      <c r="BO729" s="14" t="s">
        <v>106</v>
      </c>
      <c r="BP729" s="627">
        <v>69087633</v>
      </c>
      <c r="BQ729" s="15">
        <v>92000372058</v>
      </c>
      <c r="BR729" s="22" t="s">
        <v>254</v>
      </c>
      <c r="BS729" s="14" t="s">
        <v>205</v>
      </c>
      <c r="BT729" s="14" t="s">
        <v>206</v>
      </c>
      <c r="BU729" s="14" t="s">
        <v>207</v>
      </c>
      <c r="BV729" s="14"/>
      <c r="BW729" s="14"/>
      <c r="BX729" s="14"/>
      <c r="BY729" s="20" t="s">
        <v>226</v>
      </c>
      <c r="BZ729" s="14" t="s">
        <v>110</v>
      </c>
      <c r="CA729" s="14" t="s">
        <v>110</v>
      </c>
      <c r="CB729" s="14" t="s">
        <v>110</v>
      </c>
      <c r="CC729" s="14" t="s">
        <v>110</v>
      </c>
      <c r="CD729" s="14" t="s">
        <v>110</v>
      </c>
      <c r="CE729" s="14" t="s">
        <v>110</v>
      </c>
      <c r="CF729" s="14" t="s">
        <v>110</v>
      </c>
      <c r="CG729" s="14" t="s">
        <v>110</v>
      </c>
      <c r="CH729" s="14" t="s">
        <v>110</v>
      </c>
      <c r="CI729" s="14" t="s">
        <v>110</v>
      </c>
      <c r="CJ729" s="14" t="s">
        <v>110</v>
      </c>
      <c r="CK729" s="14" t="s">
        <v>110</v>
      </c>
      <c r="CL729" s="14" t="s">
        <v>110</v>
      </c>
      <c r="CM729" s="14" t="s">
        <v>110</v>
      </c>
      <c r="CN729" s="14"/>
      <c r="CO729" s="40"/>
    </row>
    <row r="730" spans="1:93" ht="15" customHeight="1">
      <c r="A730" s="24" t="s">
        <v>9226</v>
      </c>
      <c r="B730" s="25">
        <v>250</v>
      </c>
      <c r="C730" s="34" t="s">
        <v>82</v>
      </c>
      <c r="D730" s="600" t="s">
        <v>9075</v>
      </c>
      <c r="E730" s="600">
        <v>37</v>
      </c>
      <c r="F730" s="600"/>
      <c r="G730" s="600"/>
      <c r="H730" s="594" t="s">
        <v>159</v>
      </c>
      <c r="I730" s="229" t="s">
        <v>9227</v>
      </c>
      <c r="J730" s="27" t="s">
        <v>85</v>
      </c>
      <c r="K730" s="25" t="s">
        <v>544</v>
      </c>
      <c r="L730" s="25" t="s">
        <v>195</v>
      </c>
      <c r="M730" s="25" t="s">
        <v>196</v>
      </c>
      <c r="N730" s="28" t="s">
        <v>88</v>
      </c>
      <c r="O730" s="29" t="s">
        <v>9228</v>
      </c>
      <c r="P730" s="25" t="s">
        <v>9229</v>
      </c>
      <c r="Q730" s="28" t="s">
        <v>9230</v>
      </c>
      <c r="R730" s="25" t="s">
        <v>9231</v>
      </c>
      <c r="S730" s="25" t="s">
        <v>9232</v>
      </c>
      <c r="T730" s="25">
        <v>196874122</v>
      </c>
      <c r="U730" s="25">
        <v>91</v>
      </c>
      <c r="V730" s="25">
        <v>62</v>
      </c>
      <c r="W730" s="25">
        <v>115</v>
      </c>
      <c r="X730" s="24" t="s">
        <v>9233</v>
      </c>
      <c r="Y730" s="24" t="s">
        <v>9234</v>
      </c>
      <c r="Z730" s="25">
        <v>1</v>
      </c>
      <c r="AA730" s="25" t="s">
        <v>99</v>
      </c>
      <c r="AB730" s="25" t="s">
        <v>219</v>
      </c>
      <c r="AC730" s="25" t="s">
        <v>4849</v>
      </c>
      <c r="AD730" s="30" t="s">
        <v>9235</v>
      </c>
      <c r="AE730" s="24" t="s">
        <v>9236</v>
      </c>
      <c r="AF730" s="31">
        <v>29894</v>
      </c>
      <c r="AG730" s="25" t="str">
        <f t="shared" ca="1" si="175"/>
        <v>43 anos</v>
      </c>
      <c r="AH730" s="31">
        <v>38058</v>
      </c>
      <c r="AI730" s="31">
        <v>38058</v>
      </c>
      <c r="AJ730" s="31">
        <f t="shared" si="176"/>
        <v>47189</v>
      </c>
      <c r="AK730" s="31">
        <f t="shared" si="177"/>
        <v>49015</v>
      </c>
      <c r="AL730" s="25">
        <v>59</v>
      </c>
      <c r="AM730" s="25" t="str">
        <f t="shared" ca="1" si="178"/>
        <v>21 ano(s)</v>
      </c>
      <c r="AN730" s="25" t="str">
        <f t="shared" ca="1" si="179"/>
        <v>5  mês(es)</v>
      </c>
      <c r="AO730" s="25" t="str">
        <f t="shared" ca="1" si="180"/>
        <v>4 dias</v>
      </c>
      <c r="AP730" s="25">
        <f t="shared" ca="1" si="181"/>
        <v>7827</v>
      </c>
      <c r="AQ730" s="32" t="s">
        <v>99</v>
      </c>
      <c r="AR730" s="25"/>
      <c r="AS730" s="25"/>
      <c r="AT730" s="25"/>
      <c r="AU730" s="25"/>
      <c r="AV730" s="25"/>
      <c r="AW730" s="25" t="s">
        <v>100</v>
      </c>
      <c r="AX730" s="25" t="s">
        <v>9237</v>
      </c>
      <c r="AY730" s="25" t="s">
        <v>306</v>
      </c>
      <c r="AZ730" s="25" t="s">
        <v>99</v>
      </c>
      <c r="BA730" s="25" t="s">
        <v>99</v>
      </c>
      <c r="BB730" s="31" t="s">
        <v>101</v>
      </c>
      <c r="BC730" s="25"/>
      <c r="BD730" s="25" t="s">
        <v>1430</v>
      </c>
      <c r="BE730" s="25" t="s">
        <v>223</v>
      </c>
      <c r="BF730" s="25"/>
      <c r="BG730" s="25"/>
      <c r="BH730" s="25"/>
      <c r="BI730" s="25"/>
      <c r="BJ730" s="25"/>
      <c r="BK730" s="25"/>
      <c r="BL730" s="25"/>
      <c r="BM730" s="25">
        <v>0</v>
      </c>
      <c r="BN730" s="25"/>
      <c r="BO730" s="25" t="s">
        <v>106</v>
      </c>
      <c r="BP730" s="25">
        <v>69000000</v>
      </c>
      <c r="BQ730" s="25">
        <v>0</v>
      </c>
      <c r="BR730" s="33" t="s">
        <v>9238</v>
      </c>
      <c r="BS730" s="25" t="s">
        <v>108</v>
      </c>
      <c r="BT730" s="25" t="s">
        <v>109</v>
      </c>
      <c r="BU730" s="25" t="s">
        <v>1432</v>
      </c>
      <c r="BV730" s="25" t="s">
        <v>1433</v>
      </c>
      <c r="BW730" s="25" t="s">
        <v>1434</v>
      </c>
      <c r="BX730" s="25" t="s">
        <v>1435</v>
      </c>
      <c r="BY730" s="25" t="s">
        <v>208</v>
      </c>
      <c r="BZ730" s="25" t="s">
        <v>413</v>
      </c>
      <c r="CA730" s="25" t="s">
        <v>110</v>
      </c>
      <c r="CB730" s="25" t="s">
        <v>110</v>
      </c>
      <c r="CC730" s="25" t="s">
        <v>110</v>
      </c>
      <c r="CD730" s="25" t="s">
        <v>110</v>
      </c>
      <c r="CE730" s="25" t="s">
        <v>110</v>
      </c>
      <c r="CF730" s="25" t="s">
        <v>110</v>
      </c>
      <c r="CG730" s="25" t="s">
        <v>110</v>
      </c>
      <c r="CH730" s="25" t="s">
        <v>110</v>
      </c>
      <c r="CI730" s="25" t="s">
        <v>110</v>
      </c>
      <c r="CJ730" s="25" t="s">
        <v>110</v>
      </c>
      <c r="CK730" s="25" t="s">
        <v>110</v>
      </c>
      <c r="CL730" s="25" t="s">
        <v>110</v>
      </c>
      <c r="CM730" s="25" t="s">
        <v>110</v>
      </c>
      <c r="CN730" s="25"/>
      <c r="CO730" s="34"/>
    </row>
    <row r="731" spans="1:93" ht="15" customHeight="1">
      <c r="A731" s="13" t="s">
        <v>9239</v>
      </c>
      <c r="B731" s="14">
        <v>389</v>
      </c>
      <c r="C731" s="40" t="s">
        <v>82</v>
      </c>
      <c r="D731" s="599" t="s">
        <v>9075</v>
      </c>
      <c r="E731" s="600">
        <v>37</v>
      </c>
      <c r="F731" s="599"/>
      <c r="G731" s="599"/>
      <c r="H731" s="36" t="s">
        <v>159</v>
      </c>
      <c r="I731" s="14" t="s">
        <v>178</v>
      </c>
      <c r="J731" s="36" t="s">
        <v>85</v>
      </c>
      <c r="K731" s="14" t="s">
        <v>544</v>
      </c>
      <c r="L731" s="14" t="s">
        <v>195</v>
      </c>
      <c r="M731" s="17" t="s">
        <v>196</v>
      </c>
      <c r="N731" s="17" t="s">
        <v>88</v>
      </c>
      <c r="O731" s="18" t="s">
        <v>9240</v>
      </c>
      <c r="P731" s="14" t="s">
        <v>9241</v>
      </c>
      <c r="Q731" s="17" t="s">
        <v>5525</v>
      </c>
      <c r="R731" s="14" t="s">
        <v>9242</v>
      </c>
      <c r="S731" s="14" t="s">
        <v>9243</v>
      </c>
      <c r="T731" s="14">
        <v>172411622</v>
      </c>
      <c r="U731" s="14">
        <v>24</v>
      </c>
      <c r="V731" s="14">
        <v>40</v>
      </c>
      <c r="W731" s="14">
        <v>111</v>
      </c>
      <c r="X731" s="13" t="s">
        <v>9244</v>
      </c>
      <c r="Y731" s="13" t="s">
        <v>9245</v>
      </c>
      <c r="Z731" s="14">
        <v>2</v>
      </c>
      <c r="AA731" s="14" t="s">
        <v>99</v>
      </c>
      <c r="AB731" s="14" t="s">
        <v>168</v>
      </c>
      <c r="AC731" s="14" t="s">
        <v>186</v>
      </c>
      <c r="AD731" s="19" t="s">
        <v>187</v>
      </c>
      <c r="AE731" s="13" t="s">
        <v>178</v>
      </c>
      <c r="AF731" s="20">
        <v>28427</v>
      </c>
      <c r="AG731" s="14" t="str">
        <f t="shared" ca="1" si="175"/>
        <v>47 anos</v>
      </c>
      <c r="AH731" s="20">
        <v>38058</v>
      </c>
      <c r="AI731" s="20">
        <v>38058</v>
      </c>
      <c r="AJ731" s="20">
        <f t="shared" si="176"/>
        <v>47189</v>
      </c>
      <c r="AK731" s="20">
        <f t="shared" si="177"/>
        <v>49015</v>
      </c>
      <c r="AL731" s="14">
        <v>59</v>
      </c>
      <c r="AM731" s="14" t="str">
        <f t="shared" ca="1" si="178"/>
        <v>21 ano(s)</v>
      </c>
      <c r="AN731" s="14" t="str">
        <f t="shared" ca="1" si="179"/>
        <v>5  mês(es)</v>
      </c>
      <c r="AO731" s="14" t="str">
        <f t="shared" ca="1" si="180"/>
        <v>4 dias</v>
      </c>
      <c r="AP731" s="14">
        <f t="shared" ca="1" si="181"/>
        <v>7827</v>
      </c>
      <c r="AQ731" s="21" t="s">
        <v>99</v>
      </c>
      <c r="AR731" s="14"/>
      <c r="AS731" s="14"/>
      <c r="AT731" s="14"/>
      <c r="AU731" s="14"/>
      <c r="AV731" s="14"/>
      <c r="AW731" s="14" t="s">
        <v>100</v>
      </c>
      <c r="AX731" s="21" t="s">
        <v>1887</v>
      </c>
      <c r="AY731" s="14"/>
      <c r="AZ731" s="14" t="s">
        <v>99</v>
      </c>
      <c r="BA731" s="14" t="s">
        <v>99</v>
      </c>
      <c r="BB731" s="20" t="s">
        <v>611</v>
      </c>
      <c r="BC731" s="14"/>
      <c r="BD731" s="14"/>
      <c r="BE731" s="14" t="s">
        <v>365</v>
      </c>
      <c r="BF731" s="14"/>
      <c r="BG731" s="14"/>
      <c r="BH731" s="14"/>
      <c r="BI731" s="14"/>
      <c r="BJ731" s="14"/>
      <c r="BK731" s="14"/>
      <c r="BL731" s="14" t="s">
        <v>9246</v>
      </c>
      <c r="BM731" s="14">
        <v>0</v>
      </c>
      <c r="BN731" s="14"/>
      <c r="BO731" s="14" t="s">
        <v>106</v>
      </c>
      <c r="BP731" s="14">
        <v>69000000</v>
      </c>
      <c r="BQ731" s="14">
        <v>0</v>
      </c>
      <c r="BR731" s="22" t="s">
        <v>9247</v>
      </c>
      <c r="BS731" s="14" t="s">
        <v>108</v>
      </c>
      <c r="BT731" s="14" t="s">
        <v>109</v>
      </c>
      <c r="BU731" s="14" t="s">
        <v>110</v>
      </c>
      <c r="BV731" s="14" t="s">
        <v>110</v>
      </c>
      <c r="BW731" s="14" t="s">
        <v>615</v>
      </c>
      <c r="BX731" s="20" t="s">
        <v>111</v>
      </c>
      <c r="BY731" s="14" t="s">
        <v>616</v>
      </c>
      <c r="BZ731" s="14" t="s">
        <v>110</v>
      </c>
      <c r="CA731" s="14" t="s">
        <v>110</v>
      </c>
      <c r="CB731" s="14" t="s">
        <v>110</v>
      </c>
      <c r="CC731" s="14" t="s">
        <v>110</v>
      </c>
      <c r="CD731" s="14" t="s">
        <v>110</v>
      </c>
      <c r="CE731" s="14" t="s">
        <v>110</v>
      </c>
      <c r="CF731" s="14" t="s">
        <v>110</v>
      </c>
      <c r="CG731" s="14" t="s">
        <v>110</v>
      </c>
      <c r="CH731" s="14" t="s">
        <v>110</v>
      </c>
      <c r="CI731" s="14" t="s">
        <v>110</v>
      </c>
      <c r="CJ731" s="14" t="s">
        <v>110</v>
      </c>
      <c r="CK731" s="14" t="s">
        <v>110</v>
      </c>
      <c r="CL731" s="14" t="s">
        <v>110</v>
      </c>
      <c r="CM731" s="14" t="s">
        <v>110</v>
      </c>
      <c r="CN731" s="14"/>
      <c r="CO731" s="40"/>
    </row>
    <row r="732" spans="1:93" ht="15" customHeight="1">
      <c r="A732" s="24" t="s">
        <v>9248</v>
      </c>
      <c r="B732" s="25" t="s">
        <v>157</v>
      </c>
      <c r="C732" s="34" t="s">
        <v>82</v>
      </c>
      <c r="D732" s="600" t="s">
        <v>9075</v>
      </c>
      <c r="E732" s="600">
        <v>37</v>
      </c>
      <c r="F732" s="600"/>
      <c r="G732" s="600"/>
      <c r="H732" s="27" t="s">
        <v>159</v>
      </c>
      <c r="I732" s="25" t="s">
        <v>178</v>
      </c>
      <c r="J732" s="27" t="s">
        <v>85</v>
      </c>
      <c r="K732" s="25" t="s">
        <v>544</v>
      </c>
      <c r="L732" s="25" t="s">
        <v>73</v>
      </c>
      <c r="M732" s="28" t="s">
        <v>87</v>
      </c>
      <c r="N732" s="28" t="s">
        <v>88</v>
      </c>
      <c r="O732" s="29" t="s">
        <v>9249</v>
      </c>
      <c r="P732" s="25" t="s">
        <v>9250</v>
      </c>
      <c r="Q732" s="28" t="s">
        <v>1032</v>
      </c>
      <c r="R732" s="25" t="s">
        <v>9251</v>
      </c>
      <c r="S732" s="25" t="s">
        <v>9252</v>
      </c>
      <c r="T732" s="25">
        <v>31106126</v>
      </c>
      <c r="U732" s="25">
        <v>31</v>
      </c>
      <c r="V732" s="25">
        <v>58</v>
      </c>
      <c r="W732" s="25">
        <v>307</v>
      </c>
      <c r="X732" s="24" t="s">
        <v>9253</v>
      </c>
      <c r="Y732" s="24" t="s">
        <v>9254</v>
      </c>
      <c r="Z732" s="25">
        <v>1</v>
      </c>
      <c r="AA732" s="25" t="s">
        <v>99</v>
      </c>
      <c r="AB732" s="25" t="s">
        <v>168</v>
      </c>
      <c r="AC732" s="25" t="s">
        <v>186</v>
      </c>
      <c r="AD732" s="30" t="s">
        <v>187</v>
      </c>
      <c r="AE732" s="24" t="s">
        <v>178</v>
      </c>
      <c r="AF732" s="31">
        <v>27475</v>
      </c>
      <c r="AG732" s="25" t="str">
        <f t="shared" ca="1" si="175"/>
        <v>50 anos</v>
      </c>
      <c r="AH732" s="31">
        <v>38058</v>
      </c>
      <c r="AI732" s="31">
        <v>38058</v>
      </c>
      <c r="AJ732" s="31">
        <f t="shared" si="176"/>
        <v>47189</v>
      </c>
      <c r="AK732" s="31">
        <f t="shared" si="177"/>
        <v>49015</v>
      </c>
      <c r="AL732" s="25">
        <v>59</v>
      </c>
      <c r="AM732" s="25" t="str">
        <f t="shared" ca="1" si="178"/>
        <v>21 ano(s)</v>
      </c>
      <c r="AN732" s="25" t="str">
        <f t="shared" ca="1" si="179"/>
        <v>5  mês(es)</v>
      </c>
      <c r="AO732" s="25" t="str">
        <f t="shared" ca="1" si="180"/>
        <v>4 dias</v>
      </c>
      <c r="AP732" s="25">
        <f t="shared" ca="1" si="181"/>
        <v>7827</v>
      </c>
      <c r="AQ732" s="32" t="s">
        <v>99</v>
      </c>
      <c r="AR732" s="25"/>
      <c r="AS732" s="25"/>
      <c r="AT732" s="25"/>
      <c r="AU732" s="25"/>
      <c r="AV732" s="25"/>
      <c r="AW732" s="25" t="s">
        <v>100</v>
      </c>
      <c r="AX732" s="25"/>
      <c r="AY732" s="25" t="s">
        <v>8184</v>
      </c>
      <c r="AZ732" s="25" t="s">
        <v>99</v>
      </c>
      <c r="BA732" s="25" t="s">
        <v>99</v>
      </c>
      <c r="BB732" s="31" t="s">
        <v>611</v>
      </c>
      <c r="BC732" s="25"/>
      <c r="BD732" s="25"/>
      <c r="BE732" s="25" t="s">
        <v>365</v>
      </c>
      <c r="BF732" s="25"/>
      <c r="BG732" s="25"/>
      <c r="BH732" s="25"/>
      <c r="BI732" s="25"/>
      <c r="BJ732" s="25"/>
      <c r="BK732" s="25"/>
      <c r="BL732" s="25" t="s">
        <v>9255</v>
      </c>
      <c r="BM732" s="25">
        <v>0</v>
      </c>
      <c r="BN732" s="25"/>
      <c r="BO732" s="25" t="s">
        <v>106</v>
      </c>
      <c r="BP732" s="25">
        <v>69058745</v>
      </c>
      <c r="BQ732" s="25">
        <v>88360979</v>
      </c>
      <c r="BR732" s="33" t="s">
        <v>9256</v>
      </c>
      <c r="BS732" s="25" t="s">
        <v>108</v>
      </c>
      <c r="BT732" s="25" t="s">
        <v>109</v>
      </c>
      <c r="BU732" s="25" t="s">
        <v>110</v>
      </c>
      <c r="BV732" s="25" t="s">
        <v>110</v>
      </c>
      <c r="BW732" s="25" t="s">
        <v>615</v>
      </c>
      <c r="BX732" s="25" t="s">
        <v>111</v>
      </c>
      <c r="BY732" s="25" t="s">
        <v>616</v>
      </c>
      <c r="BZ732" s="25" t="s">
        <v>110</v>
      </c>
      <c r="CA732" s="25" t="s">
        <v>110</v>
      </c>
      <c r="CB732" s="31">
        <v>44672</v>
      </c>
      <c r="CC732" s="25" t="s">
        <v>4607</v>
      </c>
      <c r="CD732" s="25" t="s">
        <v>110</v>
      </c>
      <c r="CE732" s="25" t="s">
        <v>110</v>
      </c>
      <c r="CF732" s="25" t="s">
        <v>110</v>
      </c>
      <c r="CG732" s="25" t="s">
        <v>110</v>
      </c>
      <c r="CH732" s="25" t="s">
        <v>110</v>
      </c>
      <c r="CI732" s="25" t="s">
        <v>110</v>
      </c>
      <c r="CJ732" s="25" t="s">
        <v>110</v>
      </c>
      <c r="CK732" s="25" t="s">
        <v>110</v>
      </c>
      <c r="CL732" s="25" t="s">
        <v>110</v>
      </c>
      <c r="CM732" s="25" t="s">
        <v>110</v>
      </c>
      <c r="CN732" s="25"/>
      <c r="CO732" s="34"/>
    </row>
    <row r="733" spans="1:93" ht="15" customHeight="1">
      <c r="A733" s="13" t="s">
        <v>9257</v>
      </c>
      <c r="B733" s="14"/>
      <c r="C733" s="40" t="s">
        <v>82</v>
      </c>
      <c r="D733" s="599" t="s">
        <v>9075</v>
      </c>
      <c r="E733" s="600">
        <v>37</v>
      </c>
      <c r="F733" s="599"/>
      <c r="G733" s="599"/>
      <c r="H733" s="36" t="s">
        <v>159</v>
      </c>
      <c r="I733" s="14" t="s">
        <v>256</v>
      </c>
      <c r="J733" s="36" t="s">
        <v>135</v>
      </c>
      <c r="K733" s="14" t="s">
        <v>86</v>
      </c>
      <c r="L733" s="21" t="s">
        <v>69</v>
      </c>
      <c r="M733" s="17" t="s">
        <v>1392</v>
      </c>
      <c r="N733" s="17" t="s">
        <v>1450</v>
      </c>
      <c r="O733" s="18" t="s">
        <v>9258</v>
      </c>
      <c r="P733" s="14" t="s">
        <v>9259</v>
      </c>
      <c r="Q733" s="60" t="s">
        <v>9260</v>
      </c>
      <c r="R733" s="14" t="s">
        <v>4160</v>
      </c>
      <c r="S733" s="14" t="s">
        <v>4161</v>
      </c>
      <c r="T733" s="14">
        <v>131648522</v>
      </c>
      <c r="U733" s="14">
        <v>67</v>
      </c>
      <c r="V733" s="14">
        <v>40</v>
      </c>
      <c r="W733" s="14">
        <v>444</v>
      </c>
      <c r="X733" s="13" t="s">
        <v>9261</v>
      </c>
      <c r="Y733" s="13" t="s">
        <v>9262</v>
      </c>
      <c r="Z733" s="14">
        <v>1</v>
      </c>
      <c r="AA733" s="14" t="s">
        <v>99</v>
      </c>
      <c r="AB733" s="14" t="s">
        <v>168</v>
      </c>
      <c r="AC733" s="14" t="s">
        <v>186</v>
      </c>
      <c r="AD733" s="19" t="s">
        <v>187</v>
      </c>
      <c r="AE733" s="13" t="s">
        <v>178</v>
      </c>
      <c r="AF733" s="20">
        <v>27187</v>
      </c>
      <c r="AG733" s="14" t="str">
        <f t="shared" ca="1" si="175"/>
        <v>51 anos</v>
      </c>
      <c r="AH733" s="20">
        <v>43937</v>
      </c>
      <c r="AI733" s="20">
        <v>43937</v>
      </c>
      <c r="AJ733" s="20">
        <f t="shared" si="176"/>
        <v>53068</v>
      </c>
      <c r="AK733" s="20">
        <f t="shared" si="177"/>
        <v>54894</v>
      </c>
      <c r="AL733" s="14">
        <v>59</v>
      </c>
      <c r="AM733" s="14" t="str">
        <f t="shared" ca="1" si="178"/>
        <v>5 ano(s)</v>
      </c>
      <c r="AN733" s="14" t="str">
        <f t="shared" ca="1" si="179"/>
        <v>4  mês(es)</v>
      </c>
      <c r="AO733" s="14" t="str">
        <f t="shared" ca="1" si="180"/>
        <v>0 dias</v>
      </c>
      <c r="AP733" s="14">
        <f t="shared" ca="1" si="181"/>
        <v>1948</v>
      </c>
      <c r="AQ733" s="21" t="s">
        <v>99</v>
      </c>
      <c r="AR733" s="14"/>
      <c r="AS733" s="14"/>
      <c r="AT733" s="14"/>
      <c r="AU733" s="14"/>
      <c r="AV733" s="14"/>
      <c r="AW733" s="14" t="s">
        <v>336</v>
      </c>
      <c r="AX733" s="14" t="s">
        <v>110</v>
      </c>
      <c r="AY733" s="14" t="s">
        <v>99</v>
      </c>
      <c r="AZ733" s="14" t="s">
        <v>99</v>
      </c>
      <c r="BA733" s="14" t="s">
        <v>99</v>
      </c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 t="s">
        <v>9263</v>
      </c>
      <c r="BM733" s="14">
        <v>840</v>
      </c>
      <c r="BN733" s="14" t="s">
        <v>9264</v>
      </c>
      <c r="BO733" s="14" t="s">
        <v>106</v>
      </c>
      <c r="BP733" s="14">
        <v>69028331</v>
      </c>
      <c r="BQ733" s="14">
        <v>92981056134</v>
      </c>
      <c r="BR733" s="14" t="s">
        <v>9265</v>
      </c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40"/>
    </row>
    <row r="734" spans="1:93" ht="15" customHeight="1">
      <c r="A734" s="24" t="s">
        <v>9266</v>
      </c>
      <c r="B734" s="25"/>
      <c r="C734" s="34" t="s">
        <v>82</v>
      </c>
      <c r="D734" s="600" t="s">
        <v>9075</v>
      </c>
      <c r="E734" s="600">
        <v>37</v>
      </c>
      <c r="F734" s="600"/>
      <c r="G734" s="600"/>
      <c r="H734" s="593" t="s">
        <v>84</v>
      </c>
      <c r="I734" s="25"/>
      <c r="J734" s="27" t="s">
        <v>135</v>
      </c>
      <c r="K734" s="25" t="s">
        <v>86</v>
      </c>
      <c r="L734" s="25" t="s">
        <v>68</v>
      </c>
      <c r="M734" s="28" t="s">
        <v>1392</v>
      </c>
      <c r="N734" s="28" t="s">
        <v>1393</v>
      </c>
      <c r="O734" s="29" t="s">
        <v>9267</v>
      </c>
      <c r="P734" s="25" t="s">
        <v>9268</v>
      </c>
      <c r="Q734" s="210" t="s">
        <v>9269</v>
      </c>
      <c r="R734" s="25" t="s">
        <v>9270</v>
      </c>
      <c r="S734" s="25" t="s">
        <v>9271</v>
      </c>
      <c r="T734" s="25">
        <v>230919222</v>
      </c>
      <c r="U734" s="25">
        <v>40</v>
      </c>
      <c r="V734" s="25">
        <v>65</v>
      </c>
      <c r="W734" s="25">
        <v>86</v>
      </c>
      <c r="X734" s="24" t="s">
        <v>9272</v>
      </c>
      <c r="Y734" s="24" t="s">
        <v>9273</v>
      </c>
      <c r="Z734" s="25">
        <v>1</v>
      </c>
      <c r="AA734" s="25" t="s">
        <v>96</v>
      </c>
      <c r="AB734" s="25" t="s">
        <v>23</v>
      </c>
      <c r="AC734" s="25" t="s">
        <v>97</v>
      </c>
      <c r="AD734" s="30"/>
      <c r="AE734" s="24" t="s">
        <v>9274</v>
      </c>
      <c r="AF734" s="31">
        <v>31009</v>
      </c>
      <c r="AG734" s="25" t="str">
        <f t="shared" ca="1" si="175"/>
        <v>40 anos</v>
      </c>
      <c r="AH734" s="31">
        <v>43937</v>
      </c>
      <c r="AI734" s="31">
        <v>43951</v>
      </c>
      <c r="AJ734" s="31">
        <f t="shared" si="176"/>
        <v>53082</v>
      </c>
      <c r="AK734" s="31">
        <f t="shared" si="177"/>
        <v>54908</v>
      </c>
      <c r="AL734" s="25">
        <v>59</v>
      </c>
      <c r="AM734" s="25" t="str">
        <f t="shared" ca="1" si="178"/>
        <v>5 ano(s)</v>
      </c>
      <c r="AN734" s="25" t="str">
        <f t="shared" ca="1" si="179"/>
        <v>3  mês(es)</v>
      </c>
      <c r="AO734" s="25" t="str">
        <f t="shared" ca="1" si="180"/>
        <v>17 dias</v>
      </c>
      <c r="AP734" s="25">
        <f t="shared" ca="1" si="181"/>
        <v>1934</v>
      </c>
      <c r="AQ734" s="32" t="s">
        <v>99</v>
      </c>
      <c r="AR734" s="25"/>
      <c r="AS734" s="25"/>
      <c r="AT734" s="25"/>
      <c r="AU734" s="25"/>
      <c r="AV734" s="25"/>
      <c r="AW734" s="25" t="s">
        <v>100</v>
      </c>
      <c r="AX734" s="25" t="s">
        <v>2538</v>
      </c>
      <c r="AY734" s="25" t="s">
        <v>7121</v>
      </c>
      <c r="AZ734" s="25" t="s">
        <v>110</v>
      </c>
      <c r="BA734" s="25" t="s">
        <v>110</v>
      </c>
      <c r="BB734" s="31"/>
      <c r="BC734" s="25" t="s">
        <v>1401</v>
      </c>
      <c r="BD734" s="25"/>
      <c r="BE734" s="25"/>
      <c r="BF734" s="25"/>
      <c r="BG734" s="25"/>
      <c r="BH734" s="25"/>
      <c r="BI734" s="25"/>
      <c r="BJ734" s="25"/>
      <c r="BK734" s="25"/>
      <c r="BL734" s="25" t="s">
        <v>1776</v>
      </c>
      <c r="BM734" s="25">
        <v>198</v>
      </c>
      <c r="BN734" s="25" t="s">
        <v>9275</v>
      </c>
      <c r="BO734" s="25" t="s">
        <v>106</v>
      </c>
      <c r="BP734" s="25" t="s">
        <v>9276</v>
      </c>
      <c r="BQ734" s="25" t="s">
        <v>9277</v>
      </c>
      <c r="BR734" s="134" t="s">
        <v>9278</v>
      </c>
      <c r="BS734" s="25"/>
      <c r="BT734" s="25"/>
      <c r="BU734" s="25"/>
      <c r="BV734" s="31"/>
      <c r="BW734" s="31">
        <v>43943</v>
      </c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34"/>
    </row>
    <row r="735" spans="1:93" ht="15" customHeight="1">
      <c r="A735" s="13" t="s">
        <v>9279</v>
      </c>
      <c r="B735" s="14">
        <v>72</v>
      </c>
      <c r="C735" s="40" t="s">
        <v>82</v>
      </c>
      <c r="D735" s="599" t="s">
        <v>9075</v>
      </c>
      <c r="E735" s="600">
        <v>37</v>
      </c>
      <c r="F735" s="599"/>
      <c r="G735" s="599"/>
      <c r="H735" s="36" t="s">
        <v>8402</v>
      </c>
      <c r="I735" s="14" t="s">
        <v>9280</v>
      </c>
      <c r="J735" s="36" t="s">
        <v>135</v>
      </c>
      <c r="K735" s="14" t="s">
        <v>544</v>
      </c>
      <c r="L735" s="14" t="s">
        <v>75</v>
      </c>
      <c r="M735" s="17" t="s">
        <v>136</v>
      </c>
      <c r="N735" s="17" t="s">
        <v>137</v>
      </c>
      <c r="O735" s="18" t="s">
        <v>9281</v>
      </c>
      <c r="P735" s="14" t="s">
        <v>9282</v>
      </c>
      <c r="Q735" s="60">
        <v>1380</v>
      </c>
      <c r="R735" s="14" t="s">
        <v>9283</v>
      </c>
      <c r="S735" s="14" t="s">
        <v>9284</v>
      </c>
      <c r="T735" s="14">
        <v>1112331605</v>
      </c>
      <c r="U735" s="14">
        <v>7</v>
      </c>
      <c r="V735" s="14">
        <v>1</v>
      </c>
      <c r="W735" s="14">
        <v>206</v>
      </c>
      <c r="X735" s="13" t="s">
        <v>9285</v>
      </c>
      <c r="Y735" s="13" t="s">
        <v>9286</v>
      </c>
      <c r="Z735" s="14"/>
      <c r="AA735" s="14" t="s">
        <v>96</v>
      </c>
      <c r="AB735" s="14" t="s">
        <v>23</v>
      </c>
      <c r="AC735" s="14" t="s">
        <v>97</v>
      </c>
      <c r="AD735" s="19"/>
      <c r="AE735" s="620" t="s">
        <v>9287</v>
      </c>
      <c r="AF735" s="20">
        <v>30858</v>
      </c>
      <c r="AG735" s="14" t="str">
        <f t="shared" ca="1" si="175"/>
        <v>41 anos</v>
      </c>
      <c r="AH735" s="14"/>
      <c r="AI735" s="20">
        <v>43937</v>
      </c>
      <c r="AJ735" s="20">
        <f t="shared" si="176"/>
        <v>53068</v>
      </c>
      <c r="AK735" s="20">
        <f t="shared" si="177"/>
        <v>54894</v>
      </c>
      <c r="AL735" s="14">
        <v>59</v>
      </c>
      <c r="AM735" s="14" t="str">
        <f t="shared" ca="1" si="178"/>
        <v>5 ano(s)</v>
      </c>
      <c r="AN735" s="14" t="str">
        <f t="shared" ca="1" si="179"/>
        <v>4  mês(es)</v>
      </c>
      <c r="AO735" s="14" t="str">
        <f t="shared" ca="1" si="180"/>
        <v>0 dias</v>
      </c>
      <c r="AP735" s="14">
        <f t="shared" ca="1" si="181"/>
        <v>1948</v>
      </c>
      <c r="AQ735" s="21" t="s">
        <v>99</v>
      </c>
      <c r="AR735" s="14"/>
      <c r="AS735" s="14"/>
      <c r="AT735" s="14"/>
      <c r="AU735" s="14"/>
      <c r="AV735" s="14"/>
      <c r="AW735" s="14" t="s">
        <v>100</v>
      </c>
      <c r="AX735" s="14" t="s">
        <v>149</v>
      </c>
      <c r="AY735" s="14" t="s">
        <v>1703</v>
      </c>
      <c r="AZ735" s="14" t="s">
        <v>99</v>
      </c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 t="s">
        <v>9288</v>
      </c>
      <c r="BM735" s="14">
        <v>786</v>
      </c>
      <c r="BN735" s="14" t="s">
        <v>6509</v>
      </c>
      <c r="BO735" s="14" t="s">
        <v>106</v>
      </c>
      <c r="BP735" s="14">
        <v>69086396</v>
      </c>
      <c r="BQ735" s="14">
        <v>95991686123</v>
      </c>
      <c r="BR735" s="22" t="s">
        <v>9289</v>
      </c>
      <c r="BS735" s="14"/>
      <c r="BT735" s="14"/>
      <c r="BU735" s="14"/>
      <c r="BV735" s="14"/>
      <c r="BW735" s="14"/>
      <c r="BX735" s="14"/>
      <c r="BY735" s="14"/>
      <c r="BZ735" s="14"/>
      <c r="CA735" s="14"/>
      <c r="CB735" s="20">
        <v>43937</v>
      </c>
      <c r="CC735" s="14" t="s">
        <v>175</v>
      </c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40"/>
    </row>
    <row r="736" spans="1:93" ht="18" customHeight="1">
      <c r="A736" s="24" t="s">
        <v>9290</v>
      </c>
      <c r="B736" s="25">
        <v>643</v>
      </c>
      <c r="C736" s="34" t="s">
        <v>82</v>
      </c>
      <c r="D736" s="600" t="s">
        <v>9075</v>
      </c>
      <c r="E736" s="600">
        <v>37</v>
      </c>
      <c r="F736" s="600"/>
      <c r="G736" s="600"/>
      <c r="H736" s="27" t="s">
        <v>159</v>
      </c>
      <c r="I736" s="25" t="s">
        <v>256</v>
      </c>
      <c r="J736" s="27" t="s">
        <v>85</v>
      </c>
      <c r="K736" s="25" t="s">
        <v>86</v>
      </c>
      <c r="L736" s="25" t="s">
        <v>69</v>
      </c>
      <c r="M736" s="25" t="s">
        <v>196</v>
      </c>
      <c r="N736" s="28" t="s">
        <v>88</v>
      </c>
      <c r="O736" s="29" t="s">
        <v>9291</v>
      </c>
      <c r="P736" s="25" t="s">
        <v>9292</v>
      </c>
      <c r="Q736" s="28" t="s">
        <v>9293</v>
      </c>
      <c r="R736" s="25" t="s">
        <v>9294</v>
      </c>
      <c r="S736" s="25" t="s">
        <v>9295</v>
      </c>
      <c r="T736" s="25">
        <v>232125622</v>
      </c>
      <c r="U736" s="25">
        <v>8</v>
      </c>
      <c r="V736" s="25">
        <v>62</v>
      </c>
      <c r="W736" s="25">
        <v>134</v>
      </c>
      <c r="X736" s="24" t="s">
        <v>9296</v>
      </c>
      <c r="Y736" s="24" t="s">
        <v>9297</v>
      </c>
      <c r="Z736" s="25">
        <v>1</v>
      </c>
      <c r="AA736" s="25" t="s">
        <v>99</v>
      </c>
      <c r="AB736" s="25" t="s">
        <v>168</v>
      </c>
      <c r="AC736" s="25" t="s">
        <v>97</v>
      </c>
      <c r="AD736" s="30" t="s">
        <v>9298</v>
      </c>
      <c r="AE736" s="24" t="s">
        <v>5401</v>
      </c>
      <c r="AF736" s="31">
        <v>31482</v>
      </c>
      <c r="AG736" s="25" t="str">
        <f t="shared" ca="1" si="175"/>
        <v>39 anos</v>
      </c>
      <c r="AH736" s="31">
        <v>41561</v>
      </c>
      <c r="AI736" s="31">
        <v>41561</v>
      </c>
      <c r="AJ736" s="31">
        <f t="shared" si="176"/>
        <v>50692</v>
      </c>
      <c r="AK736" s="31">
        <f t="shared" si="177"/>
        <v>52518</v>
      </c>
      <c r="AL736" s="25">
        <v>59</v>
      </c>
      <c r="AM736" s="25" t="str">
        <f t="shared" ca="1" si="178"/>
        <v>11 ano(s)</v>
      </c>
      <c r="AN736" s="25" t="str">
        <f t="shared" ca="1" si="179"/>
        <v>10  mês(es)</v>
      </c>
      <c r="AO736" s="25" t="str">
        <f t="shared" ca="1" si="180"/>
        <v>2 dias</v>
      </c>
      <c r="AP736" s="25">
        <f t="shared" ca="1" si="181"/>
        <v>4324</v>
      </c>
      <c r="AQ736" s="32" t="s">
        <v>99</v>
      </c>
      <c r="AR736" s="25"/>
      <c r="AS736" s="25"/>
      <c r="AT736" s="25"/>
      <c r="AU736" s="25"/>
      <c r="AV736" s="25"/>
      <c r="AW736" s="25" t="s">
        <v>336</v>
      </c>
      <c r="AX736" s="25" t="s">
        <v>99</v>
      </c>
      <c r="AY736" s="25" t="s">
        <v>99</v>
      </c>
      <c r="AZ736" s="25" t="s">
        <v>99</v>
      </c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 t="s">
        <v>9299</v>
      </c>
      <c r="BM736" s="25">
        <v>0</v>
      </c>
      <c r="BN736" s="25" t="s">
        <v>9300</v>
      </c>
      <c r="BO736" s="25" t="s">
        <v>106</v>
      </c>
      <c r="BP736" s="25">
        <v>69049570</v>
      </c>
      <c r="BQ736" s="25">
        <v>9293628502</v>
      </c>
      <c r="BR736" s="134" t="s">
        <v>9301</v>
      </c>
      <c r="BS736" s="25" t="s">
        <v>290</v>
      </c>
      <c r="BT736" s="25" t="s">
        <v>110</v>
      </c>
      <c r="BU736" s="25" t="s">
        <v>291</v>
      </c>
      <c r="BV736" s="25" t="s">
        <v>110</v>
      </c>
      <c r="BW736" s="31" t="s">
        <v>292</v>
      </c>
      <c r="BX736" s="25" t="s">
        <v>9302</v>
      </c>
      <c r="BY736" s="25" t="s">
        <v>110</v>
      </c>
      <c r="BZ736" s="25" t="s">
        <v>110</v>
      </c>
      <c r="CA736" s="25" t="s">
        <v>110</v>
      </c>
      <c r="CB736" s="25" t="s">
        <v>110</v>
      </c>
      <c r="CC736" s="25" t="s">
        <v>110</v>
      </c>
      <c r="CD736" s="25" t="s">
        <v>110</v>
      </c>
      <c r="CE736" s="25" t="s">
        <v>110</v>
      </c>
      <c r="CF736" s="25" t="s">
        <v>110</v>
      </c>
      <c r="CG736" s="25" t="s">
        <v>110</v>
      </c>
      <c r="CH736" s="25" t="s">
        <v>110</v>
      </c>
      <c r="CI736" s="25" t="s">
        <v>110</v>
      </c>
      <c r="CJ736" s="25" t="s">
        <v>110</v>
      </c>
      <c r="CK736" s="25" t="s">
        <v>110</v>
      </c>
      <c r="CL736" s="25" t="s">
        <v>110</v>
      </c>
      <c r="CM736" s="25" t="s">
        <v>110</v>
      </c>
      <c r="CN736" s="25"/>
      <c r="CO736" s="34"/>
    </row>
    <row r="737" spans="1:93" ht="15" customHeight="1">
      <c r="A737" s="13" t="s">
        <v>9303</v>
      </c>
      <c r="B737" s="14" t="s">
        <v>157</v>
      </c>
      <c r="C737" s="40" t="s">
        <v>82</v>
      </c>
      <c r="D737" s="599" t="s">
        <v>9075</v>
      </c>
      <c r="E737" s="600">
        <v>37</v>
      </c>
      <c r="F737" s="599"/>
      <c r="G737" s="599"/>
      <c r="H737" s="36" t="s">
        <v>159</v>
      </c>
      <c r="I737" s="14" t="s">
        <v>9304</v>
      </c>
      <c r="J737" s="36" t="s">
        <v>85</v>
      </c>
      <c r="K737" s="14" t="s">
        <v>279</v>
      </c>
      <c r="L737" s="14" t="s">
        <v>69</v>
      </c>
      <c r="M737" s="14" t="s">
        <v>196</v>
      </c>
      <c r="N737" s="17" t="s">
        <v>88</v>
      </c>
      <c r="O737" s="18" t="s">
        <v>9305</v>
      </c>
      <c r="P737" s="14" t="s">
        <v>9306</v>
      </c>
      <c r="Q737" s="17" t="s">
        <v>9307</v>
      </c>
      <c r="R737" s="14" t="s">
        <v>8236</v>
      </c>
      <c r="S737" s="14" t="s">
        <v>8237</v>
      </c>
      <c r="T737" s="14">
        <v>492344608</v>
      </c>
      <c r="U737" s="14">
        <v>33</v>
      </c>
      <c r="V737" s="14">
        <v>2</v>
      </c>
      <c r="W737" s="14">
        <v>334</v>
      </c>
      <c r="X737" s="13" t="s">
        <v>9308</v>
      </c>
      <c r="Y737" s="13" t="s">
        <v>9309</v>
      </c>
      <c r="Z737" s="14">
        <v>2</v>
      </c>
      <c r="AA737" s="14" t="s">
        <v>99</v>
      </c>
      <c r="AB737" s="14" t="s">
        <v>168</v>
      </c>
      <c r="AC737" s="14" t="s">
        <v>186</v>
      </c>
      <c r="AD737" s="19" t="s">
        <v>187</v>
      </c>
      <c r="AE737" s="13" t="s">
        <v>178</v>
      </c>
      <c r="AF737" s="20">
        <v>28617</v>
      </c>
      <c r="AG737" s="14" t="str">
        <f t="shared" ca="1" si="175"/>
        <v>47 anos</v>
      </c>
      <c r="AH737" s="20">
        <v>41561</v>
      </c>
      <c r="AI737" s="20">
        <v>41561</v>
      </c>
      <c r="AJ737" s="20">
        <f t="shared" si="176"/>
        <v>50692</v>
      </c>
      <c r="AK737" s="20">
        <f t="shared" si="177"/>
        <v>52518</v>
      </c>
      <c r="AL737" s="14">
        <v>59</v>
      </c>
      <c r="AM737" s="14" t="str">
        <f t="shared" ca="1" si="178"/>
        <v>11 ano(s)</v>
      </c>
      <c r="AN737" s="14" t="str">
        <f t="shared" ca="1" si="179"/>
        <v>10  mês(es)</v>
      </c>
      <c r="AO737" s="14" t="str">
        <f t="shared" ca="1" si="180"/>
        <v>2 dias</v>
      </c>
      <c r="AP737" s="14">
        <f t="shared" ca="1" si="181"/>
        <v>4324</v>
      </c>
      <c r="AQ737" s="21" t="s">
        <v>99</v>
      </c>
      <c r="AR737" s="14"/>
      <c r="AS737" s="14"/>
      <c r="AT737" s="14"/>
      <c r="AU737" s="14"/>
      <c r="AV737" s="14"/>
      <c r="AW737" s="14" t="s">
        <v>336</v>
      </c>
      <c r="AX737" s="14" t="s">
        <v>99</v>
      </c>
      <c r="AY737" s="14" t="s">
        <v>99</v>
      </c>
      <c r="AZ737" s="14" t="s">
        <v>99</v>
      </c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 t="s">
        <v>9310</v>
      </c>
      <c r="BM737" s="14">
        <v>0</v>
      </c>
      <c r="BN737" s="14"/>
      <c r="BO737" s="14" t="s">
        <v>106</v>
      </c>
      <c r="BP737" s="14">
        <v>69043150</v>
      </c>
      <c r="BQ737" s="14">
        <v>9291780496</v>
      </c>
      <c r="BR737" s="22" t="s">
        <v>9311</v>
      </c>
      <c r="BS737" s="14" t="s">
        <v>290</v>
      </c>
      <c r="BT737" s="14" t="s">
        <v>110</v>
      </c>
      <c r="BU737" s="14" t="s">
        <v>291</v>
      </c>
      <c r="BV737" s="14" t="s">
        <v>110</v>
      </c>
      <c r="BW737" s="20" t="s">
        <v>292</v>
      </c>
      <c r="BX737" s="14" t="s">
        <v>9302</v>
      </c>
      <c r="BY737" s="14" t="s">
        <v>110</v>
      </c>
      <c r="BZ737" s="14" t="s">
        <v>110</v>
      </c>
      <c r="CA737" s="14" t="s">
        <v>110</v>
      </c>
      <c r="CB737" s="14" t="s">
        <v>110</v>
      </c>
      <c r="CC737" s="14" t="s">
        <v>110</v>
      </c>
      <c r="CD737" s="14" t="s">
        <v>110</v>
      </c>
      <c r="CE737" s="14" t="s">
        <v>110</v>
      </c>
      <c r="CF737" s="14" t="s">
        <v>110</v>
      </c>
      <c r="CG737" s="14" t="s">
        <v>110</v>
      </c>
      <c r="CH737" s="14" t="s">
        <v>110</v>
      </c>
      <c r="CI737" s="14" t="s">
        <v>110</v>
      </c>
      <c r="CJ737" s="14" t="s">
        <v>110</v>
      </c>
      <c r="CK737" s="14" t="s">
        <v>110</v>
      </c>
      <c r="CL737" s="14" t="s">
        <v>110</v>
      </c>
      <c r="CM737" s="14" t="s">
        <v>110</v>
      </c>
      <c r="CN737" s="14"/>
      <c r="CO737" s="40"/>
    </row>
    <row r="738" spans="1:93" ht="15" customHeight="1">
      <c r="A738" s="24" t="s">
        <v>9312</v>
      </c>
      <c r="B738" s="25">
        <v>33</v>
      </c>
      <c r="C738" s="34" t="s">
        <v>82</v>
      </c>
      <c r="D738" s="600" t="s">
        <v>9075</v>
      </c>
      <c r="E738" s="600">
        <v>37</v>
      </c>
      <c r="F738" s="600"/>
      <c r="G738" s="600"/>
      <c r="H738" s="593" t="s">
        <v>159</v>
      </c>
      <c r="I738" s="25" t="s">
        <v>9155</v>
      </c>
      <c r="J738" s="27" t="s">
        <v>85</v>
      </c>
      <c r="K738" s="25" t="s">
        <v>544</v>
      </c>
      <c r="L738" s="25" t="s">
        <v>75</v>
      </c>
      <c r="M738" s="28" t="s">
        <v>136</v>
      </c>
      <c r="N738" s="28" t="s">
        <v>161</v>
      </c>
      <c r="O738" s="29" t="s">
        <v>9313</v>
      </c>
      <c r="P738" s="25" t="s">
        <v>9314</v>
      </c>
      <c r="Q738" s="41">
        <v>1415</v>
      </c>
      <c r="R738" s="25" t="s">
        <v>9315</v>
      </c>
      <c r="S738" s="25" t="s">
        <v>9316</v>
      </c>
      <c r="T738" s="25">
        <v>394128010</v>
      </c>
      <c r="U738" s="25">
        <v>66</v>
      </c>
      <c r="V738" s="25">
        <v>1</v>
      </c>
      <c r="W738" s="25">
        <v>824</v>
      </c>
      <c r="X738" s="24" t="s">
        <v>9317</v>
      </c>
      <c r="Y738" s="24" t="s">
        <v>9318</v>
      </c>
      <c r="Z738" s="25">
        <v>2</v>
      </c>
      <c r="AA738" s="25" t="s">
        <v>99</v>
      </c>
      <c r="AB738" s="25" t="s">
        <v>168</v>
      </c>
      <c r="AC738" s="25" t="s">
        <v>9319</v>
      </c>
      <c r="AD738" s="30" t="s">
        <v>9320</v>
      </c>
      <c r="AE738" s="24" t="s">
        <v>9321</v>
      </c>
      <c r="AF738" s="31">
        <v>29412</v>
      </c>
      <c r="AG738" s="25" t="str">
        <f t="shared" ca="1" si="175"/>
        <v>45 anos</v>
      </c>
      <c r="AH738" s="25"/>
      <c r="AI738" s="31">
        <v>43937</v>
      </c>
      <c r="AJ738" s="31">
        <f t="shared" si="176"/>
        <v>53068</v>
      </c>
      <c r="AK738" s="31">
        <f t="shared" si="177"/>
        <v>54894</v>
      </c>
      <c r="AL738" s="25">
        <v>59</v>
      </c>
      <c r="AM738" s="25" t="str">
        <f t="shared" ca="1" si="178"/>
        <v>5 ano(s)</v>
      </c>
      <c r="AN738" s="25" t="str">
        <f t="shared" ca="1" si="179"/>
        <v>4  mês(es)</v>
      </c>
      <c r="AO738" s="25" t="str">
        <f t="shared" ca="1" si="180"/>
        <v>0 dias</v>
      </c>
      <c r="AP738" s="25">
        <f t="shared" ca="1" si="181"/>
        <v>1948</v>
      </c>
      <c r="AQ738" s="32" t="s">
        <v>99</v>
      </c>
      <c r="AR738" s="25"/>
      <c r="AS738" s="25"/>
      <c r="AT738" s="25"/>
      <c r="AU738" s="25"/>
      <c r="AV738" s="25"/>
      <c r="AW738" s="25" t="s">
        <v>100</v>
      </c>
      <c r="AX738" s="25" t="s">
        <v>172</v>
      </c>
      <c r="AY738" s="25" t="s">
        <v>9322</v>
      </c>
      <c r="AZ738" s="214" t="s">
        <v>9323</v>
      </c>
      <c r="BA738" s="25" t="s">
        <v>99</v>
      </c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 t="s">
        <v>9324</v>
      </c>
      <c r="BM738" s="25">
        <v>60</v>
      </c>
      <c r="BN738" s="25" t="s">
        <v>9325</v>
      </c>
      <c r="BO738" s="25" t="s">
        <v>106</v>
      </c>
      <c r="BP738" s="25">
        <v>69057040</v>
      </c>
      <c r="BQ738" s="25">
        <v>92981515000</v>
      </c>
      <c r="BR738" s="33" t="s">
        <v>9326</v>
      </c>
      <c r="BS738" s="25"/>
      <c r="BT738" s="25"/>
      <c r="BU738" s="25"/>
      <c r="BV738" s="25"/>
      <c r="BW738" s="25"/>
      <c r="BX738" s="25"/>
      <c r="BY738" s="25"/>
      <c r="BZ738" s="25"/>
      <c r="CA738" s="25"/>
      <c r="CB738" s="31">
        <v>43937</v>
      </c>
      <c r="CC738" s="25" t="s">
        <v>175</v>
      </c>
      <c r="CD738" s="31">
        <v>44672</v>
      </c>
      <c r="CE738" s="25" t="s">
        <v>176</v>
      </c>
      <c r="CF738" s="25"/>
      <c r="CG738" s="25"/>
      <c r="CH738" s="25"/>
      <c r="CI738" s="25"/>
      <c r="CJ738" s="25"/>
      <c r="CK738" s="25"/>
      <c r="CL738" s="25"/>
      <c r="CM738" s="25"/>
      <c r="CN738" s="25"/>
      <c r="CO738" s="34"/>
    </row>
    <row r="739" spans="1:93" ht="15" customHeight="1">
      <c r="A739" s="13" t="s">
        <v>9327</v>
      </c>
      <c r="B739" s="14"/>
      <c r="C739" s="40" t="s">
        <v>82</v>
      </c>
      <c r="D739" s="599" t="s">
        <v>9075</v>
      </c>
      <c r="E739" s="600">
        <v>37</v>
      </c>
      <c r="F739" s="599"/>
      <c r="G739" s="599"/>
      <c r="H739" s="36" t="s">
        <v>159</v>
      </c>
      <c r="I739" s="14" t="s">
        <v>256</v>
      </c>
      <c r="J739" s="36" t="s">
        <v>85</v>
      </c>
      <c r="K739" s="14" t="s">
        <v>86</v>
      </c>
      <c r="L739" s="21" t="s">
        <v>69</v>
      </c>
      <c r="M739" s="17" t="s">
        <v>1392</v>
      </c>
      <c r="N739" s="17" t="s">
        <v>1450</v>
      </c>
      <c r="O739" s="18" t="s">
        <v>9328</v>
      </c>
      <c r="P739" s="14" t="s">
        <v>9329</v>
      </c>
      <c r="Q739" s="60" t="s">
        <v>9330</v>
      </c>
      <c r="R739" s="14" t="s">
        <v>9331</v>
      </c>
      <c r="S739" s="14" t="s">
        <v>9332</v>
      </c>
      <c r="T739" s="14">
        <v>333347113</v>
      </c>
      <c r="U739" s="14">
        <v>41</v>
      </c>
      <c r="V739" s="14">
        <v>32</v>
      </c>
      <c r="W739" s="14">
        <v>914</v>
      </c>
      <c r="X739" s="13" t="s">
        <v>9333</v>
      </c>
      <c r="Y739" s="13" t="s">
        <v>9334</v>
      </c>
      <c r="Z739" s="14">
        <v>2</v>
      </c>
      <c r="AA739" s="14" t="s">
        <v>99</v>
      </c>
      <c r="AB739" s="14" t="s">
        <v>168</v>
      </c>
      <c r="AC739" s="14" t="s">
        <v>186</v>
      </c>
      <c r="AD739" s="19" t="s">
        <v>187</v>
      </c>
      <c r="AE739" s="13" t="s">
        <v>178</v>
      </c>
      <c r="AF739" s="20">
        <v>28653</v>
      </c>
      <c r="AG739" s="14" t="str">
        <f t="shared" ca="1" si="175"/>
        <v>47 anos</v>
      </c>
      <c r="AH739" s="20">
        <v>43937</v>
      </c>
      <c r="AI739" s="20">
        <v>43937</v>
      </c>
      <c r="AJ739" s="20">
        <f t="shared" si="176"/>
        <v>53068</v>
      </c>
      <c r="AK739" s="20">
        <f t="shared" si="177"/>
        <v>54894</v>
      </c>
      <c r="AL739" s="14">
        <v>59</v>
      </c>
      <c r="AM739" s="14" t="str">
        <f t="shared" ca="1" si="178"/>
        <v>5 ano(s)</v>
      </c>
      <c r="AN739" s="14" t="str">
        <f t="shared" ca="1" si="179"/>
        <v>4  mês(es)</v>
      </c>
      <c r="AO739" s="14" t="str">
        <f t="shared" ca="1" si="180"/>
        <v>0 dias</v>
      </c>
      <c r="AP739" s="14">
        <f t="shared" ca="1" si="181"/>
        <v>1948</v>
      </c>
      <c r="AQ739" s="21" t="s">
        <v>99</v>
      </c>
      <c r="AR739" s="14"/>
      <c r="AS739" s="14"/>
      <c r="AT739" s="14"/>
      <c r="AU739" s="14"/>
      <c r="AV739" s="14"/>
      <c r="AW739" s="14" t="s">
        <v>336</v>
      </c>
      <c r="AX739" s="14" t="s">
        <v>110</v>
      </c>
      <c r="AY739" s="14" t="s">
        <v>99</v>
      </c>
      <c r="AZ739" s="14" t="s">
        <v>99</v>
      </c>
      <c r="BA739" s="14" t="s">
        <v>99</v>
      </c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 t="s">
        <v>9335</v>
      </c>
      <c r="BM739" s="14" t="s">
        <v>9336</v>
      </c>
      <c r="BN739" s="14" t="s">
        <v>3459</v>
      </c>
      <c r="BO739" s="14" t="s">
        <v>106</v>
      </c>
      <c r="BP739" s="14">
        <v>69000000</v>
      </c>
      <c r="BQ739" s="14">
        <v>9292838737</v>
      </c>
      <c r="BR739" s="14" t="s">
        <v>9337</v>
      </c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40"/>
    </row>
    <row r="740" spans="1:93" ht="15" customHeight="1">
      <c r="A740" s="103" t="s">
        <v>9338</v>
      </c>
      <c r="B740" s="32">
        <v>7</v>
      </c>
      <c r="C740" s="34" t="s">
        <v>82</v>
      </c>
      <c r="D740" s="600" t="s">
        <v>9075</v>
      </c>
      <c r="E740" s="600">
        <v>37</v>
      </c>
      <c r="F740" s="600"/>
      <c r="G740" s="600"/>
      <c r="H740" s="27" t="s">
        <v>159</v>
      </c>
      <c r="I740" s="25" t="s">
        <v>256</v>
      </c>
      <c r="J740" s="104" t="s">
        <v>135</v>
      </c>
      <c r="K740" s="25" t="s">
        <v>2697</v>
      </c>
      <c r="L740" s="25" t="s">
        <v>73</v>
      </c>
      <c r="M740" s="32" t="s">
        <v>136</v>
      </c>
      <c r="N740" s="32" t="s">
        <v>137</v>
      </c>
      <c r="O740" s="29" t="s">
        <v>1977</v>
      </c>
      <c r="P740" s="32" t="s">
        <v>9339</v>
      </c>
      <c r="Q740" s="25">
        <v>1814</v>
      </c>
      <c r="R740" s="32">
        <v>12786628026</v>
      </c>
      <c r="S740" s="32">
        <v>72187875253</v>
      </c>
      <c r="T740" s="32">
        <v>220888322</v>
      </c>
      <c r="U740" s="32">
        <v>8</v>
      </c>
      <c r="V740" s="32">
        <v>40</v>
      </c>
      <c r="W740" s="32">
        <v>495</v>
      </c>
      <c r="X740" s="103" t="s">
        <v>9340</v>
      </c>
      <c r="Y740" s="103" t="s">
        <v>9341</v>
      </c>
      <c r="Z740" s="25">
        <v>3</v>
      </c>
      <c r="AA740" s="25" t="s">
        <v>99</v>
      </c>
      <c r="AB740" s="25" t="s">
        <v>168</v>
      </c>
      <c r="AC740" s="25" t="s">
        <v>186</v>
      </c>
      <c r="AD740" s="30" t="s">
        <v>187</v>
      </c>
      <c r="AE740" s="24" t="s">
        <v>178</v>
      </c>
      <c r="AF740" s="106">
        <v>29668</v>
      </c>
      <c r="AG740" s="25" t="str">
        <f t="shared" ca="1" si="175"/>
        <v>44 anos</v>
      </c>
      <c r="AH740" s="25"/>
      <c r="AI740" s="106">
        <v>44697</v>
      </c>
      <c r="AJ740" s="31">
        <f t="shared" si="176"/>
        <v>53828</v>
      </c>
      <c r="AK740" s="31">
        <f t="shared" si="177"/>
        <v>55655</v>
      </c>
      <c r="AL740" s="32">
        <v>59</v>
      </c>
      <c r="AM740" s="25" t="str">
        <f t="shared" ca="1" si="178"/>
        <v>3 ano(s)</v>
      </c>
      <c r="AN740" s="25" t="str">
        <f t="shared" ca="1" si="179"/>
        <v>3  mês(es)</v>
      </c>
      <c r="AO740" s="25" t="str">
        <f t="shared" ca="1" si="180"/>
        <v>0 dias</v>
      </c>
      <c r="AP740" s="25">
        <f t="shared" ca="1" si="181"/>
        <v>1188</v>
      </c>
      <c r="AQ740" s="32" t="s">
        <v>99</v>
      </c>
      <c r="AR740" s="32"/>
      <c r="AS740" s="32"/>
      <c r="AT740" s="32"/>
      <c r="AU740" s="32"/>
      <c r="AV740" s="32"/>
      <c r="AW740" s="25" t="s">
        <v>100</v>
      </c>
      <c r="AX740" s="32"/>
      <c r="AY740" s="32" t="s">
        <v>9342</v>
      </c>
      <c r="AZ740" s="32" t="s">
        <v>2778</v>
      </c>
      <c r="BA740" s="25" t="s">
        <v>99</v>
      </c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 t="s">
        <v>9343</v>
      </c>
      <c r="BM740" s="32">
        <v>81</v>
      </c>
      <c r="BN740" s="32" t="s">
        <v>9344</v>
      </c>
      <c r="BO740" s="32" t="s">
        <v>106</v>
      </c>
      <c r="BP740" s="32"/>
      <c r="BQ740" s="32">
        <v>988133092</v>
      </c>
      <c r="BR740" s="182" t="s">
        <v>9345</v>
      </c>
      <c r="BS740" s="103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103"/>
      <c r="CN740" s="32"/>
      <c r="CO740" s="108"/>
    </row>
    <row r="741" spans="1:93" ht="15" customHeight="1">
      <c r="A741" s="13" t="s">
        <v>9346</v>
      </c>
      <c r="B741" s="14">
        <v>12</v>
      </c>
      <c r="C741" s="40" t="s">
        <v>82</v>
      </c>
      <c r="D741" s="599" t="s">
        <v>9075</v>
      </c>
      <c r="E741" s="600">
        <v>37</v>
      </c>
      <c r="F741" s="599"/>
      <c r="G741" s="599"/>
      <c r="H741" s="36" t="s">
        <v>159</v>
      </c>
      <c r="I741" s="14" t="s">
        <v>9347</v>
      </c>
      <c r="J741" s="36" t="s">
        <v>85</v>
      </c>
      <c r="K741" s="14" t="s">
        <v>544</v>
      </c>
      <c r="L741" s="14" t="s">
        <v>75</v>
      </c>
      <c r="M741" s="17" t="s">
        <v>136</v>
      </c>
      <c r="N741" s="17" t="s">
        <v>161</v>
      </c>
      <c r="O741" s="18" t="s">
        <v>9348</v>
      </c>
      <c r="P741" s="14" t="s">
        <v>9349</v>
      </c>
      <c r="Q741" s="14">
        <v>1458</v>
      </c>
      <c r="R741" s="14" t="s">
        <v>9350</v>
      </c>
      <c r="S741" s="14" t="s">
        <v>9351</v>
      </c>
      <c r="T741" s="14">
        <v>120824222</v>
      </c>
      <c r="U741" s="14">
        <v>24</v>
      </c>
      <c r="V741" s="14">
        <v>40</v>
      </c>
      <c r="W741" s="14">
        <v>551</v>
      </c>
      <c r="X741" s="13" t="s">
        <v>9352</v>
      </c>
      <c r="Y741" s="13" t="s">
        <v>9353</v>
      </c>
      <c r="Z741" s="14">
        <v>2</v>
      </c>
      <c r="AA741" s="14" t="s">
        <v>99</v>
      </c>
      <c r="AB741" s="14" t="s">
        <v>168</v>
      </c>
      <c r="AC741" s="14" t="s">
        <v>9319</v>
      </c>
      <c r="AD741" s="19" t="s">
        <v>9320</v>
      </c>
      <c r="AE741" s="13" t="s">
        <v>9354</v>
      </c>
      <c r="AF741" s="20">
        <v>26124</v>
      </c>
      <c r="AG741" s="14" t="str">
        <f t="shared" ca="1" si="175"/>
        <v>54 anos</v>
      </c>
      <c r="AH741" s="14"/>
      <c r="AI741" s="20">
        <v>43937</v>
      </c>
      <c r="AJ741" s="20">
        <f t="shared" si="176"/>
        <v>53068</v>
      </c>
      <c r="AK741" s="20">
        <f t="shared" si="177"/>
        <v>54894</v>
      </c>
      <c r="AL741" s="14">
        <v>59</v>
      </c>
      <c r="AM741" s="14" t="str">
        <f t="shared" ca="1" si="178"/>
        <v>5 ano(s)</v>
      </c>
      <c r="AN741" s="14" t="str">
        <f t="shared" ca="1" si="179"/>
        <v>4  mês(es)</v>
      </c>
      <c r="AO741" s="14" t="str">
        <f t="shared" ca="1" si="180"/>
        <v>0 dias</v>
      </c>
      <c r="AP741" s="14">
        <f t="shared" ca="1" si="181"/>
        <v>1948</v>
      </c>
      <c r="AQ741" s="21" t="s">
        <v>99</v>
      </c>
      <c r="AR741" s="14"/>
      <c r="AS741" s="14"/>
      <c r="AT741" s="14"/>
      <c r="AU741" s="14"/>
      <c r="AV741" s="14"/>
      <c r="AW741" s="14" t="s">
        <v>100</v>
      </c>
      <c r="AX741" s="14" t="s">
        <v>172</v>
      </c>
      <c r="AY741" s="14" t="s">
        <v>9355</v>
      </c>
      <c r="AZ741" s="14" t="s">
        <v>99</v>
      </c>
      <c r="BA741" s="14" t="s">
        <v>99</v>
      </c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 t="s">
        <v>9356</v>
      </c>
      <c r="BM741" s="14">
        <v>50</v>
      </c>
      <c r="BN741" s="14" t="s">
        <v>9357</v>
      </c>
      <c r="BO741" s="14" t="s">
        <v>106</v>
      </c>
      <c r="BP741" s="14">
        <v>69037063</v>
      </c>
      <c r="BQ741" s="14">
        <v>92984311114</v>
      </c>
      <c r="BR741" s="22"/>
      <c r="BS741" s="14"/>
      <c r="BT741" s="14"/>
      <c r="BU741" s="14"/>
      <c r="BV741" s="14"/>
      <c r="BW741" s="14"/>
      <c r="BX741" s="14"/>
      <c r="BY741" s="14"/>
      <c r="BZ741" s="14"/>
      <c r="CA741" s="14"/>
      <c r="CB741" s="20">
        <v>43937</v>
      </c>
      <c r="CC741" s="14" t="s">
        <v>175</v>
      </c>
      <c r="CD741" s="20">
        <v>44672</v>
      </c>
      <c r="CE741" s="14" t="s">
        <v>176</v>
      </c>
      <c r="CF741" s="14"/>
      <c r="CG741" s="14"/>
      <c r="CH741" s="14"/>
      <c r="CI741" s="14"/>
      <c r="CJ741" s="14"/>
      <c r="CK741" s="14"/>
      <c r="CL741" s="14"/>
      <c r="CM741" s="14"/>
      <c r="CN741" s="14"/>
      <c r="CO741" s="40"/>
    </row>
    <row r="742" spans="1:93" ht="15" customHeight="1">
      <c r="A742" s="24" t="s">
        <v>9358</v>
      </c>
      <c r="B742" s="25">
        <v>266</v>
      </c>
      <c r="C742" s="34" t="s">
        <v>82</v>
      </c>
      <c r="D742" s="600" t="s">
        <v>9075</v>
      </c>
      <c r="E742" s="600">
        <v>37</v>
      </c>
      <c r="F742" s="600"/>
      <c r="G742" s="600"/>
      <c r="H742" s="27" t="s">
        <v>84</v>
      </c>
      <c r="I742" s="25" t="s">
        <v>9359</v>
      </c>
      <c r="J742" s="27" t="s">
        <v>135</v>
      </c>
      <c r="K742" s="25" t="s">
        <v>86</v>
      </c>
      <c r="L742" s="25" t="s">
        <v>195</v>
      </c>
      <c r="M742" s="25" t="s">
        <v>196</v>
      </c>
      <c r="N742" s="28" t="s">
        <v>88</v>
      </c>
      <c r="O742" s="29" t="s">
        <v>9360</v>
      </c>
      <c r="P742" s="25" t="s">
        <v>9361</v>
      </c>
      <c r="Q742" s="28" t="s">
        <v>9362</v>
      </c>
      <c r="R742" s="25" t="s">
        <v>9363</v>
      </c>
      <c r="S742" s="25" t="s">
        <v>9364</v>
      </c>
      <c r="T742" s="25">
        <v>205216622</v>
      </c>
      <c r="U742" s="25">
        <v>91</v>
      </c>
      <c r="V742" s="25">
        <v>62</v>
      </c>
      <c r="W742" s="25">
        <v>94</v>
      </c>
      <c r="X742" s="24" t="s">
        <v>9365</v>
      </c>
      <c r="Y742" s="24" t="s">
        <v>9366</v>
      </c>
      <c r="Z742" s="25">
        <v>1</v>
      </c>
      <c r="AA742" s="25" t="s">
        <v>96</v>
      </c>
      <c r="AB742" s="25" t="s">
        <v>23</v>
      </c>
      <c r="AC742" s="25" t="s">
        <v>97</v>
      </c>
      <c r="AD742" s="30"/>
      <c r="AE742" s="24" t="s">
        <v>8674</v>
      </c>
      <c r="AF742" s="31">
        <v>28198</v>
      </c>
      <c r="AG742" s="25" t="str">
        <f t="shared" ca="1" si="175"/>
        <v>48 anos</v>
      </c>
      <c r="AH742" s="31">
        <v>38058</v>
      </c>
      <c r="AI742" s="31">
        <v>38058</v>
      </c>
      <c r="AJ742" s="31">
        <f t="shared" si="176"/>
        <v>47189</v>
      </c>
      <c r="AK742" s="31">
        <f t="shared" si="177"/>
        <v>49015</v>
      </c>
      <c r="AL742" s="25">
        <v>59</v>
      </c>
      <c r="AM742" s="25" t="str">
        <f t="shared" ca="1" si="178"/>
        <v>21 ano(s)</v>
      </c>
      <c r="AN742" s="25" t="str">
        <f t="shared" ca="1" si="179"/>
        <v>5  mês(es)</v>
      </c>
      <c r="AO742" s="25" t="str">
        <f t="shared" ca="1" si="180"/>
        <v>4 dias</v>
      </c>
      <c r="AP742" s="25">
        <f t="shared" ca="1" si="181"/>
        <v>7827</v>
      </c>
      <c r="AQ742" s="32" t="s">
        <v>99</v>
      </c>
      <c r="AR742" s="25"/>
      <c r="AS742" s="25"/>
      <c r="AT742" s="25"/>
      <c r="AU742" s="25"/>
      <c r="AV742" s="25"/>
      <c r="AW742" s="25"/>
      <c r="AX742" s="25"/>
      <c r="AY742" s="25"/>
      <c r="AZ742" s="25" t="s">
        <v>99</v>
      </c>
      <c r="BA742" s="25" t="s">
        <v>99</v>
      </c>
      <c r="BB742" s="31" t="s">
        <v>101</v>
      </c>
      <c r="BC742" s="25"/>
      <c r="BD742" s="25" t="s">
        <v>1430</v>
      </c>
      <c r="BE742" s="25" t="s">
        <v>223</v>
      </c>
      <c r="BF742" s="25"/>
      <c r="BG742" s="25"/>
      <c r="BH742" s="25"/>
      <c r="BI742" s="25"/>
      <c r="BJ742" s="25"/>
      <c r="BK742" s="25"/>
      <c r="BL742" s="25" t="s">
        <v>9367</v>
      </c>
      <c r="BM742" s="25">
        <v>0</v>
      </c>
      <c r="BN742" s="25"/>
      <c r="BO742" s="25" t="s">
        <v>106</v>
      </c>
      <c r="BP742" s="25">
        <v>69043170</v>
      </c>
      <c r="BQ742" s="25">
        <v>91246889</v>
      </c>
      <c r="BR742" s="33" t="s">
        <v>9368</v>
      </c>
      <c r="BS742" s="25" t="s">
        <v>108</v>
      </c>
      <c r="BT742" s="25" t="s">
        <v>109</v>
      </c>
      <c r="BU742" s="25" t="s">
        <v>1432</v>
      </c>
      <c r="BV742" s="25" t="s">
        <v>1433</v>
      </c>
      <c r="BW742" s="25" t="s">
        <v>1434</v>
      </c>
      <c r="BX742" s="25" t="s">
        <v>1435</v>
      </c>
      <c r="BY742" s="25" t="s">
        <v>208</v>
      </c>
      <c r="BZ742" s="25" t="s">
        <v>413</v>
      </c>
      <c r="CA742" s="25" t="s">
        <v>110</v>
      </c>
      <c r="CB742" s="25" t="s">
        <v>110</v>
      </c>
      <c r="CC742" s="25" t="s">
        <v>110</v>
      </c>
      <c r="CD742" s="25" t="s">
        <v>110</v>
      </c>
      <c r="CE742" s="25" t="s">
        <v>110</v>
      </c>
      <c r="CF742" s="25" t="s">
        <v>110</v>
      </c>
      <c r="CG742" s="25" t="s">
        <v>110</v>
      </c>
      <c r="CH742" s="25" t="s">
        <v>110</v>
      </c>
      <c r="CI742" s="25" t="s">
        <v>110</v>
      </c>
      <c r="CJ742" s="25" t="s">
        <v>110</v>
      </c>
      <c r="CK742" s="25" t="s">
        <v>110</v>
      </c>
      <c r="CL742" s="25" t="s">
        <v>110</v>
      </c>
      <c r="CM742" s="25" t="s">
        <v>110</v>
      </c>
      <c r="CN742" s="25"/>
      <c r="CO742" s="34"/>
    </row>
    <row r="743" spans="1:93" ht="15" customHeight="1">
      <c r="A743" s="13" t="s">
        <v>9369</v>
      </c>
      <c r="B743" s="14" t="s">
        <v>157</v>
      </c>
      <c r="C743" s="40" t="s">
        <v>82</v>
      </c>
      <c r="D743" s="599" t="s">
        <v>9075</v>
      </c>
      <c r="E743" s="600">
        <v>37</v>
      </c>
      <c r="F743" s="599"/>
      <c r="G743" s="599"/>
      <c r="H743" s="36" t="s">
        <v>159</v>
      </c>
      <c r="I743" s="14" t="s">
        <v>7145</v>
      </c>
      <c r="J743" s="36" t="s">
        <v>85</v>
      </c>
      <c r="K743" s="14" t="s">
        <v>86</v>
      </c>
      <c r="L743" s="14" t="s">
        <v>79</v>
      </c>
      <c r="M743" s="17" t="s">
        <v>118</v>
      </c>
      <c r="N743" s="17" t="s">
        <v>88</v>
      </c>
      <c r="O743" s="18" t="s">
        <v>9370</v>
      </c>
      <c r="P743" s="14" t="s">
        <v>9371</v>
      </c>
      <c r="Q743" s="17" t="s">
        <v>9372</v>
      </c>
      <c r="R743" s="14" t="s">
        <v>9373</v>
      </c>
      <c r="S743" s="14" t="s">
        <v>9374</v>
      </c>
      <c r="T743" s="14">
        <v>114631022</v>
      </c>
      <c r="U743" s="14">
        <v>40</v>
      </c>
      <c r="V743" s="14">
        <v>31</v>
      </c>
      <c r="W743" s="14">
        <v>353</v>
      </c>
      <c r="X743" s="13" t="s">
        <v>9375</v>
      </c>
      <c r="Y743" s="13" t="s">
        <v>9376</v>
      </c>
      <c r="Z743" s="14">
        <v>2</v>
      </c>
      <c r="AA743" s="14" t="s">
        <v>99</v>
      </c>
      <c r="AB743" s="14" t="s">
        <v>168</v>
      </c>
      <c r="AC743" s="14" t="s">
        <v>9377</v>
      </c>
      <c r="AD743" s="19" t="s">
        <v>9378</v>
      </c>
      <c r="AE743" s="13" t="s">
        <v>7145</v>
      </c>
      <c r="AF743" s="20">
        <v>26469</v>
      </c>
      <c r="AG743" s="14" t="str">
        <f t="shared" ca="1" si="175"/>
        <v>53 anos</v>
      </c>
      <c r="AH743" s="20">
        <v>34335</v>
      </c>
      <c r="AI743" s="20">
        <v>34335</v>
      </c>
      <c r="AJ743" s="20">
        <f t="shared" si="176"/>
        <v>43466</v>
      </c>
      <c r="AK743" s="20">
        <f t="shared" si="177"/>
        <v>45292</v>
      </c>
      <c r="AL743" s="14">
        <v>59</v>
      </c>
      <c r="AM743" s="14" t="str">
        <f t="shared" ca="1" si="178"/>
        <v>31 ano(s)</v>
      </c>
      <c r="AN743" s="14" t="str">
        <f t="shared" ca="1" si="179"/>
        <v>7  mês(es)</v>
      </c>
      <c r="AO743" s="14" t="str">
        <f t="shared" ca="1" si="180"/>
        <v>15 dias</v>
      </c>
      <c r="AP743" s="14">
        <f t="shared" ca="1" si="181"/>
        <v>11550</v>
      </c>
      <c r="AQ743" s="21" t="s">
        <v>99</v>
      </c>
      <c r="AR743" s="14" t="s">
        <v>110</v>
      </c>
      <c r="AS743" s="14" t="s">
        <v>110</v>
      </c>
      <c r="AT743" s="14" t="s">
        <v>110</v>
      </c>
      <c r="AU743" s="14" t="s">
        <v>110</v>
      </c>
      <c r="AV743" s="14"/>
      <c r="AW743" s="14" t="s">
        <v>100</v>
      </c>
      <c r="AX743" s="14" t="s">
        <v>110</v>
      </c>
      <c r="AY743" s="14" t="s">
        <v>9379</v>
      </c>
      <c r="AZ743" s="14" t="s">
        <v>99</v>
      </c>
      <c r="BA743" s="14" t="s">
        <v>99</v>
      </c>
      <c r="BB743" s="14" t="s">
        <v>110</v>
      </c>
      <c r="BC743" s="14" t="s">
        <v>110</v>
      </c>
      <c r="BD743" s="14" t="s">
        <v>110</v>
      </c>
      <c r="BE743" s="14" t="s">
        <v>110</v>
      </c>
      <c r="BF743" s="14" t="s">
        <v>110</v>
      </c>
      <c r="BG743" s="14" t="s">
        <v>96</v>
      </c>
      <c r="BH743" s="14" t="s">
        <v>99</v>
      </c>
      <c r="BI743" s="14"/>
      <c r="BJ743" s="14"/>
      <c r="BK743" s="14"/>
      <c r="BL743" s="14" t="s">
        <v>9380</v>
      </c>
      <c r="BM743" s="14">
        <v>0</v>
      </c>
      <c r="BN743" s="14"/>
      <c r="BO743" s="14" t="s">
        <v>106</v>
      </c>
      <c r="BP743" s="14">
        <v>69040000</v>
      </c>
      <c r="BQ743" s="14">
        <v>81150909</v>
      </c>
      <c r="BR743" s="22" t="s">
        <v>9381</v>
      </c>
      <c r="BS743" s="14" t="s">
        <v>9382</v>
      </c>
      <c r="BT743" s="14" t="s">
        <v>110</v>
      </c>
      <c r="BU743" s="14" t="s">
        <v>110</v>
      </c>
      <c r="BV743" s="14" t="s">
        <v>110</v>
      </c>
      <c r="BW743" s="14" t="s">
        <v>110</v>
      </c>
      <c r="BX743" s="14" t="s">
        <v>110</v>
      </c>
      <c r="BY743" s="14" t="s">
        <v>110</v>
      </c>
      <c r="BZ743" s="14" t="s">
        <v>110</v>
      </c>
      <c r="CA743" s="14" t="s">
        <v>110</v>
      </c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3"/>
      <c r="CN743" s="14"/>
      <c r="CO743" s="40"/>
    </row>
    <row r="744" spans="1:93" ht="15" customHeight="1">
      <c r="A744" s="24" t="s">
        <v>9383</v>
      </c>
      <c r="B744" s="25" t="s">
        <v>157</v>
      </c>
      <c r="C744" s="34" t="s">
        <v>82</v>
      </c>
      <c r="D744" s="600" t="s">
        <v>9075</v>
      </c>
      <c r="E744" s="600">
        <v>37</v>
      </c>
      <c r="F744" s="600"/>
      <c r="G744" s="600"/>
      <c r="H744" s="27" t="s">
        <v>159</v>
      </c>
      <c r="I744" s="25" t="s">
        <v>178</v>
      </c>
      <c r="J744" s="27" t="s">
        <v>85</v>
      </c>
      <c r="K744" s="25" t="s">
        <v>544</v>
      </c>
      <c r="L744" s="25" t="s">
        <v>75</v>
      </c>
      <c r="M744" s="28" t="s">
        <v>87</v>
      </c>
      <c r="N744" s="28" t="s">
        <v>88</v>
      </c>
      <c r="O744" s="29" t="s">
        <v>9384</v>
      </c>
      <c r="P744" s="25" t="s">
        <v>9385</v>
      </c>
      <c r="Q744" s="28" t="s">
        <v>9386</v>
      </c>
      <c r="R744" s="25" t="s">
        <v>9387</v>
      </c>
      <c r="S744" s="25" t="s">
        <v>9388</v>
      </c>
      <c r="T744" s="25">
        <v>145980722</v>
      </c>
      <c r="U744" s="25">
        <v>83</v>
      </c>
      <c r="V744" s="25">
        <v>62</v>
      </c>
      <c r="W744" s="25">
        <v>11</v>
      </c>
      <c r="X744" s="24" t="s">
        <v>9389</v>
      </c>
      <c r="Y744" s="24" t="s">
        <v>9390</v>
      </c>
      <c r="Z744" s="25">
        <v>2</v>
      </c>
      <c r="AA744" s="25" t="s">
        <v>99</v>
      </c>
      <c r="AB744" s="25" t="s">
        <v>168</v>
      </c>
      <c r="AC744" s="25" t="s">
        <v>186</v>
      </c>
      <c r="AD744" s="30" t="s">
        <v>235</v>
      </c>
      <c r="AE744" s="24" t="s">
        <v>178</v>
      </c>
      <c r="AF744" s="31">
        <v>27859</v>
      </c>
      <c r="AG744" s="25" t="str">
        <f t="shared" ca="1" si="175"/>
        <v>49 anos</v>
      </c>
      <c r="AH744" s="31">
        <v>38058</v>
      </c>
      <c r="AI744" s="31">
        <v>38058</v>
      </c>
      <c r="AJ744" s="31">
        <f t="shared" si="176"/>
        <v>47189</v>
      </c>
      <c r="AK744" s="31">
        <f t="shared" si="177"/>
        <v>49015</v>
      </c>
      <c r="AL744" s="25">
        <v>59</v>
      </c>
      <c r="AM744" s="25" t="str">
        <f t="shared" ca="1" si="178"/>
        <v>21 ano(s)</v>
      </c>
      <c r="AN744" s="25" t="str">
        <f t="shared" ca="1" si="179"/>
        <v>5  mês(es)</v>
      </c>
      <c r="AO744" s="25" t="str">
        <f t="shared" ca="1" si="180"/>
        <v>4 dias</v>
      </c>
      <c r="AP744" s="25">
        <f t="shared" ca="1" si="181"/>
        <v>7827</v>
      </c>
      <c r="AQ744" s="32" t="s">
        <v>99</v>
      </c>
      <c r="AR744" s="25"/>
      <c r="AS744" s="25"/>
      <c r="AT744" s="25"/>
      <c r="AU744" s="25"/>
      <c r="AV744" s="25"/>
      <c r="AW744" s="25" t="s">
        <v>100</v>
      </c>
      <c r="AX744" s="25"/>
      <c r="AY744" s="25" t="s">
        <v>9391</v>
      </c>
      <c r="AZ744" s="25" t="s">
        <v>99</v>
      </c>
      <c r="BA744" s="25" t="s">
        <v>99</v>
      </c>
      <c r="BB744" s="31" t="s">
        <v>101</v>
      </c>
      <c r="BC744" s="25"/>
      <c r="BD744" s="25" t="s">
        <v>102</v>
      </c>
      <c r="BE744" s="25" t="s">
        <v>103</v>
      </c>
      <c r="BF744" s="25"/>
      <c r="BG744" s="25"/>
      <c r="BH744" s="25"/>
      <c r="BI744" s="25"/>
      <c r="BJ744" s="25"/>
      <c r="BK744" s="25"/>
      <c r="BL744" s="25" t="s">
        <v>9392</v>
      </c>
      <c r="BM744" s="25">
        <v>0</v>
      </c>
      <c r="BN744" s="25"/>
      <c r="BO744" s="25" t="s">
        <v>106</v>
      </c>
      <c r="BP744" s="25">
        <v>69070640</v>
      </c>
      <c r="BQ744" s="25">
        <v>88226193</v>
      </c>
      <c r="BR744" s="33" t="s">
        <v>9393</v>
      </c>
      <c r="BS744" s="25" t="s">
        <v>108</v>
      </c>
      <c r="BT744" s="25" t="s">
        <v>109</v>
      </c>
      <c r="BU744" s="25" t="s">
        <v>110</v>
      </c>
      <c r="BV744" s="25" t="s">
        <v>110</v>
      </c>
      <c r="BW744" s="25" t="s">
        <v>110</v>
      </c>
      <c r="BX744" s="644" t="s">
        <v>111</v>
      </c>
      <c r="BY744" s="25" t="s">
        <v>112</v>
      </c>
      <c r="BZ744" s="31" t="s">
        <v>113</v>
      </c>
      <c r="CA744" s="25" t="s">
        <v>110</v>
      </c>
      <c r="CB744" s="25" t="s">
        <v>110</v>
      </c>
      <c r="CC744" s="25" t="s">
        <v>110</v>
      </c>
      <c r="CD744" s="31">
        <v>45037</v>
      </c>
      <c r="CE744" s="25" t="s">
        <v>9394</v>
      </c>
      <c r="CF744" s="25" t="s">
        <v>110</v>
      </c>
      <c r="CG744" s="25" t="s">
        <v>110</v>
      </c>
      <c r="CH744" s="25" t="s">
        <v>110</v>
      </c>
      <c r="CI744" s="25" t="s">
        <v>110</v>
      </c>
      <c r="CJ744" s="25" t="s">
        <v>110</v>
      </c>
      <c r="CK744" s="25" t="s">
        <v>110</v>
      </c>
      <c r="CL744" s="25" t="s">
        <v>110</v>
      </c>
      <c r="CM744" s="25" t="s">
        <v>110</v>
      </c>
      <c r="CN744" s="25"/>
      <c r="CO744" s="34"/>
    </row>
    <row r="745" spans="1:93" ht="15" customHeight="1">
      <c r="A745" s="13" t="s">
        <v>9395</v>
      </c>
      <c r="B745" s="14"/>
      <c r="C745" s="40" t="s">
        <v>82</v>
      </c>
      <c r="D745" s="599" t="s">
        <v>9075</v>
      </c>
      <c r="E745" s="600">
        <v>37</v>
      </c>
      <c r="F745" s="599"/>
      <c r="G745" s="599"/>
      <c r="H745" s="36" t="s">
        <v>159</v>
      </c>
      <c r="I745" s="14" t="s">
        <v>256</v>
      </c>
      <c r="J745" s="36" t="s">
        <v>85</v>
      </c>
      <c r="K745" s="14" t="s">
        <v>86</v>
      </c>
      <c r="L745" s="21" t="s">
        <v>69</v>
      </c>
      <c r="M745" s="17" t="s">
        <v>1392</v>
      </c>
      <c r="N745" s="17" t="s">
        <v>1450</v>
      </c>
      <c r="O745" s="18" t="s">
        <v>9396</v>
      </c>
      <c r="P745" s="14" t="s">
        <v>9397</v>
      </c>
      <c r="Q745" s="60" t="s">
        <v>9398</v>
      </c>
      <c r="R745" s="14" t="s">
        <v>9399</v>
      </c>
      <c r="S745" s="14" t="s">
        <v>9400</v>
      </c>
      <c r="T745" s="14">
        <v>224033122</v>
      </c>
      <c r="U745" s="14">
        <v>8</v>
      </c>
      <c r="V745" s="14">
        <v>59</v>
      </c>
      <c r="W745" s="14">
        <v>267</v>
      </c>
      <c r="X745" s="13" t="s">
        <v>1048</v>
      </c>
      <c r="Y745" s="13" t="s">
        <v>9401</v>
      </c>
      <c r="Z745" s="14">
        <v>1</v>
      </c>
      <c r="AA745" s="14" t="s">
        <v>99</v>
      </c>
      <c r="AB745" s="14" t="s">
        <v>168</v>
      </c>
      <c r="AC745" s="14" t="s">
        <v>186</v>
      </c>
      <c r="AD745" s="19" t="s">
        <v>187</v>
      </c>
      <c r="AE745" s="13" t="s">
        <v>178</v>
      </c>
      <c r="AF745" s="20">
        <v>30109</v>
      </c>
      <c r="AG745" s="14" t="str">
        <f t="shared" ca="1" si="175"/>
        <v>43 anos</v>
      </c>
      <c r="AH745" s="20">
        <v>43937</v>
      </c>
      <c r="AI745" s="20">
        <v>43937</v>
      </c>
      <c r="AJ745" s="20">
        <f t="shared" si="176"/>
        <v>53068</v>
      </c>
      <c r="AK745" s="20">
        <f t="shared" si="177"/>
        <v>54894</v>
      </c>
      <c r="AL745" s="14">
        <v>59</v>
      </c>
      <c r="AM745" s="14" t="str">
        <f t="shared" ca="1" si="178"/>
        <v>5 ano(s)</v>
      </c>
      <c r="AN745" s="14" t="str">
        <f t="shared" ca="1" si="179"/>
        <v>4  mês(es)</v>
      </c>
      <c r="AO745" s="14" t="str">
        <f t="shared" ca="1" si="180"/>
        <v>0 dias</v>
      </c>
      <c r="AP745" s="14">
        <f t="shared" ca="1" si="181"/>
        <v>1948</v>
      </c>
      <c r="AQ745" s="21" t="s">
        <v>99</v>
      </c>
      <c r="AR745" s="14"/>
      <c r="AS745" s="14"/>
      <c r="AT745" s="14"/>
      <c r="AU745" s="14"/>
      <c r="AV745" s="14"/>
      <c r="AW745" s="14" t="s">
        <v>336</v>
      </c>
      <c r="AX745" s="14" t="s">
        <v>110</v>
      </c>
      <c r="AY745" s="14" t="s">
        <v>99</v>
      </c>
      <c r="AZ745" s="14" t="s">
        <v>99</v>
      </c>
      <c r="BA745" s="14" t="s">
        <v>99</v>
      </c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 t="s">
        <v>9402</v>
      </c>
      <c r="BM745" s="14">
        <v>6</v>
      </c>
      <c r="BN745" s="14" t="s">
        <v>9403</v>
      </c>
      <c r="BO745" s="14" t="s">
        <v>106</v>
      </c>
      <c r="BP745" s="14">
        <v>69086051</v>
      </c>
      <c r="BQ745" s="14">
        <v>92991372318</v>
      </c>
      <c r="BR745" s="14" t="s">
        <v>9404</v>
      </c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40"/>
    </row>
    <row r="746" spans="1:93" ht="15" customHeight="1">
      <c r="A746" s="24" t="s">
        <v>9405</v>
      </c>
      <c r="B746" s="25">
        <v>436</v>
      </c>
      <c r="C746" s="34" t="s">
        <v>82</v>
      </c>
      <c r="D746" s="600" t="s">
        <v>9075</v>
      </c>
      <c r="E746" s="600">
        <v>37</v>
      </c>
      <c r="F746" s="600"/>
      <c r="G746" s="600"/>
      <c r="H746" s="27" t="s">
        <v>159</v>
      </c>
      <c r="I746" s="25" t="s">
        <v>256</v>
      </c>
      <c r="J746" s="27" t="s">
        <v>85</v>
      </c>
      <c r="K746" s="25" t="s">
        <v>279</v>
      </c>
      <c r="L746" s="25" t="s">
        <v>69</v>
      </c>
      <c r="M746" s="25" t="s">
        <v>196</v>
      </c>
      <c r="N746" s="28" t="s">
        <v>88</v>
      </c>
      <c r="O746" s="29" t="s">
        <v>9406</v>
      </c>
      <c r="P746" s="25" t="s">
        <v>9407</v>
      </c>
      <c r="Q746" s="28" t="s">
        <v>9408</v>
      </c>
      <c r="R746" s="25" t="s">
        <v>9409</v>
      </c>
      <c r="S746" s="25" t="s">
        <v>9410</v>
      </c>
      <c r="T746" s="25">
        <v>175122222</v>
      </c>
      <c r="U746" s="25">
        <v>8</v>
      </c>
      <c r="V746" s="25">
        <v>65</v>
      </c>
      <c r="W746" s="25">
        <v>76</v>
      </c>
      <c r="X746" s="24" t="s">
        <v>9411</v>
      </c>
      <c r="Y746" s="24" t="s">
        <v>9412</v>
      </c>
      <c r="Z746" s="25">
        <v>2</v>
      </c>
      <c r="AA746" s="25" t="s">
        <v>99</v>
      </c>
      <c r="AB746" s="25" t="s">
        <v>168</v>
      </c>
      <c r="AC746" s="25" t="s">
        <v>186</v>
      </c>
      <c r="AD746" s="30"/>
      <c r="AE746" s="24" t="s">
        <v>7044</v>
      </c>
      <c r="AF746" s="31">
        <v>28288</v>
      </c>
      <c r="AG746" s="25" t="str">
        <f t="shared" ca="1" si="175"/>
        <v>48 anos</v>
      </c>
      <c r="AH746" s="31">
        <v>41561</v>
      </c>
      <c r="AI746" s="31">
        <v>41561</v>
      </c>
      <c r="AJ746" s="31">
        <f t="shared" si="176"/>
        <v>50692</v>
      </c>
      <c r="AK746" s="31">
        <f t="shared" si="177"/>
        <v>52518</v>
      </c>
      <c r="AL746" s="25">
        <v>59</v>
      </c>
      <c r="AM746" s="25" t="str">
        <f t="shared" ca="1" si="178"/>
        <v>11 ano(s)</v>
      </c>
      <c r="AN746" s="25" t="str">
        <f t="shared" ca="1" si="179"/>
        <v>10  mês(es)</v>
      </c>
      <c r="AO746" s="25" t="str">
        <f t="shared" ca="1" si="180"/>
        <v>2 dias</v>
      </c>
      <c r="AP746" s="25">
        <f t="shared" ca="1" si="181"/>
        <v>4324</v>
      </c>
      <c r="AQ746" s="32" t="s">
        <v>99</v>
      </c>
      <c r="AR746" s="25"/>
      <c r="AS746" s="25"/>
      <c r="AT746" s="25"/>
      <c r="AU746" s="25"/>
      <c r="AV746" s="25"/>
      <c r="AW746" s="25" t="s">
        <v>336</v>
      </c>
      <c r="AX746" s="25" t="s">
        <v>99</v>
      </c>
      <c r="AY746" s="25" t="s">
        <v>99</v>
      </c>
      <c r="AZ746" s="25" t="s">
        <v>99</v>
      </c>
      <c r="BA746" s="73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 t="s">
        <v>9413</v>
      </c>
      <c r="BM746" s="25">
        <v>0</v>
      </c>
      <c r="BN746" s="25" t="s">
        <v>9414</v>
      </c>
      <c r="BO746" s="25" t="s">
        <v>106</v>
      </c>
      <c r="BP746" s="25">
        <v>69036101</v>
      </c>
      <c r="BQ746" s="80">
        <v>92996024408</v>
      </c>
      <c r="BR746" s="33" t="s">
        <v>9415</v>
      </c>
      <c r="BS746" s="25" t="s">
        <v>290</v>
      </c>
      <c r="BT746" s="25" t="s">
        <v>110</v>
      </c>
      <c r="BU746" s="25" t="s">
        <v>291</v>
      </c>
      <c r="BV746" s="25" t="s">
        <v>110</v>
      </c>
      <c r="BW746" s="31" t="s">
        <v>292</v>
      </c>
      <c r="BX746" s="25" t="s">
        <v>9416</v>
      </c>
      <c r="BY746" s="25" t="s">
        <v>110</v>
      </c>
      <c r="BZ746" s="25" t="s">
        <v>110</v>
      </c>
      <c r="CA746" s="25" t="s">
        <v>110</v>
      </c>
      <c r="CB746" s="25" t="s">
        <v>110</v>
      </c>
      <c r="CC746" s="25" t="s">
        <v>110</v>
      </c>
      <c r="CD746" s="25" t="s">
        <v>110</v>
      </c>
      <c r="CE746" s="25" t="s">
        <v>110</v>
      </c>
      <c r="CF746" s="25" t="s">
        <v>110</v>
      </c>
      <c r="CG746" s="25" t="s">
        <v>110</v>
      </c>
      <c r="CH746" s="25" t="s">
        <v>110</v>
      </c>
      <c r="CI746" s="25" t="s">
        <v>110</v>
      </c>
      <c r="CJ746" s="25" t="s">
        <v>110</v>
      </c>
      <c r="CK746" s="25" t="s">
        <v>110</v>
      </c>
      <c r="CL746" s="25" t="s">
        <v>110</v>
      </c>
      <c r="CM746" s="25" t="s">
        <v>110</v>
      </c>
      <c r="CN746" s="25"/>
      <c r="CO746" s="34"/>
    </row>
    <row r="747" spans="1:93" ht="15" customHeight="1">
      <c r="A747" s="13" t="s">
        <v>9417</v>
      </c>
      <c r="B747" s="14">
        <v>10</v>
      </c>
      <c r="C747" s="40" t="s">
        <v>82</v>
      </c>
      <c r="D747" s="599" t="s">
        <v>9075</v>
      </c>
      <c r="E747" s="600">
        <v>37</v>
      </c>
      <c r="F747" s="599"/>
      <c r="G747" s="599"/>
      <c r="H747" s="36" t="s">
        <v>159</v>
      </c>
      <c r="I747" s="14" t="s">
        <v>9418</v>
      </c>
      <c r="J747" s="36" t="s">
        <v>85</v>
      </c>
      <c r="K747" s="14" t="s">
        <v>544</v>
      </c>
      <c r="L747" s="14" t="s">
        <v>75</v>
      </c>
      <c r="M747" s="17" t="s">
        <v>136</v>
      </c>
      <c r="N747" s="17" t="s">
        <v>137</v>
      </c>
      <c r="O747" s="18" t="s">
        <v>9419</v>
      </c>
      <c r="P747" s="14" t="s">
        <v>9420</v>
      </c>
      <c r="Q747" s="14">
        <v>1512</v>
      </c>
      <c r="R747" s="14" t="s">
        <v>9421</v>
      </c>
      <c r="S747" s="14" t="s">
        <v>9422</v>
      </c>
      <c r="T747" s="14">
        <v>228038413</v>
      </c>
      <c r="U747" s="14">
        <v>9</v>
      </c>
      <c r="V747" s="14">
        <v>1</v>
      </c>
      <c r="W747" s="14">
        <v>409</v>
      </c>
      <c r="X747" s="13" t="s">
        <v>9423</v>
      </c>
      <c r="Y747" s="13" t="s">
        <v>9424</v>
      </c>
      <c r="Z747" s="14"/>
      <c r="AA747" s="14" t="s">
        <v>99</v>
      </c>
      <c r="AB747" s="14" t="s">
        <v>168</v>
      </c>
      <c r="AC747" s="14" t="s">
        <v>9319</v>
      </c>
      <c r="AD747" s="19" t="s">
        <v>9425</v>
      </c>
      <c r="AE747" s="13" t="s">
        <v>9426</v>
      </c>
      <c r="AF747" s="20">
        <v>26578</v>
      </c>
      <c r="AG747" s="14" t="str">
        <f t="shared" ca="1" si="175"/>
        <v>52 anos</v>
      </c>
      <c r="AH747" s="14"/>
      <c r="AI747" s="20">
        <v>43838</v>
      </c>
      <c r="AJ747" s="20">
        <f t="shared" si="176"/>
        <v>52970</v>
      </c>
      <c r="AK747" s="20">
        <f t="shared" si="177"/>
        <v>54796</v>
      </c>
      <c r="AL747" s="14">
        <v>59</v>
      </c>
      <c r="AM747" s="14" t="str">
        <f t="shared" ca="1" si="178"/>
        <v>5 ano(s)</v>
      </c>
      <c r="AN747" s="14" t="str">
        <f t="shared" ca="1" si="179"/>
        <v>7  mês(es)</v>
      </c>
      <c r="AO747" s="14" t="str">
        <f t="shared" ca="1" si="180"/>
        <v>8 dias</v>
      </c>
      <c r="AP747" s="14">
        <f t="shared" ca="1" si="181"/>
        <v>2047</v>
      </c>
      <c r="AQ747" s="21" t="s">
        <v>99</v>
      </c>
      <c r="AR747" s="14"/>
      <c r="AS747" s="14"/>
      <c r="AT747" s="14"/>
      <c r="AU747" s="14"/>
      <c r="AV747" s="14"/>
      <c r="AW747" s="14" t="s">
        <v>100</v>
      </c>
      <c r="AX747" s="14" t="s">
        <v>149</v>
      </c>
      <c r="AY747" s="90" t="s">
        <v>9427</v>
      </c>
      <c r="AZ747" s="230" t="s">
        <v>9428</v>
      </c>
      <c r="BA747" s="116" t="s">
        <v>99</v>
      </c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 t="s">
        <v>9429</v>
      </c>
      <c r="BM747" s="14">
        <v>930</v>
      </c>
      <c r="BN747" s="14" t="s">
        <v>9430</v>
      </c>
      <c r="BO747" s="14" t="s">
        <v>106</v>
      </c>
      <c r="BP747" s="14">
        <v>69058833</v>
      </c>
      <c r="BQ747" s="117">
        <v>92984384997</v>
      </c>
      <c r="BR747" s="22" t="s">
        <v>9431</v>
      </c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20">
        <v>44672</v>
      </c>
      <c r="CE747" s="14" t="s">
        <v>5664</v>
      </c>
      <c r="CF747" s="14"/>
      <c r="CG747" s="14"/>
      <c r="CH747" s="14"/>
      <c r="CI747" s="14"/>
      <c r="CJ747" s="14"/>
      <c r="CK747" s="14"/>
      <c r="CL747" s="14"/>
      <c r="CM747" s="14"/>
      <c r="CN747" s="14"/>
      <c r="CO747" s="40"/>
    </row>
    <row r="748" spans="1:93" ht="15" customHeight="1">
      <c r="A748" s="24" t="s">
        <v>9432</v>
      </c>
      <c r="B748" s="25" t="s">
        <v>157</v>
      </c>
      <c r="C748" s="34" t="s">
        <v>82</v>
      </c>
      <c r="D748" s="600" t="s">
        <v>9075</v>
      </c>
      <c r="E748" s="600">
        <v>37</v>
      </c>
      <c r="F748" s="600"/>
      <c r="G748" s="600"/>
      <c r="H748" s="27" t="s">
        <v>159</v>
      </c>
      <c r="I748" s="25" t="s">
        <v>178</v>
      </c>
      <c r="J748" s="27" t="s">
        <v>85</v>
      </c>
      <c r="K748" s="25" t="s">
        <v>86</v>
      </c>
      <c r="L748" s="25" t="s">
        <v>79</v>
      </c>
      <c r="M748" s="28" t="s">
        <v>118</v>
      </c>
      <c r="N748" s="28" t="s">
        <v>88</v>
      </c>
      <c r="O748" s="29" t="s">
        <v>9433</v>
      </c>
      <c r="P748" s="25" t="s">
        <v>9434</v>
      </c>
      <c r="Q748" s="28" t="s">
        <v>9435</v>
      </c>
      <c r="R748" s="25" t="s">
        <v>9436</v>
      </c>
      <c r="S748" s="25" t="s">
        <v>9437</v>
      </c>
      <c r="T748" s="630">
        <v>444409308</v>
      </c>
      <c r="U748" s="25">
        <v>68</v>
      </c>
      <c r="V748" s="630">
        <v>65</v>
      </c>
      <c r="W748" s="630">
        <v>100</v>
      </c>
      <c r="X748" s="619" t="s">
        <v>9438</v>
      </c>
      <c r="Y748" s="619" t="s">
        <v>9439</v>
      </c>
      <c r="Z748" s="25">
        <v>2</v>
      </c>
      <c r="AA748" s="25" t="s">
        <v>99</v>
      </c>
      <c r="AB748" s="25" t="s">
        <v>168</v>
      </c>
      <c r="AC748" s="25" t="s">
        <v>186</v>
      </c>
      <c r="AD748" s="30" t="s">
        <v>187</v>
      </c>
      <c r="AE748" s="24" t="s">
        <v>178</v>
      </c>
      <c r="AF748" s="31">
        <v>27706</v>
      </c>
      <c r="AG748" s="25" t="str">
        <f t="shared" ca="1" si="175"/>
        <v>49 anos</v>
      </c>
      <c r="AH748" s="31">
        <v>38058</v>
      </c>
      <c r="AI748" s="31">
        <v>38058</v>
      </c>
      <c r="AJ748" s="31">
        <f t="shared" si="176"/>
        <v>47189</v>
      </c>
      <c r="AK748" s="31">
        <f t="shared" si="177"/>
        <v>49015</v>
      </c>
      <c r="AL748" s="25">
        <v>59</v>
      </c>
      <c r="AM748" s="25" t="str">
        <f t="shared" ca="1" si="178"/>
        <v>21 ano(s)</v>
      </c>
      <c r="AN748" s="25" t="str">
        <f t="shared" ca="1" si="179"/>
        <v>5  mês(es)</v>
      </c>
      <c r="AO748" s="25" t="str">
        <f t="shared" ca="1" si="180"/>
        <v>4 dias</v>
      </c>
      <c r="AP748" s="25">
        <f t="shared" ca="1" si="181"/>
        <v>7827</v>
      </c>
      <c r="AQ748" s="32" t="s">
        <v>99</v>
      </c>
      <c r="AR748" s="25" t="s">
        <v>110</v>
      </c>
      <c r="AS748" s="25" t="s">
        <v>110</v>
      </c>
      <c r="AT748" s="25" t="s">
        <v>110</v>
      </c>
      <c r="AU748" s="25" t="s">
        <v>110</v>
      </c>
      <c r="AV748" s="25"/>
      <c r="AW748" s="25" t="s">
        <v>100</v>
      </c>
      <c r="AX748" s="25" t="s">
        <v>9440</v>
      </c>
      <c r="AY748" s="25" t="s">
        <v>9441</v>
      </c>
      <c r="AZ748" s="25" t="s">
        <v>99</v>
      </c>
      <c r="BA748" s="25" t="s">
        <v>99</v>
      </c>
      <c r="BB748" s="25" t="s">
        <v>110</v>
      </c>
      <c r="BC748" s="25" t="s">
        <v>110</v>
      </c>
      <c r="BD748" s="25" t="s">
        <v>110</v>
      </c>
      <c r="BE748" s="25" t="s">
        <v>110</v>
      </c>
      <c r="BF748" s="25" t="s">
        <v>110</v>
      </c>
      <c r="BG748" s="25" t="s">
        <v>99</v>
      </c>
      <c r="BH748" s="25" t="s">
        <v>96</v>
      </c>
      <c r="BI748" s="25"/>
      <c r="BJ748" s="25"/>
      <c r="BK748" s="25"/>
      <c r="BL748" s="630" t="s">
        <v>9442</v>
      </c>
      <c r="BM748" s="25">
        <v>0</v>
      </c>
      <c r="BN748" s="25"/>
      <c r="BO748" s="25" t="s">
        <v>106</v>
      </c>
      <c r="BP748" s="25">
        <v>69035793</v>
      </c>
      <c r="BQ748" s="25">
        <v>91034640</v>
      </c>
      <c r="BR748" s="134" t="s">
        <v>9443</v>
      </c>
      <c r="BS748" s="25" t="s">
        <v>7810</v>
      </c>
      <c r="BT748" s="25" t="s">
        <v>110</v>
      </c>
      <c r="BU748" s="25" t="s">
        <v>110</v>
      </c>
      <c r="BV748" s="25" t="s">
        <v>110</v>
      </c>
      <c r="BW748" s="25" t="s">
        <v>110</v>
      </c>
      <c r="BX748" s="25" t="s">
        <v>110</v>
      </c>
      <c r="BY748" s="25" t="s">
        <v>110</v>
      </c>
      <c r="BZ748" s="25" t="s">
        <v>110</v>
      </c>
      <c r="CA748" s="25" t="s">
        <v>110</v>
      </c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31">
        <v>44410</v>
      </c>
      <c r="CM748" s="24" t="s">
        <v>7811</v>
      </c>
      <c r="CN748" s="25"/>
      <c r="CO748" s="34"/>
    </row>
    <row r="749" spans="1:93" ht="15" customHeight="1">
      <c r="A749" s="13" t="s">
        <v>9444</v>
      </c>
      <c r="B749" s="14" t="s">
        <v>157</v>
      </c>
      <c r="C749" s="40" t="s">
        <v>82</v>
      </c>
      <c r="D749" s="599" t="s">
        <v>9075</v>
      </c>
      <c r="E749" s="600">
        <v>37</v>
      </c>
      <c r="F749" s="599"/>
      <c r="G749" s="599"/>
      <c r="H749" s="36" t="s">
        <v>159</v>
      </c>
      <c r="I749" s="14" t="s">
        <v>9445</v>
      </c>
      <c r="J749" s="36" t="s">
        <v>85</v>
      </c>
      <c r="K749" s="14" t="s">
        <v>544</v>
      </c>
      <c r="L749" s="14" t="s">
        <v>75</v>
      </c>
      <c r="M749" s="17" t="s">
        <v>87</v>
      </c>
      <c r="N749" s="17" t="s">
        <v>88</v>
      </c>
      <c r="O749" s="18" t="s">
        <v>9446</v>
      </c>
      <c r="P749" s="14" t="s">
        <v>9447</v>
      </c>
      <c r="Q749" s="17" t="s">
        <v>6706</v>
      </c>
      <c r="R749" s="14" t="s">
        <v>9448</v>
      </c>
      <c r="S749" s="14" t="s">
        <v>9449</v>
      </c>
      <c r="T749" s="14">
        <v>108903522</v>
      </c>
      <c r="U749" s="14">
        <v>16</v>
      </c>
      <c r="V749" s="14">
        <v>36</v>
      </c>
      <c r="W749" s="14">
        <v>23</v>
      </c>
      <c r="X749" s="13" t="s">
        <v>9450</v>
      </c>
      <c r="Y749" s="13" t="s">
        <v>9451</v>
      </c>
      <c r="Z749" s="14">
        <v>1</v>
      </c>
      <c r="AA749" s="14" t="s">
        <v>99</v>
      </c>
      <c r="AB749" s="14" t="s">
        <v>9452</v>
      </c>
      <c r="AC749" s="14" t="s">
        <v>97</v>
      </c>
      <c r="AD749" s="19" t="s">
        <v>9453</v>
      </c>
      <c r="AE749" s="13" t="s">
        <v>9445</v>
      </c>
      <c r="AF749" s="20">
        <v>25431</v>
      </c>
      <c r="AG749" s="14" t="str">
        <f t="shared" ca="1" si="175"/>
        <v>56 anos</v>
      </c>
      <c r="AH749" s="20">
        <v>33756</v>
      </c>
      <c r="AI749" s="20">
        <v>33756</v>
      </c>
      <c r="AJ749" s="20">
        <f t="shared" si="176"/>
        <v>42887</v>
      </c>
      <c r="AK749" s="20">
        <f t="shared" si="177"/>
        <v>44713</v>
      </c>
      <c r="AL749" s="14">
        <v>59</v>
      </c>
      <c r="AM749" s="14" t="str">
        <f t="shared" ca="1" si="178"/>
        <v>33 ano(s)</v>
      </c>
      <c r="AN749" s="14" t="str">
        <f t="shared" ca="1" si="179"/>
        <v>2  mês(es)</v>
      </c>
      <c r="AO749" s="14" t="str">
        <f t="shared" ca="1" si="180"/>
        <v>15 dias</v>
      </c>
      <c r="AP749" s="14">
        <f t="shared" ca="1" si="181"/>
        <v>12129</v>
      </c>
      <c r="AQ749" s="21" t="s">
        <v>99</v>
      </c>
      <c r="AR749" s="14"/>
      <c r="AS749" s="14"/>
      <c r="AT749" s="14"/>
      <c r="AU749" s="14"/>
      <c r="AV749" s="14"/>
      <c r="AW749" s="14" t="s">
        <v>100</v>
      </c>
      <c r="AX749" s="14"/>
      <c r="AY749" s="14" t="s">
        <v>9454</v>
      </c>
      <c r="AZ749" s="14" t="s">
        <v>99</v>
      </c>
      <c r="BA749" s="14" t="s">
        <v>99</v>
      </c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 t="s">
        <v>9455</v>
      </c>
      <c r="BM749" s="14">
        <v>0</v>
      </c>
      <c r="BN749" s="14"/>
      <c r="BO749" s="14" t="s">
        <v>106</v>
      </c>
      <c r="BP749" s="14">
        <v>69640000</v>
      </c>
      <c r="BQ749" s="14">
        <v>0</v>
      </c>
      <c r="BR749" s="22" t="s">
        <v>9456</v>
      </c>
      <c r="BS749" s="14" t="s">
        <v>5492</v>
      </c>
      <c r="BT749" s="14"/>
      <c r="BU749" s="14"/>
      <c r="BV749" s="14"/>
      <c r="BW749" s="14"/>
      <c r="BX749" s="14"/>
      <c r="BY749" s="14"/>
      <c r="BZ749" s="14"/>
      <c r="CA749" s="14"/>
      <c r="CB749" s="14" t="s">
        <v>1828</v>
      </c>
      <c r="CC749" s="14" t="s">
        <v>110</v>
      </c>
      <c r="CD749" s="14" t="s">
        <v>110</v>
      </c>
      <c r="CE749" s="14" t="s">
        <v>110</v>
      </c>
      <c r="CF749" s="14" t="s">
        <v>110</v>
      </c>
      <c r="CG749" s="14" t="s">
        <v>110</v>
      </c>
      <c r="CH749" s="14" t="s">
        <v>110</v>
      </c>
      <c r="CI749" s="14" t="s">
        <v>110</v>
      </c>
      <c r="CJ749" s="14" t="s">
        <v>110</v>
      </c>
      <c r="CK749" s="14" t="s">
        <v>110</v>
      </c>
      <c r="CL749" s="14" t="s">
        <v>110</v>
      </c>
      <c r="CM749" s="14" t="s">
        <v>110</v>
      </c>
      <c r="CN749" s="14"/>
      <c r="CO749" s="40"/>
    </row>
    <row r="750" spans="1:93" ht="15" customHeight="1">
      <c r="A750" s="24" t="s">
        <v>9457</v>
      </c>
      <c r="B750" s="25"/>
      <c r="C750" s="34" t="s">
        <v>82</v>
      </c>
      <c r="D750" s="600" t="s">
        <v>9075</v>
      </c>
      <c r="E750" s="600">
        <v>37</v>
      </c>
      <c r="F750" s="600"/>
      <c r="G750" s="600"/>
      <c r="H750" s="27" t="s">
        <v>159</v>
      </c>
      <c r="I750" s="25" t="s">
        <v>256</v>
      </c>
      <c r="J750" s="27" t="s">
        <v>85</v>
      </c>
      <c r="K750" s="25" t="s">
        <v>279</v>
      </c>
      <c r="L750" s="32" t="s">
        <v>69</v>
      </c>
      <c r="M750" s="28" t="s">
        <v>1392</v>
      </c>
      <c r="N750" s="28" t="s">
        <v>1450</v>
      </c>
      <c r="O750" s="29" t="s">
        <v>9458</v>
      </c>
      <c r="P750" s="25" t="s">
        <v>9459</v>
      </c>
      <c r="Q750" s="41" t="s">
        <v>9460</v>
      </c>
      <c r="R750" s="25" t="s">
        <v>9461</v>
      </c>
      <c r="S750" s="25" t="s">
        <v>9462</v>
      </c>
      <c r="T750" s="25">
        <v>188788922</v>
      </c>
      <c r="U750" s="25">
        <v>75</v>
      </c>
      <c r="V750" s="25">
        <v>37</v>
      </c>
      <c r="W750" s="25">
        <v>691</v>
      </c>
      <c r="X750" s="24" t="s">
        <v>9463</v>
      </c>
      <c r="Y750" s="24" t="s">
        <v>9464</v>
      </c>
      <c r="Z750" s="25">
        <v>2</v>
      </c>
      <c r="AA750" s="25" t="s">
        <v>99</v>
      </c>
      <c r="AB750" s="25" t="s">
        <v>168</v>
      </c>
      <c r="AC750" s="25" t="s">
        <v>186</v>
      </c>
      <c r="AD750" s="30" t="s">
        <v>187</v>
      </c>
      <c r="AE750" s="24" t="s">
        <v>178</v>
      </c>
      <c r="AF750" s="31">
        <v>28907</v>
      </c>
      <c r="AG750" s="25" t="str">
        <f t="shared" ca="1" si="175"/>
        <v>46 anos</v>
      </c>
      <c r="AH750" s="31">
        <v>43937</v>
      </c>
      <c r="AI750" s="31">
        <v>43937</v>
      </c>
      <c r="AJ750" s="31">
        <f t="shared" si="176"/>
        <v>53068</v>
      </c>
      <c r="AK750" s="31">
        <f t="shared" si="177"/>
        <v>54894</v>
      </c>
      <c r="AL750" s="25">
        <v>59</v>
      </c>
      <c r="AM750" s="25" t="str">
        <f t="shared" ca="1" si="178"/>
        <v>5 ano(s)</v>
      </c>
      <c r="AN750" s="25" t="str">
        <f t="shared" ca="1" si="179"/>
        <v>4  mês(es)</v>
      </c>
      <c r="AO750" s="25" t="str">
        <f t="shared" ca="1" si="180"/>
        <v>0 dias</v>
      </c>
      <c r="AP750" s="25">
        <f t="shared" ca="1" si="181"/>
        <v>1948</v>
      </c>
      <c r="AQ750" s="32" t="s">
        <v>99</v>
      </c>
      <c r="AR750" s="25"/>
      <c r="AS750" s="25"/>
      <c r="AT750" s="25"/>
      <c r="AU750" s="25"/>
      <c r="AV750" s="25"/>
      <c r="AW750" s="25" t="s">
        <v>336</v>
      </c>
      <c r="AX750" s="25" t="s">
        <v>110</v>
      </c>
      <c r="AY750" s="25" t="s">
        <v>99</v>
      </c>
      <c r="AZ750" s="25" t="s">
        <v>99</v>
      </c>
      <c r="BA750" s="25" t="s">
        <v>99</v>
      </c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 t="s">
        <v>9465</v>
      </c>
      <c r="BM750" s="25">
        <v>25</v>
      </c>
      <c r="BN750" s="25" t="s">
        <v>7100</v>
      </c>
      <c r="BO750" s="25" t="s">
        <v>106</v>
      </c>
      <c r="BP750" s="25">
        <v>69050049</v>
      </c>
      <c r="BQ750" s="25">
        <v>92992442939</v>
      </c>
      <c r="BR750" s="25" t="s">
        <v>9466</v>
      </c>
      <c r="BS750" s="25"/>
      <c r="BT750" s="25"/>
      <c r="BU750" s="25"/>
      <c r="BV750" s="25"/>
      <c r="BW750" s="25"/>
      <c r="BX750" s="25"/>
      <c r="BY750" s="25" t="s">
        <v>9467</v>
      </c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34"/>
    </row>
    <row r="751" spans="1:93" ht="15" customHeight="1">
      <c r="A751" s="620" t="s">
        <v>9468</v>
      </c>
      <c r="B751" s="14" t="s">
        <v>157</v>
      </c>
      <c r="C751" s="40" t="s">
        <v>82</v>
      </c>
      <c r="D751" s="599" t="s">
        <v>9075</v>
      </c>
      <c r="E751" s="600">
        <v>37</v>
      </c>
      <c r="F751" s="599"/>
      <c r="G751" s="599"/>
      <c r="H751" s="36" t="s">
        <v>159</v>
      </c>
      <c r="I751" s="14" t="s">
        <v>178</v>
      </c>
      <c r="J751" s="36" t="s">
        <v>85</v>
      </c>
      <c r="K751" s="14" t="s">
        <v>86</v>
      </c>
      <c r="L751" s="14" t="s">
        <v>69</v>
      </c>
      <c r="M751" s="14" t="s">
        <v>196</v>
      </c>
      <c r="N751" s="17" t="s">
        <v>88</v>
      </c>
      <c r="O751" s="18" t="s">
        <v>9469</v>
      </c>
      <c r="P751" s="14" t="s">
        <v>9470</v>
      </c>
      <c r="Q751" s="14">
        <v>1072</v>
      </c>
      <c r="R751" s="14" t="s">
        <v>9471</v>
      </c>
      <c r="S751" s="14" t="s">
        <v>9472</v>
      </c>
      <c r="T751" s="627">
        <v>194144722</v>
      </c>
      <c r="U751" s="14">
        <v>16</v>
      </c>
      <c r="V751" s="662">
        <v>62</v>
      </c>
      <c r="W751" s="662">
        <v>110</v>
      </c>
      <c r="X751" s="665" t="s">
        <v>9473</v>
      </c>
      <c r="Y751" s="671" t="s">
        <v>9474</v>
      </c>
      <c r="Z751" s="14">
        <v>5</v>
      </c>
      <c r="AA751" s="14" t="s">
        <v>99</v>
      </c>
      <c r="AB751" s="14" t="s">
        <v>168</v>
      </c>
      <c r="AC751" s="14" t="s">
        <v>186</v>
      </c>
      <c r="AD751" s="19" t="s">
        <v>235</v>
      </c>
      <c r="AE751" s="13" t="s">
        <v>178</v>
      </c>
      <c r="AF751" s="20">
        <v>29677</v>
      </c>
      <c r="AG751" s="14" t="str">
        <f t="shared" ref="AG751:AG782" ca="1" si="182">DATEDIF(AF751,TODAY(),"Y")&amp;" anos"</f>
        <v>44 anos</v>
      </c>
      <c r="AH751" s="20">
        <v>41561</v>
      </c>
      <c r="AI751" s="20">
        <v>41561</v>
      </c>
      <c r="AJ751" s="20">
        <f t="shared" si="176"/>
        <v>50692</v>
      </c>
      <c r="AK751" s="20">
        <f t="shared" si="177"/>
        <v>52518</v>
      </c>
      <c r="AL751" s="14">
        <v>59</v>
      </c>
      <c r="AM751" s="14" t="str">
        <f t="shared" ca="1" si="178"/>
        <v>11 ano(s)</v>
      </c>
      <c r="AN751" s="14" t="str">
        <f t="shared" ca="1" si="179"/>
        <v>10  mês(es)</v>
      </c>
      <c r="AO751" s="14" t="str">
        <f t="shared" ca="1" si="180"/>
        <v>2 dias</v>
      </c>
      <c r="AP751" s="14">
        <f t="shared" ca="1" si="181"/>
        <v>4324</v>
      </c>
      <c r="AQ751" s="21" t="s">
        <v>99</v>
      </c>
      <c r="AR751" s="14"/>
      <c r="AS751" s="14"/>
      <c r="AT751" s="14"/>
      <c r="AU751" s="14"/>
      <c r="AV751" s="14"/>
      <c r="AW751" s="139" t="s">
        <v>100</v>
      </c>
      <c r="AX751" s="14" t="s">
        <v>99</v>
      </c>
      <c r="AY751" s="14" t="s">
        <v>9475</v>
      </c>
      <c r="AZ751" s="14" t="s">
        <v>99</v>
      </c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 t="s">
        <v>9476</v>
      </c>
      <c r="BM751" s="14">
        <v>0</v>
      </c>
      <c r="BN751" s="14" t="s">
        <v>9477</v>
      </c>
      <c r="BO751" s="14" t="s">
        <v>106</v>
      </c>
      <c r="BP751" s="662">
        <v>69005000</v>
      </c>
      <c r="BQ751" s="680">
        <v>9293732833</v>
      </c>
      <c r="BR751" s="22" t="s">
        <v>9478</v>
      </c>
      <c r="BS751" s="14" t="s">
        <v>290</v>
      </c>
      <c r="BT751" s="14" t="s">
        <v>110</v>
      </c>
      <c r="BU751" s="14" t="s">
        <v>291</v>
      </c>
      <c r="BV751" s="14" t="s">
        <v>110</v>
      </c>
      <c r="BW751" s="20" t="s">
        <v>292</v>
      </c>
      <c r="BX751" s="14" t="s">
        <v>9479</v>
      </c>
      <c r="BY751" s="14" t="s">
        <v>110</v>
      </c>
      <c r="BZ751" s="14" t="s">
        <v>110</v>
      </c>
      <c r="CA751" s="14" t="s">
        <v>110</v>
      </c>
      <c r="CB751" s="14" t="s">
        <v>110</v>
      </c>
      <c r="CC751" s="14" t="s">
        <v>110</v>
      </c>
      <c r="CD751" s="14" t="s">
        <v>110</v>
      </c>
      <c r="CE751" s="14" t="s">
        <v>110</v>
      </c>
      <c r="CF751" s="14" t="s">
        <v>110</v>
      </c>
      <c r="CG751" s="14" t="s">
        <v>110</v>
      </c>
      <c r="CH751" s="14" t="s">
        <v>110</v>
      </c>
      <c r="CI751" s="14" t="s">
        <v>110</v>
      </c>
      <c r="CJ751" s="14" t="s">
        <v>110</v>
      </c>
      <c r="CK751" s="14" t="s">
        <v>110</v>
      </c>
      <c r="CL751" s="14" t="s">
        <v>110</v>
      </c>
      <c r="CM751" s="14" t="s">
        <v>110</v>
      </c>
      <c r="CN751" s="14"/>
      <c r="CO751" s="40"/>
    </row>
    <row r="752" spans="1:93" ht="15" customHeight="1">
      <c r="A752" s="24" t="s">
        <v>9480</v>
      </c>
      <c r="B752" s="25">
        <v>1</v>
      </c>
      <c r="C752" s="34" t="s">
        <v>82</v>
      </c>
      <c r="D752" s="600" t="s">
        <v>9075</v>
      </c>
      <c r="E752" s="600">
        <v>37</v>
      </c>
      <c r="F752" s="600"/>
      <c r="G752" s="600"/>
      <c r="H752" s="27" t="s">
        <v>159</v>
      </c>
      <c r="I752" s="25" t="s">
        <v>256</v>
      </c>
      <c r="J752" s="27" t="s">
        <v>135</v>
      </c>
      <c r="K752" s="25" t="s">
        <v>544</v>
      </c>
      <c r="L752" s="25" t="s">
        <v>75</v>
      </c>
      <c r="M752" s="25" t="s">
        <v>136</v>
      </c>
      <c r="N752" s="28" t="s">
        <v>161</v>
      </c>
      <c r="O752" s="29" t="s">
        <v>9481</v>
      </c>
      <c r="P752" s="25" t="s">
        <v>9482</v>
      </c>
      <c r="Q752" s="25">
        <v>1339</v>
      </c>
      <c r="R752" s="25" t="s">
        <v>9483</v>
      </c>
      <c r="S752" s="25" t="s">
        <v>9484</v>
      </c>
      <c r="T752" s="25">
        <v>221291622</v>
      </c>
      <c r="U752" s="25">
        <v>24</v>
      </c>
      <c r="V752" s="25">
        <v>2</v>
      </c>
      <c r="W752" s="25">
        <v>723</v>
      </c>
      <c r="X752" s="24" t="s">
        <v>9485</v>
      </c>
      <c r="Y752" s="24" t="s">
        <v>9486</v>
      </c>
      <c r="Z752" s="25"/>
      <c r="AA752" s="25" t="s">
        <v>99</v>
      </c>
      <c r="AB752" s="25" t="s">
        <v>168</v>
      </c>
      <c r="AC752" s="25" t="s">
        <v>9319</v>
      </c>
      <c r="AD752" s="30" t="s">
        <v>9487</v>
      </c>
      <c r="AE752" s="231" t="s">
        <v>9488</v>
      </c>
      <c r="AF752" s="31">
        <v>30259</v>
      </c>
      <c r="AG752" s="25" t="str">
        <f t="shared" ca="1" si="182"/>
        <v>42 anos</v>
      </c>
      <c r="AH752" s="25"/>
      <c r="AI752" s="31">
        <v>43843</v>
      </c>
      <c r="AJ752" s="31">
        <f t="shared" si="176"/>
        <v>52975</v>
      </c>
      <c r="AK752" s="31">
        <f t="shared" si="177"/>
        <v>54801</v>
      </c>
      <c r="AL752" s="25">
        <v>59</v>
      </c>
      <c r="AM752" s="25" t="str">
        <f t="shared" ca="1" si="178"/>
        <v>5 ano(s)</v>
      </c>
      <c r="AN752" s="25" t="str">
        <f t="shared" ca="1" si="179"/>
        <v>7  mês(es)</v>
      </c>
      <c r="AO752" s="25" t="str">
        <f t="shared" ca="1" si="180"/>
        <v>3 dias</v>
      </c>
      <c r="AP752" s="25">
        <f t="shared" ca="1" si="181"/>
        <v>2042</v>
      </c>
      <c r="AQ752" s="32" t="s">
        <v>99</v>
      </c>
      <c r="AR752" s="25"/>
      <c r="AS752" s="25"/>
      <c r="AT752" s="25"/>
      <c r="AU752" s="25"/>
      <c r="AV752" s="25" t="s">
        <v>100</v>
      </c>
      <c r="AW752" s="25" t="s">
        <v>100</v>
      </c>
      <c r="AX752" s="25" t="s">
        <v>9489</v>
      </c>
      <c r="AY752" s="25" t="s">
        <v>9490</v>
      </c>
      <c r="AZ752" s="25" t="s">
        <v>99</v>
      </c>
      <c r="BA752" s="73" t="s">
        <v>99</v>
      </c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>
        <v>721</v>
      </c>
      <c r="BM752" s="25" t="s">
        <v>7177</v>
      </c>
      <c r="BN752" s="25" t="s">
        <v>106</v>
      </c>
      <c r="BO752" s="25" t="s">
        <v>106</v>
      </c>
      <c r="BP752" s="25">
        <v>69058204</v>
      </c>
      <c r="BQ752" s="80">
        <v>9209910104</v>
      </c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31">
        <v>44672</v>
      </c>
      <c r="CE752" s="25" t="s">
        <v>176</v>
      </c>
      <c r="CF752" s="25"/>
      <c r="CG752" s="25"/>
      <c r="CH752" s="25"/>
      <c r="CI752" s="25"/>
      <c r="CJ752" s="25"/>
      <c r="CK752" s="25"/>
      <c r="CL752" s="25"/>
      <c r="CM752" s="25"/>
      <c r="CN752" s="25"/>
      <c r="CO752" s="34"/>
    </row>
    <row r="753" spans="1:93" ht="15" customHeight="1">
      <c r="A753" s="620" t="s">
        <v>9491</v>
      </c>
      <c r="B753" s="14" t="s">
        <v>157</v>
      </c>
      <c r="C753" s="40" t="s">
        <v>82</v>
      </c>
      <c r="D753" s="599" t="s">
        <v>9075</v>
      </c>
      <c r="E753" s="600">
        <v>37</v>
      </c>
      <c r="F753" s="599"/>
      <c r="G753" s="599"/>
      <c r="H753" s="36" t="s">
        <v>159</v>
      </c>
      <c r="I753" s="188"/>
      <c r="J753" s="36" t="s">
        <v>135</v>
      </c>
      <c r="K753" s="14" t="s">
        <v>544</v>
      </c>
      <c r="L753" s="14" t="s">
        <v>75</v>
      </c>
      <c r="M753" s="17" t="s">
        <v>87</v>
      </c>
      <c r="N753" s="17" t="s">
        <v>88</v>
      </c>
      <c r="O753" s="18" t="s">
        <v>9492</v>
      </c>
      <c r="P753" s="14" t="s">
        <v>9493</v>
      </c>
      <c r="Q753" s="17" t="s">
        <v>9494</v>
      </c>
      <c r="R753" s="14" t="s">
        <v>9495</v>
      </c>
      <c r="S753" s="14" t="s">
        <v>9496</v>
      </c>
      <c r="T753" s="627">
        <v>235307622</v>
      </c>
      <c r="U753" s="627">
        <v>67</v>
      </c>
      <c r="V753" s="627">
        <v>2</v>
      </c>
      <c r="W753" s="627">
        <v>295</v>
      </c>
      <c r="X753" s="13" t="s">
        <v>9497</v>
      </c>
      <c r="Y753" s="13" t="s">
        <v>9498</v>
      </c>
      <c r="Z753" s="14">
        <v>2</v>
      </c>
      <c r="AA753" s="14" t="s">
        <v>99</v>
      </c>
      <c r="AB753" s="14" t="s">
        <v>168</v>
      </c>
      <c r="AC753" s="14" t="s">
        <v>8214</v>
      </c>
      <c r="AD753" s="19" t="s">
        <v>9499</v>
      </c>
      <c r="AE753" s="13" t="s">
        <v>9500</v>
      </c>
      <c r="AF753" s="20">
        <v>30872</v>
      </c>
      <c r="AG753" s="14" t="str">
        <f t="shared" ca="1" si="182"/>
        <v>41 anos</v>
      </c>
      <c r="AH753" s="20">
        <v>38058</v>
      </c>
      <c r="AI753" s="20">
        <v>38058</v>
      </c>
      <c r="AJ753" s="20">
        <f t="shared" si="176"/>
        <v>47189</v>
      </c>
      <c r="AK753" s="20">
        <f t="shared" si="177"/>
        <v>49015</v>
      </c>
      <c r="AL753" s="14">
        <v>59</v>
      </c>
      <c r="AM753" s="14" t="str">
        <f t="shared" ca="1" si="178"/>
        <v>21 ano(s)</v>
      </c>
      <c r="AN753" s="14" t="str">
        <f t="shared" ca="1" si="179"/>
        <v>5  mês(es)</v>
      </c>
      <c r="AO753" s="14" t="str">
        <f t="shared" ca="1" si="180"/>
        <v>4 dias</v>
      </c>
      <c r="AP753" s="14">
        <f t="shared" ca="1" si="181"/>
        <v>7827</v>
      </c>
      <c r="AQ753" s="21" t="s">
        <v>99</v>
      </c>
      <c r="AR753" s="14"/>
      <c r="AS753" s="14"/>
      <c r="AT753" s="14"/>
      <c r="AU753" s="14"/>
      <c r="AV753" s="14"/>
      <c r="AW753" s="14" t="s">
        <v>100</v>
      </c>
      <c r="AX753" s="14"/>
      <c r="AY753" s="14" t="s">
        <v>99</v>
      </c>
      <c r="AZ753" s="14" t="s">
        <v>99</v>
      </c>
      <c r="BA753" s="116" t="s">
        <v>99</v>
      </c>
      <c r="BB753" s="20" t="s">
        <v>101</v>
      </c>
      <c r="BC753" s="14"/>
      <c r="BD753" s="14" t="s">
        <v>102</v>
      </c>
      <c r="BE753" s="14" t="s">
        <v>103</v>
      </c>
      <c r="BF753" s="14"/>
      <c r="BG753" s="14"/>
      <c r="BH753" s="14"/>
      <c r="BI753" s="14"/>
      <c r="BJ753" s="14"/>
      <c r="BK753" s="14"/>
      <c r="BL753" s="14" t="s">
        <v>9501</v>
      </c>
      <c r="BM753" s="14">
        <v>0</v>
      </c>
      <c r="BN753" s="14"/>
      <c r="BO753" s="14" t="s">
        <v>106</v>
      </c>
      <c r="BP753" s="14">
        <v>69040710</v>
      </c>
      <c r="BQ753" s="121">
        <v>88097318</v>
      </c>
      <c r="BR753" s="22" t="s">
        <v>9502</v>
      </c>
      <c r="BS753" s="14" t="s">
        <v>108</v>
      </c>
      <c r="BT753" s="14" t="s">
        <v>109</v>
      </c>
      <c r="BU753" s="14" t="s">
        <v>110</v>
      </c>
      <c r="BV753" s="14" t="s">
        <v>110</v>
      </c>
      <c r="BW753" s="20" t="s">
        <v>110</v>
      </c>
      <c r="BX753" s="20" t="s">
        <v>111</v>
      </c>
      <c r="BY753" s="14" t="s">
        <v>112</v>
      </c>
      <c r="BZ753" s="20" t="s">
        <v>113</v>
      </c>
      <c r="CA753" s="14" t="s">
        <v>110</v>
      </c>
      <c r="CB753" s="14" t="s">
        <v>110</v>
      </c>
      <c r="CC753" s="14" t="s">
        <v>110</v>
      </c>
      <c r="CD753" s="20">
        <v>45037</v>
      </c>
      <c r="CE753" s="14" t="s">
        <v>9503</v>
      </c>
      <c r="CF753" s="14" t="s">
        <v>110</v>
      </c>
      <c r="CG753" s="14" t="s">
        <v>110</v>
      </c>
      <c r="CH753" s="14" t="s">
        <v>110</v>
      </c>
      <c r="CI753" s="14" t="s">
        <v>110</v>
      </c>
      <c r="CJ753" s="14" t="s">
        <v>110</v>
      </c>
      <c r="CK753" s="14" t="s">
        <v>110</v>
      </c>
      <c r="CL753" s="14" t="s">
        <v>110</v>
      </c>
      <c r="CM753" s="14" t="s">
        <v>110</v>
      </c>
      <c r="CN753" s="14"/>
      <c r="CO753" s="40"/>
    </row>
    <row r="754" spans="1:93" ht="15" customHeight="1">
      <c r="A754" s="24" t="s">
        <v>255</v>
      </c>
      <c r="B754" s="25">
        <v>160</v>
      </c>
      <c r="C754" s="34" t="s">
        <v>82</v>
      </c>
      <c r="D754" s="600" t="s">
        <v>158</v>
      </c>
      <c r="E754" s="600">
        <v>37</v>
      </c>
      <c r="F754" s="600"/>
      <c r="G754" s="600"/>
      <c r="H754" s="590" t="s">
        <v>159</v>
      </c>
      <c r="I754" s="25" t="s">
        <v>256</v>
      </c>
      <c r="J754" s="27" t="s">
        <v>85</v>
      </c>
      <c r="K754" s="25"/>
      <c r="L754" s="25" t="s">
        <v>257</v>
      </c>
      <c r="M754" s="28" t="s">
        <v>196</v>
      </c>
      <c r="N754" s="32" t="s">
        <v>88</v>
      </c>
      <c r="O754" s="29" t="s">
        <v>258</v>
      </c>
      <c r="P754" s="44" t="s">
        <v>259</v>
      </c>
      <c r="Q754" s="25">
        <v>2060</v>
      </c>
      <c r="R754" s="44" t="s">
        <v>260</v>
      </c>
      <c r="S754" s="44" t="s">
        <v>261</v>
      </c>
      <c r="T754" s="25" t="s">
        <v>262</v>
      </c>
      <c r="U754" s="25" t="s">
        <v>263</v>
      </c>
      <c r="V754" s="25" t="s">
        <v>264</v>
      </c>
      <c r="W754" s="25" t="s">
        <v>265</v>
      </c>
      <c r="X754" s="24" t="s">
        <v>266</v>
      </c>
      <c r="Y754" s="24" t="s">
        <v>267</v>
      </c>
      <c r="Z754" s="25" t="s">
        <v>268</v>
      </c>
      <c r="AA754" s="25" t="s">
        <v>99</v>
      </c>
      <c r="AB754" s="25" t="s">
        <v>168</v>
      </c>
      <c r="AC754" s="25" t="s">
        <v>186</v>
      </c>
      <c r="AD754" s="30"/>
      <c r="AE754" s="24"/>
      <c r="AF754" s="45">
        <v>33344</v>
      </c>
      <c r="AG754" s="25" t="str">
        <f t="shared" ca="1" si="182"/>
        <v>34 anos</v>
      </c>
      <c r="AH754" s="45">
        <v>45261</v>
      </c>
      <c r="AI754" s="31"/>
      <c r="AJ754" s="31"/>
      <c r="AK754" s="31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 t="s">
        <v>100</v>
      </c>
      <c r="AX754" s="63" t="s">
        <v>269</v>
      </c>
      <c r="AY754" s="63" t="s">
        <v>270</v>
      </c>
      <c r="AZ754" s="52" t="s">
        <v>99</v>
      </c>
      <c r="BA754" s="52" t="s">
        <v>99</v>
      </c>
      <c r="BB754" s="25" t="s">
        <v>271</v>
      </c>
      <c r="BC754" s="25"/>
      <c r="BD754" s="25"/>
      <c r="BE754" s="25"/>
      <c r="BF754" s="25"/>
      <c r="BG754" s="25"/>
      <c r="BH754" s="25"/>
      <c r="BI754" s="25"/>
      <c r="BJ754" s="25"/>
      <c r="BK754" s="25"/>
      <c r="BL754" s="24" t="s">
        <v>272</v>
      </c>
      <c r="BM754" s="25">
        <v>50</v>
      </c>
      <c r="BN754" s="25"/>
      <c r="BO754" s="25" t="s">
        <v>106</v>
      </c>
      <c r="BP754" s="25" t="s">
        <v>273</v>
      </c>
      <c r="BQ754" s="64" t="s">
        <v>274</v>
      </c>
      <c r="BR754" s="51" t="s">
        <v>275</v>
      </c>
      <c r="BS754" s="25"/>
      <c r="BT754" s="25"/>
      <c r="BU754" s="25"/>
      <c r="BV754" s="25" t="s">
        <v>276</v>
      </c>
      <c r="BW754" s="25"/>
      <c r="BX754" s="630"/>
      <c r="BY754" s="25"/>
      <c r="BZ754" s="25"/>
      <c r="CA754" s="25"/>
      <c r="CB754" s="31"/>
      <c r="CC754" s="25"/>
      <c r="CD754" s="31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34"/>
    </row>
    <row r="755" spans="1:93" ht="15" customHeight="1">
      <c r="A755" s="39" t="s">
        <v>2421</v>
      </c>
      <c r="B755" s="14">
        <v>15</v>
      </c>
      <c r="C755" s="40" t="s">
        <v>82</v>
      </c>
      <c r="D755" s="600" t="s">
        <v>158</v>
      </c>
      <c r="E755" s="600">
        <v>37</v>
      </c>
      <c r="F755" s="599"/>
      <c r="G755" s="599"/>
      <c r="H755" s="591" t="s">
        <v>159</v>
      </c>
      <c r="I755" s="14" t="s">
        <v>256</v>
      </c>
      <c r="J755" s="36" t="s">
        <v>85</v>
      </c>
      <c r="K755" s="14"/>
      <c r="L755" s="14" t="s">
        <v>257</v>
      </c>
      <c r="M755" s="17" t="s">
        <v>196</v>
      </c>
      <c r="N755" s="17" t="s">
        <v>88</v>
      </c>
      <c r="O755" s="18" t="s">
        <v>2423</v>
      </c>
      <c r="P755" s="59" t="s">
        <v>2424</v>
      </c>
      <c r="Q755" s="60">
        <v>1914</v>
      </c>
      <c r="R755" s="59" t="s">
        <v>2425</v>
      </c>
      <c r="S755" s="59" t="s">
        <v>2426</v>
      </c>
      <c r="T755" s="76">
        <v>410957622</v>
      </c>
      <c r="U755" s="14">
        <v>22</v>
      </c>
      <c r="V755" s="75" t="s">
        <v>1031</v>
      </c>
      <c r="W755" s="75" t="s">
        <v>1423</v>
      </c>
      <c r="X755" s="146" t="s">
        <v>2427</v>
      </c>
      <c r="Y755" s="146" t="s">
        <v>2428</v>
      </c>
      <c r="Z755" s="14"/>
      <c r="AA755" s="14" t="s">
        <v>99</v>
      </c>
      <c r="AB755" s="14" t="s">
        <v>168</v>
      </c>
      <c r="AC755" s="14" t="s">
        <v>186</v>
      </c>
      <c r="AD755" s="19"/>
      <c r="AE755" s="13"/>
      <c r="AF755" s="62">
        <v>36570</v>
      </c>
      <c r="AG755" s="14" t="str">
        <f t="shared" ca="1" si="182"/>
        <v>25 anos</v>
      </c>
      <c r="AH755" s="62">
        <v>45261</v>
      </c>
      <c r="AI755" s="20"/>
      <c r="AJ755" s="20"/>
      <c r="AK755" s="20"/>
      <c r="AL755" s="14"/>
      <c r="AM755" s="14"/>
      <c r="AN755" s="14"/>
      <c r="AO755" s="14"/>
      <c r="AP755" s="14"/>
      <c r="AQ755" s="21"/>
      <c r="AR755" s="14"/>
      <c r="AS755" s="14"/>
      <c r="AT755" s="14"/>
      <c r="AU755" s="14"/>
      <c r="AV755" s="14"/>
      <c r="AW755" s="14" t="s">
        <v>100</v>
      </c>
      <c r="AX755" s="52" t="s">
        <v>2429</v>
      </c>
      <c r="AY755" s="52" t="s">
        <v>306</v>
      </c>
      <c r="AZ755" s="52" t="s">
        <v>99</v>
      </c>
      <c r="BA755" s="52" t="s">
        <v>99</v>
      </c>
      <c r="BB755" s="14" t="s">
        <v>271</v>
      </c>
      <c r="BC755" s="14"/>
      <c r="BD755" s="14"/>
      <c r="BE755" s="14"/>
      <c r="BF755" s="14"/>
      <c r="BG755" s="14"/>
      <c r="BH755" s="14"/>
      <c r="BI755" s="14"/>
      <c r="BJ755" s="14"/>
      <c r="BK755" s="14"/>
      <c r="BL755" s="13" t="s">
        <v>2430</v>
      </c>
      <c r="BM755" s="14">
        <v>70</v>
      </c>
      <c r="BN755" s="14"/>
      <c r="BO755" s="14" t="s">
        <v>106</v>
      </c>
      <c r="BP755" s="76">
        <v>69006277</v>
      </c>
      <c r="BQ755" s="53">
        <v>92995134156</v>
      </c>
      <c r="BR755" s="54" t="s">
        <v>2431</v>
      </c>
      <c r="BS755" s="14"/>
      <c r="BT755" s="14"/>
      <c r="BU755" s="14"/>
      <c r="BV755" s="14" t="s">
        <v>276</v>
      </c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40"/>
    </row>
    <row r="756" spans="1:93" ht="15" customHeight="1">
      <c r="A756" s="24" t="s">
        <v>9504</v>
      </c>
      <c r="B756" s="25"/>
      <c r="C756" s="34" t="s">
        <v>82</v>
      </c>
      <c r="D756" s="600" t="s">
        <v>9075</v>
      </c>
      <c r="E756" s="600">
        <v>37</v>
      </c>
      <c r="F756" s="600"/>
      <c r="G756" s="600"/>
      <c r="H756" s="27" t="s">
        <v>159</v>
      </c>
      <c r="I756" s="25" t="s">
        <v>9505</v>
      </c>
      <c r="J756" s="27" t="s">
        <v>135</v>
      </c>
      <c r="K756" s="25" t="s">
        <v>544</v>
      </c>
      <c r="L756" s="25" t="s">
        <v>75</v>
      </c>
      <c r="M756" s="28" t="s">
        <v>136</v>
      </c>
      <c r="N756" s="28" t="s">
        <v>137</v>
      </c>
      <c r="O756" s="29" t="s">
        <v>9506</v>
      </c>
      <c r="P756" s="25" t="s">
        <v>9507</v>
      </c>
      <c r="Q756" s="25">
        <v>1375</v>
      </c>
      <c r="R756" s="25" t="s">
        <v>9508</v>
      </c>
      <c r="S756" s="25" t="s">
        <v>9509</v>
      </c>
      <c r="T756" s="25">
        <v>238329822</v>
      </c>
      <c r="U756" s="25">
        <v>32</v>
      </c>
      <c r="V756" s="25">
        <v>58</v>
      </c>
      <c r="W756" s="25">
        <v>791</v>
      </c>
      <c r="X756" s="24" t="s">
        <v>9510</v>
      </c>
      <c r="Y756" s="24" t="s">
        <v>9511</v>
      </c>
      <c r="Z756" s="25">
        <v>1</v>
      </c>
      <c r="AA756" s="25" t="s">
        <v>99</v>
      </c>
      <c r="AB756" s="25" t="s">
        <v>219</v>
      </c>
      <c r="AC756" s="25" t="s">
        <v>9319</v>
      </c>
      <c r="AD756" s="30" t="s">
        <v>9512</v>
      </c>
      <c r="AE756" s="24" t="s">
        <v>9513</v>
      </c>
      <c r="AF756" s="31">
        <v>31754</v>
      </c>
      <c r="AG756" s="25" t="str">
        <f t="shared" ca="1" si="182"/>
        <v>38 anos</v>
      </c>
      <c r="AH756" s="25"/>
      <c r="AI756" s="31">
        <v>43937</v>
      </c>
      <c r="AJ756" s="31">
        <f>EDATE(AI756,300)</f>
        <v>53068</v>
      </c>
      <c r="AK756" s="31">
        <f>EDATE(AI756,360)</f>
        <v>54894</v>
      </c>
      <c r="AL756" s="25">
        <v>59</v>
      </c>
      <c r="AM756" s="25" t="str">
        <f ca="1">DATEDIF(AI756,TODAY(),"Y")&amp;" ano(s)"</f>
        <v>5 ano(s)</v>
      </c>
      <c r="AN756" s="25" t="str">
        <f ca="1">DATEDIF(AI756,TODAY(),"YM")&amp;"  mês(es)"</f>
        <v>4  mês(es)</v>
      </c>
      <c r="AO756" s="25" t="str">
        <f ca="1">DATEDIF(AI756,TODAY(),"MD")&amp;" dias"</f>
        <v>0 dias</v>
      </c>
      <c r="AP756" s="25">
        <f ca="1">TODAY()-AI756</f>
        <v>1948</v>
      </c>
      <c r="AQ756" s="32" t="s">
        <v>99</v>
      </c>
      <c r="AR756" s="25"/>
      <c r="AS756" s="25"/>
      <c r="AT756" s="25"/>
      <c r="AU756" s="25"/>
      <c r="AV756" s="25"/>
      <c r="AW756" s="25" t="s">
        <v>100</v>
      </c>
      <c r="AX756" s="25" t="s">
        <v>149</v>
      </c>
      <c r="AY756" s="25" t="s">
        <v>9514</v>
      </c>
      <c r="AZ756" s="25"/>
      <c r="BA756" s="73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 t="s">
        <v>9515</v>
      </c>
      <c r="BM756" s="25">
        <v>661</v>
      </c>
      <c r="BN756" s="25" t="s">
        <v>9516</v>
      </c>
      <c r="BO756" s="25" t="s">
        <v>106</v>
      </c>
      <c r="BP756" s="25">
        <v>69033000</v>
      </c>
      <c r="BQ756" s="122">
        <v>92982100121</v>
      </c>
      <c r="BR756" s="33" t="s">
        <v>9517</v>
      </c>
      <c r="BS756" s="25"/>
      <c r="BT756" s="25"/>
      <c r="BU756" s="25"/>
      <c r="BV756" s="25"/>
      <c r="BW756" s="25"/>
      <c r="BX756" s="25"/>
      <c r="BY756" s="25"/>
      <c r="BZ756" s="25"/>
      <c r="CA756" s="25"/>
      <c r="CB756" s="31">
        <v>43937</v>
      </c>
      <c r="CC756" s="25" t="s">
        <v>175</v>
      </c>
      <c r="CD756" s="31">
        <v>44672</v>
      </c>
      <c r="CE756" s="25" t="s">
        <v>5664</v>
      </c>
      <c r="CF756" s="25"/>
      <c r="CG756" s="25"/>
      <c r="CH756" s="25"/>
      <c r="CI756" s="25"/>
      <c r="CJ756" s="25"/>
      <c r="CK756" s="25"/>
      <c r="CL756" s="25"/>
      <c r="CM756" s="25"/>
      <c r="CN756" s="25"/>
      <c r="CO756" s="34"/>
    </row>
    <row r="757" spans="1:93" ht="15" customHeight="1">
      <c r="A757" s="13" t="s">
        <v>9518</v>
      </c>
      <c r="B757" s="14"/>
      <c r="C757" s="40" t="s">
        <v>82</v>
      </c>
      <c r="D757" s="599" t="s">
        <v>9075</v>
      </c>
      <c r="E757" s="600">
        <v>37</v>
      </c>
      <c r="F757" s="599"/>
      <c r="G757" s="599"/>
      <c r="H757" s="36" t="s">
        <v>159</v>
      </c>
      <c r="I757" s="14" t="s">
        <v>256</v>
      </c>
      <c r="J757" s="36" t="s">
        <v>135</v>
      </c>
      <c r="K757" s="14" t="s">
        <v>544</v>
      </c>
      <c r="L757" s="21" t="s">
        <v>69</v>
      </c>
      <c r="M757" s="17" t="s">
        <v>1392</v>
      </c>
      <c r="N757" s="17" t="s">
        <v>1450</v>
      </c>
      <c r="O757" s="18" t="s">
        <v>9519</v>
      </c>
      <c r="P757" s="14" t="s">
        <v>9520</v>
      </c>
      <c r="Q757" s="60" t="s">
        <v>9521</v>
      </c>
      <c r="R757" s="14" t="s">
        <v>9522</v>
      </c>
      <c r="S757" s="14" t="s">
        <v>9523</v>
      </c>
      <c r="T757" s="14">
        <v>207779622</v>
      </c>
      <c r="U757" s="14">
        <v>59</v>
      </c>
      <c r="V757" s="14">
        <v>31</v>
      </c>
      <c r="W757" s="14">
        <v>412</v>
      </c>
      <c r="X757" s="13" t="s">
        <v>9524</v>
      </c>
      <c r="Y757" s="13" t="s">
        <v>9525</v>
      </c>
      <c r="Z757" s="14">
        <v>1</v>
      </c>
      <c r="AA757" s="14" t="s">
        <v>99</v>
      </c>
      <c r="AB757" s="14" t="s">
        <v>168</v>
      </c>
      <c r="AC757" s="14" t="s">
        <v>186</v>
      </c>
      <c r="AD757" s="19" t="s">
        <v>187</v>
      </c>
      <c r="AE757" s="13" t="s">
        <v>178</v>
      </c>
      <c r="AF757" s="20">
        <v>30244</v>
      </c>
      <c r="AG757" s="14" t="str">
        <f t="shared" ca="1" si="182"/>
        <v>42 anos</v>
      </c>
      <c r="AH757" s="20">
        <v>43847</v>
      </c>
      <c r="AI757" s="20">
        <v>43937</v>
      </c>
      <c r="AJ757" s="20">
        <f>EDATE(AI757,300)</f>
        <v>53068</v>
      </c>
      <c r="AK757" s="20">
        <f>EDATE(AI757,360)</f>
        <v>54894</v>
      </c>
      <c r="AL757" s="14">
        <v>59</v>
      </c>
      <c r="AM757" s="14" t="str">
        <f ca="1">DATEDIF(AI757,TODAY(),"Y")&amp;" ano(s)"</f>
        <v>5 ano(s)</v>
      </c>
      <c r="AN757" s="14" t="str">
        <f ca="1">DATEDIF(AI757,TODAY(),"YM")&amp;"  mês(es)"</f>
        <v>4  mês(es)</v>
      </c>
      <c r="AO757" s="14" t="str">
        <f ca="1">DATEDIF(AI757,TODAY(),"MD")&amp;" dias"</f>
        <v>0 dias</v>
      </c>
      <c r="AP757" s="14">
        <f ca="1">TODAY()-AI757</f>
        <v>1948</v>
      </c>
      <c r="AQ757" s="21" t="s">
        <v>99</v>
      </c>
      <c r="AR757" s="14"/>
      <c r="AS757" s="14"/>
      <c r="AT757" s="14"/>
      <c r="AU757" s="14"/>
      <c r="AV757" s="14"/>
      <c r="AW757" s="14" t="s">
        <v>100</v>
      </c>
      <c r="AX757" s="14" t="s">
        <v>110</v>
      </c>
      <c r="AY757" s="14" t="s">
        <v>9526</v>
      </c>
      <c r="AZ757" s="14" t="s">
        <v>99</v>
      </c>
      <c r="BA757" s="14" t="s">
        <v>99</v>
      </c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 t="s">
        <v>9527</v>
      </c>
      <c r="BM757" s="14">
        <v>15</v>
      </c>
      <c r="BN757" s="14" t="s">
        <v>8002</v>
      </c>
      <c r="BO757" s="14" t="s">
        <v>106</v>
      </c>
      <c r="BP757" s="14">
        <v>69000000</v>
      </c>
      <c r="BQ757" s="14">
        <v>92006245878</v>
      </c>
      <c r="BR757" s="14" t="s">
        <v>9528</v>
      </c>
      <c r="BS757" s="14"/>
      <c r="BT757" s="14"/>
      <c r="BU757" s="14"/>
      <c r="BV757" s="14"/>
      <c r="BW757" s="14"/>
      <c r="BX757" s="627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40"/>
    </row>
    <row r="758" spans="1:93" ht="13.5" customHeight="1">
      <c r="A758" s="103" t="s">
        <v>9529</v>
      </c>
      <c r="B758" s="32">
        <v>4</v>
      </c>
      <c r="C758" s="34" t="s">
        <v>82</v>
      </c>
      <c r="D758" s="600" t="s">
        <v>9075</v>
      </c>
      <c r="E758" s="600">
        <v>37</v>
      </c>
      <c r="F758" s="600"/>
      <c r="G758" s="600"/>
      <c r="H758" s="27" t="s">
        <v>159</v>
      </c>
      <c r="I758" s="25" t="s">
        <v>256</v>
      </c>
      <c r="J758" s="104" t="s">
        <v>135</v>
      </c>
      <c r="K758" s="25" t="s">
        <v>86</v>
      </c>
      <c r="L758" s="25" t="s">
        <v>73</v>
      </c>
      <c r="M758" s="32" t="s">
        <v>136</v>
      </c>
      <c r="N758" s="32" t="s">
        <v>137</v>
      </c>
      <c r="O758" s="29" t="s">
        <v>9530</v>
      </c>
      <c r="P758" s="32" t="s">
        <v>9531</v>
      </c>
      <c r="Q758" s="25">
        <v>1813</v>
      </c>
      <c r="R758" s="32">
        <v>12300223076</v>
      </c>
      <c r="S758" s="32">
        <v>32015593268</v>
      </c>
      <c r="T758" s="32">
        <v>11608492283</v>
      </c>
      <c r="U758" s="32"/>
      <c r="V758" s="32"/>
      <c r="W758" s="32"/>
      <c r="X758" s="103" t="s">
        <v>9532</v>
      </c>
      <c r="Y758" s="103" t="s">
        <v>9533</v>
      </c>
      <c r="Z758" s="25">
        <v>2</v>
      </c>
      <c r="AA758" s="25" t="s">
        <v>99</v>
      </c>
      <c r="AB758" s="25" t="s">
        <v>168</v>
      </c>
      <c r="AC758" s="25" t="s">
        <v>186</v>
      </c>
      <c r="AD758" s="30" t="s">
        <v>187</v>
      </c>
      <c r="AE758" s="24" t="s">
        <v>178</v>
      </c>
      <c r="AF758" s="106">
        <v>26003</v>
      </c>
      <c r="AG758" s="25" t="str">
        <f t="shared" ca="1" si="182"/>
        <v>54 anos</v>
      </c>
      <c r="AH758" s="25"/>
      <c r="AI758" s="106">
        <v>44697</v>
      </c>
      <c r="AJ758" s="31">
        <f>EDATE(AI758,300)</f>
        <v>53828</v>
      </c>
      <c r="AK758" s="31">
        <f>EDATE(AI758,360)</f>
        <v>55655</v>
      </c>
      <c r="AL758" s="32">
        <v>59</v>
      </c>
      <c r="AM758" s="25" t="str">
        <f ca="1">DATEDIF(AI758,TODAY(),"Y")&amp;" ano(s)"</f>
        <v>3 ano(s)</v>
      </c>
      <c r="AN758" s="25" t="str">
        <f ca="1">DATEDIF(AI758,TODAY(),"YM")&amp;"  mês(es)"</f>
        <v>3  mês(es)</v>
      </c>
      <c r="AO758" s="25" t="str">
        <f ca="1">DATEDIF(AI758,TODAY(),"MD")&amp;" dias"</f>
        <v>0 dias</v>
      </c>
      <c r="AP758" s="25">
        <f ca="1">TODAY()-AI758</f>
        <v>1188</v>
      </c>
      <c r="AQ758" s="32" t="s">
        <v>99</v>
      </c>
      <c r="AR758" s="32"/>
      <c r="AS758" s="32"/>
      <c r="AT758" s="32"/>
      <c r="AU758" s="32"/>
      <c r="AV758" s="32"/>
      <c r="AW758" s="25" t="s">
        <v>100</v>
      </c>
      <c r="AX758" s="32"/>
      <c r="AY758" s="32"/>
      <c r="AZ758" s="32"/>
      <c r="BA758" s="25" t="s">
        <v>99</v>
      </c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25" t="s">
        <v>106</v>
      </c>
      <c r="BP758" s="32"/>
      <c r="BQ758" s="32"/>
      <c r="BR758" s="107"/>
      <c r="BS758" s="103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103"/>
      <c r="CN758" s="32"/>
      <c r="CO758" s="108"/>
    </row>
    <row r="759" spans="1:93" ht="15" customHeight="1">
      <c r="A759" s="13" t="s">
        <v>9534</v>
      </c>
      <c r="B759" s="14"/>
      <c r="C759" s="40" t="s">
        <v>82</v>
      </c>
      <c r="D759" s="599" t="s">
        <v>9075</v>
      </c>
      <c r="E759" s="600">
        <v>37</v>
      </c>
      <c r="F759" s="599"/>
      <c r="G759" s="599"/>
      <c r="H759" s="36" t="s">
        <v>159</v>
      </c>
      <c r="I759" s="14" t="s">
        <v>256</v>
      </c>
      <c r="J759" s="36" t="s">
        <v>135</v>
      </c>
      <c r="K759" s="14" t="s">
        <v>86</v>
      </c>
      <c r="L759" s="21" t="s">
        <v>69</v>
      </c>
      <c r="M759" s="17" t="s">
        <v>1392</v>
      </c>
      <c r="N759" s="17" t="s">
        <v>1450</v>
      </c>
      <c r="O759" s="18" t="s">
        <v>9535</v>
      </c>
      <c r="P759" s="14" t="s">
        <v>9536</v>
      </c>
      <c r="Q759" s="60" t="s">
        <v>9537</v>
      </c>
      <c r="R759" s="14" t="s">
        <v>9538</v>
      </c>
      <c r="S759" s="14" t="s">
        <v>9539</v>
      </c>
      <c r="T759" s="14">
        <v>333486122</v>
      </c>
      <c r="U759" s="14">
        <v>63</v>
      </c>
      <c r="V759" s="14">
        <v>40</v>
      </c>
      <c r="W759" s="14">
        <v>324</v>
      </c>
      <c r="X759" s="13" t="s">
        <v>9540</v>
      </c>
      <c r="Y759" s="13" t="s">
        <v>9541</v>
      </c>
      <c r="Z759" s="14">
        <v>2</v>
      </c>
      <c r="AA759" s="14" t="s">
        <v>99</v>
      </c>
      <c r="AB759" s="14" t="s">
        <v>168</v>
      </c>
      <c r="AC759" s="14" t="s">
        <v>186</v>
      </c>
      <c r="AD759" s="19" t="s">
        <v>187</v>
      </c>
      <c r="AE759" s="13" t="s">
        <v>178</v>
      </c>
      <c r="AF759" s="20">
        <v>32444</v>
      </c>
      <c r="AG759" s="14" t="str">
        <f t="shared" ca="1" si="182"/>
        <v>36 anos</v>
      </c>
      <c r="AH759" s="20">
        <v>43937</v>
      </c>
      <c r="AI759" s="20">
        <v>43945</v>
      </c>
      <c r="AJ759" s="20">
        <f>EDATE(AI759,300)</f>
        <v>53076</v>
      </c>
      <c r="AK759" s="20">
        <f>EDATE(AI759,360)</f>
        <v>54902</v>
      </c>
      <c r="AL759" s="14">
        <v>59</v>
      </c>
      <c r="AM759" s="14" t="str">
        <f ca="1">DATEDIF(AI759,TODAY(),"Y")&amp;" ano(s)"</f>
        <v>5 ano(s)</v>
      </c>
      <c r="AN759" s="14" t="str">
        <f ca="1">DATEDIF(AI759,TODAY(),"YM")&amp;"  mês(es)"</f>
        <v>3  mês(es)</v>
      </c>
      <c r="AO759" s="14" t="str">
        <f ca="1">DATEDIF(AI759,TODAY(),"MD")&amp;" dias"</f>
        <v>23 dias</v>
      </c>
      <c r="AP759" s="14">
        <f ca="1">TODAY()-AI759</f>
        <v>1940</v>
      </c>
      <c r="AQ759" s="21" t="s">
        <v>99</v>
      </c>
      <c r="AR759" s="14"/>
      <c r="AS759" s="14"/>
      <c r="AT759" s="14"/>
      <c r="AU759" s="14"/>
      <c r="AV759" s="14"/>
      <c r="AW759" s="14" t="s">
        <v>336</v>
      </c>
      <c r="AX759" s="14" t="s">
        <v>110</v>
      </c>
      <c r="AY759" s="14" t="s">
        <v>99</v>
      </c>
      <c r="AZ759" s="14" t="s">
        <v>99</v>
      </c>
      <c r="BA759" s="14" t="s">
        <v>99</v>
      </c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 t="s">
        <v>9542</v>
      </c>
      <c r="BM759" s="14">
        <v>67</v>
      </c>
      <c r="BN759" s="14" t="s">
        <v>308</v>
      </c>
      <c r="BO759" s="14" t="s">
        <v>106</v>
      </c>
      <c r="BP759" s="14">
        <v>69037500</v>
      </c>
      <c r="BQ759" s="14">
        <v>92984088767</v>
      </c>
      <c r="BR759" s="14" t="s">
        <v>9543</v>
      </c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40"/>
    </row>
    <row r="760" spans="1:93" ht="12" customHeight="1">
      <c r="A760" s="65" t="s">
        <v>2432</v>
      </c>
      <c r="B760" s="25">
        <v>184</v>
      </c>
      <c r="C760" s="34" t="s">
        <v>82</v>
      </c>
      <c r="D760" s="600" t="s">
        <v>158</v>
      </c>
      <c r="E760" s="600">
        <v>37</v>
      </c>
      <c r="F760" s="600"/>
      <c r="G760" s="600"/>
      <c r="H760" s="590" t="s">
        <v>159</v>
      </c>
      <c r="I760" s="25" t="s">
        <v>256</v>
      </c>
      <c r="J760" s="27" t="s">
        <v>85</v>
      </c>
      <c r="K760" s="25"/>
      <c r="L760" s="25" t="s">
        <v>257</v>
      </c>
      <c r="M760" s="25" t="s">
        <v>196</v>
      </c>
      <c r="N760" s="28" t="s">
        <v>88</v>
      </c>
      <c r="O760" s="29" t="s">
        <v>2433</v>
      </c>
      <c r="P760" s="44" t="s">
        <v>2434</v>
      </c>
      <c r="Q760" s="25">
        <v>2084</v>
      </c>
      <c r="R760" s="44" t="s">
        <v>2435</v>
      </c>
      <c r="S760" s="44" t="s">
        <v>2436</v>
      </c>
      <c r="T760" s="67" t="s">
        <v>2437</v>
      </c>
      <c r="U760" s="25">
        <v>59</v>
      </c>
      <c r="V760" s="68" t="s">
        <v>301</v>
      </c>
      <c r="W760" s="68" t="s">
        <v>2438</v>
      </c>
      <c r="X760" s="24" t="s">
        <v>2439</v>
      </c>
      <c r="Y760" s="24" t="s">
        <v>2440</v>
      </c>
      <c r="Z760" s="25">
        <v>1</v>
      </c>
      <c r="AA760" s="25" t="s">
        <v>99</v>
      </c>
      <c r="AB760" s="25" t="s">
        <v>168</v>
      </c>
      <c r="AC760" s="25" t="s">
        <v>186</v>
      </c>
      <c r="AD760" s="30"/>
      <c r="AE760" s="24"/>
      <c r="AF760" s="45">
        <v>33285</v>
      </c>
      <c r="AG760" s="25" t="str">
        <f t="shared" ca="1" si="182"/>
        <v>34 anos</v>
      </c>
      <c r="AH760" s="45">
        <v>45261</v>
      </c>
      <c r="AI760" s="31"/>
      <c r="AJ760" s="31"/>
      <c r="AK760" s="31"/>
      <c r="AL760" s="25"/>
      <c r="AM760" s="25"/>
      <c r="AN760" s="25"/>
      <c r="AO760" s="25"/>
      <c r="AP760" s="25"/>
      <c r="AQ760" s="32"/>
      <c r="AR760" s="25"/>
      <c r="AS760" s="25"/>
      <c r="AT760" s="25"/>
      <c r="AU760" s="25"/>
      <c r="AV760" s="25"/>
      <c r="AW760" s="25" t="s">
        <v>100</v>
      </c>
      <c r="AX760" s="147" t="s">
        <v>2441</v>
      </c>
      <c r="AY760" s="52" t="s">
        <v>2442</v>
      </c>
      <c r="AZ760" s="52" t="s">
        <v>99</v>
      </c>
      <c r="BA760" s="52" t="s">
        <v>99</v>
      </c>
      <c r="BB760" s="25" t="s">
        <v>271</v>
      </c>
      <c r="BC760" s="25"/>
      <c r="BD760" s="25"/>
      <c r="BE760" s="25"/>
      <c r="BF760" s="25"/>
      <c r="BG760" s="25"/>
      <c r="BH760" s="25"/>
      <c r="BI760" s="25"/>
      <c r="BJ760" s="25"/>
      <c r="BK760" s="25"/>
      <c r="BL760" s="24"/>
      <c r="BM760" s="25"/>
      <c r="BN760" s="25"/>
      <c r="BO760" s="25" t="s">
        <v>106</v>
      </c>
      <c r="BP760" s="25"/>
      <c r="BQ760" s="53">
        <v>2991207113</v>
      </c>
      <c r="BR760" s="54" t="s">
        <v>2443</v>
      </c>
      <c r="BS760" s="25"/>
      <c r="BT760" s="25"/>
      <c r="BU760" s="25"/>
      <c r="BV760" s="25" t="s">
        <v>276</v>
      </c>
      <c r="BW760" s="25"/>
      <c r="BX760" s="25"/>
      <c r="BY760" s="25"/>
      <c r="BZ760" s="25"/>
      <c r="CA760" s="25"/>
      <c r="CB760" s="31"/>
      <c r="CC760" s="25"/>
      <c r="CD760" s="31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34"/>
    </row>
    <row r="761" spans="1:93" ht="15" customHeight="1">
      <c r="A761" s="184" t="s">
        <v>9544</v>
      </c>
      <c r="B761" s="25"/>
      <c r="C761" s="34" t="s">
        <v>82</v>
      </c>
      <c r="D761" s="600" t="s">
        <v>9075</v>
      </c>
      <c r="E761" s="600">
        <v>37</v>
      </c>
      <c r="F761" s="600"/>
      <c r="G761" s="600"/>
      <c r="H761" s="27" t="s">
        <v>84</v>
      </c>
      <c r="I761" s="25" t="s">
        <v>2734</v>
      </c>
      <c r="J761" s="27" t="s">
        <v>85</v>
      </c>
      <c r="K761" s="25"/>
      <c r="L761" s="25" t="s">
        <v>69</v>
      </c>
      <c r="M761" s="28" t="s">
        <v>1392</v>
      </c>
      <c r="N761" s="28" t="s">
        <v>1450</v>
      </c>
      <c r="O761" s="29" t="s">
        <v>9545</v>
      </c>
      <c r="P761" s="25" t="s">
        <v>9546</v>
      </c>
      <c r="Q761" s="25">
        <v>1897</v>
      </c>
      <c r="R761" s="25" t="s">
        <v>9547</v>
      </c>
      <c r="S761" s="25" t="s">
        <v>9548</v>
      </c>
      <c r="T761" s="25">
        <v>216710122</v>
      </c>
      <c r="U761" s="25">
        <v>8</v>
      </c>
      <c r="V761" s="25">
        <v>26</v>
      </c>
      <c r="W761" s="25">
        <v>4</v>
      </c>
      <c r="X761" s="24" t="s">
        <v>9549</v>
      </c>
      <c r="Y761" s="24" t="s">
        <v>9550</v>
      </c>
      <c r="Z761" s="25" t="s">
        <v>9551</v>
      </c>
      <c r="AA761" s="25" t="s">
        <v>96</v>
      </c>
      <c r="AB761" s="25" t="s">
        <v>23</v>
      </c>
      <c r="AC761" s="25" t="s">
        <v>97</v>
      </c>
      <c r="AD761" s="30"/>
      <c r="AE761" s="24"/>
      <c r="AF761" s="31">
        <v>30765</v>
      </c>
      <c r="AG761" s="25">
        <v>40</v>
      </c>
      <c r="AH761" s="154">
        <v>45642</v>
      </c>
      <c r="AI761" s="31"/>
      <c r="AJ761" s="31"/>
      <c r="AK761" s="31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 t="s">
        <v>336</v>
      </c>
      <c r="AX761" s="25" t="s">
        <v>110</v>
      </c>
      <c r="AY761" s="25" t="s">
        <v>110</v>
      </c>
      <c r="AZ761" s="25" t="s">
        <v>110</v>
      </c>
      <c r="BA761" s="25" t="s">
        <v>110</v>
      </c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 t="s">
        <v>9552</v>
      </c>
      <c r="BM761" s="25"/>
      <c r="BN761" s="25"/>
      <c r="BO761" s="25" t="s">
        <v>106</v>
      </c>
      <c r="BP761" s="25" t="s">
        <v>9553</v>
      </c>
      <c r="BQ761" s="25"/>
      <c r="BR761" s="33" t="s">
        <v>9554</v>
      </c>
      <c r="BS761" s="25"/>
      <c r="BT761" s="25"/>
      <c r="BU761" s="25"/>
      <c r="BV761" s="25"/>
      <c r="BW761" s="25"/>
      <c r="BX761" s="25"/>
      <c r="BY761" s="25"/>
      <c r="BZ761" s="25"/>
      <c r="CA761" s="25"/>
      <c r="CB761" s="31"/>
      <c r="CC761" s="25"/>
      <c r="CD761" s="31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34"/>
    </row>
    <row r="762" spans="1:93" ht="15" customHeight="1">
      <c r="A762" s="13" t="s">
        <v>2444</v>
      </c>
      <c r="B762" s="14">
        <v>62</v>
      </c>
      <c r="C762" s="40" t="s">
        <v>82</v>
      </c>
      <c r="D762" s="600" t="s">
        <v>158</v>
      </c>
      <c r="E762" s="600">
        <v>37</v>
      </c>
      <c r="F762" s="599"/>
      <c r="G762" s="599"/>
      <c r="H762" s="591" t="s">
        <v>159</v>
      </c>
      <c r="I762" s="14" t="s">
        <v>256</v>
      </c>
      <c r="J762" s="36" t="s">
        <v>85</v>
      </c>
      <c r="K762" s="14"/>
      <c r="L762" s="14" t="s">
        <v>257</v>
      </c>
      <c r="M762" s="17" t="s">
        <v>196</v>
      </c>
      <c r="N762" s="21" t="s">
        <v>88</v>
      </c>
      <c r="O762" s="18" t="s">
        <v>2445</v>
      </c>
      <c r="P762" s="59" t="s">
        <v>2446</v>
      </c>
      <c r="Q762" s="14">
        <v>1962</v>
      </c>
      <c r="R762" s="59" t="s">
        <v>2447</v>
      </c>
      <c r="S762" s="59" t="s">
        <v>2448</v>
      </c>
      <c r="T762" s="61" t="s">
        <v>2449</v>
      </c>
      <c r="U762" s="14"/>
      <c r="V762" s="61" t="s">
        <v>2450</v>
      </c>
      <c r="W762" s="61" t="s">
        <v>2451</v>
      </c>
      <c r="X762" s="13" t="s">
        <v>2452</v>
      </c>
      <c r="Y762" s="13" t="s">
        <v>2453</v>
      </c>
      <c r="Z762" s="14">
        <v>2</v>
      </c>
      <c r="AA762" s="14" t="s">
        <v>99</v>
      </c>
      <c r="AB762" s="14" t="s">
        <v>168</v>
      </c>
      <c r="AC762" s="14" t="s">
        <v>186</v>
      </c>
      <c r="AD762" s="19"/>
      <c r="AE762" s="13"/>
      <c r="AF762" s="62">
        <v>32843</v>
      </c>
      <c r="AG762" s="14" t="str">
        <f t="shared" ref="AG762:AG783" ca="1" si="183">DATEDIF(AF762,TODAY(),"Y")&amp;" anos"</f>
        <v>35 anos</v>
      </c>
      <c r="AH762" s="62">
        <v>45267</v>
      </c>
      <c r="AI762" s="20"/>
      <c r="AJ762" s="20"/>
      <c r="AK762" s="20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 t="s">
        <v>100</v>
      </c>
      <c r="AX762" s="63" t="s">
        <v>2454</v>
      </c>
      <c r="AY762" s="52" t="s">
        <v>306</v>
      </c>
      <c r="AZ762" s="52" t="s">
        <v>99</v>
      </c>
      <c r="BA762" s="52" t="s">
        <v>99</v>
      </c>
      <c r="BB762" s="14" t="s">
        <v>271</v>
      </c>
      <c r="BC762" s="14"/>
      <c r="BD762" s="14"/>
      <c r="BE762" s="14"/>
      <c r="BF762" s="14"/>
      <c r="BG762" s="14"/>
      <c r="BH762" s="14"/>
      <c r="BI762" s="14"/>
      <c r="BJ762" s="14"/>
      <c r="BK762" s="14"/>
      <c r="BL762" s="13" t="s">
        <v>2455</v>
      </c>
      <c r="BM762" s="14">
        <v>205</v>
      </c>
      <c r="BN762" s="14"/>
      <c r="BO762" s="14" t="s">
        <v>106</v>
      </c>
      <c r="BP762" s="14" t="s">
        <v>2456</v>
      </c>
      <c r="BQ762" s="64">
        <v>97999026128</v>
      </c>
      <c r="BR762" s="51" t="s">
        <v>2457</v>
      </c>
      <c r="BS762" s="14"/>
      <c r="BT762" s="14"/>
      <c r="BU762" s="14"/>
      <c r="BV762" s="14" t="s">
        <v>276</v>
      </c>
      <c r="BW762" s="14"/>
      <c r="BX762" s="14"/>
      <c r="BY762" s="14"/>
      <c r="BZ762" s="14"/>
      <c r="CA762" s="14"/>
      <c r="CB762" s="20"/>
      <c r="CC762" s="14"/>
      <c r="CD762" s="20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40"/>
    </row>
    <row r="763" spans="1:93" ht="15" customHeight="1">
      <c r="A763" s="13" t="s">
        <v>9555</v>
      </c>
      <c r="B763" s="14"/>
      <c r="C763" s="40" t="s">
        <v>82</v>
      </c>
      <c r="D763" s="599" t="s">
        <v>9075</v>
      </c>
      <c r="E763" s="600">
        <v>37</v>
      </c>
      <c r="F763" s="599"/>
      <c r="G763" s="599"/>
      <c r="H763" s="36" t="s">
        <v>159</v>
      </c>
      <c r="I763" s="14" t="s">
        <v>9321</v>
      </c>
      <c r="J763" s="36" t="s">
        <v>135</v>
      </c>
      <c r="K763" s="14" t="s">
        <v>86</v>
      </c>
      <c r="L763" s="21" t="s">
        <v>69</v>
      </c>
      <c r="M763" s="17" t="s">
        <v>1392</v>
      </c>
      <c r="N763" s="17" t="s">
        <v>1450</v>
      </c>
      <c r="O763" s="18" t="s">
        <v>9556</v>
      </c>
      <c r="P763" s="14" t="s">
        <v>9557</v>
      </c>
      <c r="Q763" s="60" t="s">
        <v>9558</v>
      </c>
      <c r="R763" s="14" t="s">
        <v>9559</v>
      </c>
      <c r="S763" s="14" t="s">
        <v>9560</v>
      </c>
      <c r="T763" s="14">
        <v>211807022</v>
      </c>
      <c r="U763" s="14">
        <v>91</v>
      </c>
      <c r="V763" s="14">
        <v>40</v>
      </c>
      <c r="W763" s="14">
        <v>520</v>
      </c>
      <c r="X763" s="13" t="s">
        <v>9561</v>
      </c>
      <c r="Y763" s="13" t="s">
        <v>9562</v>
      </c>
      <c r="Z763" s="14">
        <v>1</v>
      </c>
      <c r="AA763" s="14" t="s">
        <v>99</v>
      </c>
      <c r="AB763" s="14" t="s">
        <v>168</v>
      </c>
      <c r="AC763" s="14" t="s">
        <v>9319</v>
      </c>
      <c r="AD763" s="19" t="s">
        <v>9563</v>
      </c>
      <c r="AE763" s="13" t="s">
        <v>9321</v>
      </c>
      <c r="AF763" s="20">
        <v>30274</v>
      </c>
      <c r="AG763" s="14" t="str">
        <f t="shared" ca="1" si="183"/>
        <v>42 anos</v>
      </c>
      <c r="AH763" s="20">
        <v>43937</v>
      </c>
      <c r="AI763" s="20">
        <v>43937</v>
      </c>
      <c r="AJ763" s="20">
        <f>EDATE(AI763,300)</f>
        <v>53068</v>
      </c>
      <c r="AK763" s="20">
        <f>EDATE(AI763,360)</f>
        <v>54894</v>
      </c>
      <c r="AL763" s="14">
        <v>59</v>
      </c>
      <c r="AM763" s="14" t="str">
        <f ca="1">DATEDIF(AI763,TODAY(),"Y")&amp;" ano(s)"</f>
        <v>5 ano(s)</v>
      </c>
      <c r="AN763" s="14" t="str">
        <f ca="1">DATEDIF(AI763,TODAY(),"YM")&amp;"  mês(es)"</f>
        <v>4  mês(es)</v>
      </c>
      <c r="AO763" s="14" t="str">
        <f ca="1">DATEDIF(AI763,TODAY(),"MD")&amp;" dias"</f>
        <v>0 dias</v>
      </c>
      <c r="AP763" s="14">
        <f ca="1">TODAY()-AI763</f>
        <v>1948</v>
      </c>
      <c r="AQ763" s="21" t="s">
        <v>99</v>
      </c>
      <c r="AR763" s="14"/>
      <c r="AS763" s="14"/>
      <c r="AT763" s="14"/>
      <c r="AU763" s="14"/>
      <c r="AV763" s="14"/>
      <c r="AW763" s="14" t="s">
        <v>336</v>
      </c>
      <c r="AX763" s="14" t="s">
        <v>110</v>
      </c>
      <c r="AY763" s="14" t="s">
        <v>99</v>
      </c>
      <c r="AZ763" s="14" t="s">
        <v>99</v>
      </c>
      <c r="BA763" s="14" t="s">
        <v>99</v>
      </c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 t="s">
        <v>9564</v>
      </c>
      <c r="BM763" s="14">
        <v>0</v>
      </c>
      <c r="BN763" s="14" t="s">
        <v>9565</v>
      </c>
      <c r="BO763" s="14" t="s">
        <v>106</v>
      </c>
      <c r="BP763" s="14">
        <v>69030730</v>
      </c>
      <c r="BQ763" s="14">
        <v>9291609034</v>
      </c>
      <c r="BR763" s="14" t="s">
        <v>9566</v>
      </c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40"/>
    </row>
    <row r="764" spans="1:93" ht="15" customHeight="1">
      <c r="A764" s="24" t="s">
        <v>9567</v>
      </c>
      <c r="B764" s="25"/>
      <c r="C764" s="34" t="s">
        <v>82</v>
      </c>
      <c r="D764" s="600" t="s">
        <v>9075</v>
      </c>
      <c r="E764" s="600">
        <v>37</v>
      </c>
      <c r="F764" s="600"/>
      <c r="G764" s="600"/>
      <c r="H764" s="27" t="s">
        <v>159</v>
      </c>
      <c r="I764" s="25" t="s">
        <v>256</v>
      </c>
      <c r="J764" s="27" t="s">
        <v>85</v>
      </c>
      <c r="K764" s="25" t="s">
        <v>2697</v>
      </c>
      <c r="L764" s="32" t="s">
        <v>69</v>
      </c>
      <c r="M764" s="28" t="s">
        <v>1392</v>
      </c>
      <c r="N764" s="28" t="s">
        <v>1450</v>
      </c>
      <c r="O764" s="29" t="s">
        <v>9568</v>
      </c>
      <c r="P764" s="25" t="s">
        <v>9569</v>
      </c>
      <c r="Q764" s="41" t="s">
        <v>9570</v>
      </c>
      <c r="R764" s="25" t="s">
        <v>9571</v>
      </c>
      <c r="S764" s="25" t="s">
        <v>9572</v>
      </c>
      <c r="T764" s="25">
        <v>107356710</v>
      </c>
      <c r="U764" s="25">
        <v>36</v>
      </c>
      <c r="V764" s="25">
        <v>89</v>
      </c>
      <c r="W764" s="25">
        <v>333</v>
      </c>
      <c r="X764" s="24" t="s">
        <v>9573</v>
      </c>
      <c r="Y764" s="24" t="s">
        <v>9574</v>
      </c>
      <c r="Z764" s="25">
        <v>1</v>
      </c>
      <c r="AA764" s="25" t="s">
        <v>99</v>
      </c>
      <c r="AB764" s="25" t="s">
        <v>168</v>
      </c>
      <c r="AC764" s="25" t="s">
        <v>186</v>
      </c>
      <c r="AD764" s="30" t="s">
        <v>187</v>
      </c>
      <c r="AE764" s="24" t="s">
        <v>178</v>
      </c>
      <c r="AF764" s="31">
        <v>29170</v>
      </c>
      <c r="AG764" s="25" t="str">
        <f t="shared" ca="1" si="183"/>
        <v>45 anos</v>
      </c>
      <c r="AH764" s="31">
        <v>43937</v>
      </c>
      <c r="AI764" s="31">
        <v>43937</v>
      </c>
      <c r="AJ764" s="31">
        <f>EDATE(AI764,300)</f>
        <v>53068</v>
      </c>
      <c r="AK764" s="31">
        <f>EDATE(AI764,360)</f>
        <v>54894</v>
      </c>
      <c r="AL764" s="25">
        <v>59</v>
      </c>
      <c r="AM764" s="25" t="str">
        <f ca="1">DATEDIF(AI764,TODAY(),"Y")&amp;" ano(s)"</f>
        <v>5 ano(s)</v>
      </c>
      <c r="AN764" s="25" t="str">
        <f ca="1">DATEDIF(AI764,TODAY(),"YM")&amp;"  mês(es)"</f>
        <v>4  mês(es)</v>
      </c>
      <c r="AO764" s="25" t="str">
        <f ca="1">DATEDIF(AI764,TODAY(),"MD")&amp;" dias"</f>
        <v>0 dias</v>
      </c>
      <c r="AP764" s="25">
        <f ca="1">TODAY()-AI764</f>
        <v>1948</v>
      </c>
      <c r="AQ764" s="32" t="s">
        <v>99</v>
      </c>
      <c r="AR764" s="25"/>
      <c r="AS764" s="25"/>
      <c r="AT764" s="25"/>
      <c r="AU764" s="25"/>
      <c r="AV764" s="25"/>
      <c r="AW764" s="56" t="s">
        <v>100</v>
      </c>
      <c r="AX764" s="25" t="s">
        <v>110</v>
      </c>
      <c r="AY764" s="25" t="s">
        <v>9575</v>
      </c>
      <c r="AZ764" s="25" t="s">
        <v>99</v>
      </c>
      <c r="BA764" s="57" t="s">
        <v>99</v>
      </c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 t="s">
        <v>9576</v>
      </c>
      <c r="BM764" s="25">
        <v>338</v>
      </c>
      <c r="BN764" s="25" t="s">
        <v>9577</v>
      </c>
      <c r="BO764" s="25" t="s">
        <v>106</v>
      </c>
      <c r="BP764" s="25">
        <v>69028000</v>
      </c>
      <c r="BQ764" s="80">
        <v>21965954351</v>
      </c>
      <c r="BR764" s="25" t="s">
        <v>9578</v>
      </c>
      <c r="BS764" s="25"/>
      <c r="BT764" s="25"/>
      <c r="BU764" s="25"/>
      <c r="BV764" s="25"/>
      <c r="BW764" s="25"/>
      <c r="BX764" s="630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34"/>
    </row>
    <row r="765" spans="1:93" ht="15" customHeight="1">
      <c r="A765" s="24" t="s">
        <v>2458</v>
      </c>
      <c r="B765" s="25">
        <v>65</v>
      </c>
      <c r="C765" s="34" t="s">
        <v>82</v>
      </c>
      <c r="D765" s="600" t="s">
        <v>158</v>
      </c>
      <c r="E765" s="600">
        <v>37</v>
      </c>
      <c r="F765" s="600"/>
      <c r="G765" s="600"/>
      <c r="H765" s="590" t="s">
        <v>159</v>
      </c>
      <c r="I765" s="25" t="s">
        <v>256</v>
      </c>
      <c r="J765" s="27" t="s">
        <v>85</v>
      </c>
      <c r="K765" s="25"/>
      <c r="L765" s="25" t="s">
        <v>257</v>
      </c>
      <c r="M765" s="28" t="s">
        <v>196</v>
      </c>
      <c r="N765" s="32" t="s">
        <v>88</v>
      </c>
      <c r="O765" s="29" t="s">
        <v>2459</v>
      </c>
      <c r="P765" s="44" t="s">
        <v>2460</v>
      </c>
      <c r="Q765" s="25">
        <v>1965</v>
      </c>
      <c r="R765" s="44" t="s">
        <v>2461</v>
      </c>
      <c r="S765" s="44" t="s">
        <v>2462</v>
      </c>
      <c r="T765" s="92" t="s">
        <v>2463</v>
      </c>
      <c r="U765" s="25"/>
      <c r="V765" s="92" t="s">
        <v>301</v>
      </c>
      <c r="W765" s="92" t="s">
        <v>2464</v>
      </c>
      <c r="X765" s="24" t="s">
        <v>2465</v>
      </c>
      <c r="Y765" s="24" t="s">
        <v>2466</v>
      </c>
      <c r="Z765" s="25">
        <v>2</v>
      </c>
      <c r="AA765" s="25" t="s">
        <v>99</v>
      </c>
      <c r="AB765" s="25" t="s">
        <v>168</v>
      </c>
      <c r="AC765" s="25" t="s">
        <v>186</v>
      </c>
      <c r="AD765" s="30"/>
      <c r="AE765" s="24"/>
      <c r="AF765" s="45">
        <v>35353</v>
      </c>
      <c r="AG765" s="25" t="str">
        <f t="shared" ca="1" si="183"/>
        <v>28 anos</v>
      </c>
      <c r="AH765" s="45">
        <v>45261</v>
      </c>
      <c r="AI765" s="31"/>
      <c r="AJ765" s="31"/>
      <c r="AK765" s="31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 t="s">
        <v>100</v>
      </c>
      <c r="AX765" s="63" t="s">
        <v>2467</v>
      </c>
      <c r="AY765" s="63" t="s">
        <v>127</v>
      </c>
      <c r="AZ765" s="52" t="s">
        <v>99</v>
      </c>
      <c r="BA765" s="52" t="s">
        <v>99</v>
      </c>
      <c r="BB765" s="25" t="s">
        <v>271</v>
      </c>
      <c r="BC765" s="25"/>
      <c r="BD765" s="25"/>
      <c r="BE765" s="25"/>
      <c r="BF765" s="25"/>
      <c r="BG765" s="25"/>
      <c r="BH765" s="25"/>
      <c r="BI765" s="25"/>
      <c r="BJ765" s="25"/>
      <c r="BK765" s="25"/>
      <c r="BL765" s="24" t="s">
        <v>2468</v>
      </c>
      <c r="BM765" s="25">
        <v>92</v>
      </c>
      <c r="BN765" s="25"/>
      <c r="BO765" s="25" t="s">
        <v>106</v>
      </c>
      <c r="BP765" s="25">
        <v>69038560</v>
      </c>
      <c r="BQ765" s="64">
        <v>92993577001</v>
      </c>
      <c r="BR765" s="51" t="s">
        <v>2469</v>
      </c>
      <c r="BS765" s="25"/>
      <c r="BT765" s="25"/>
      <c r="BU765" s="25"/>
      <c r="BV765" s="25" t="s">
        <v>276</v>
      </c>
      <c r="BW765" s="25"/>
      <c r="BX765" s="25"/>
      <c r="BY765" s="25"/>
      <c r="BZ765" s="25"/>
      <c r="CA765" s="25"/>
      <c r="CB765" s="31"/>
      <c r="CC765" s="25"/>
      <c r="CD765" s="31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34"/>
    </row>
    <row r="766" spans="1:93" ht="15" customHeight="1">
      <c r="A766" s="13" t="s">
        <v>9579</v>
      </c>
      <c r="B766" s="14" t="s">
        <v>157</v>
      </c>
      <c r="C766" s="40" t="s">
        <v>82</v>
      </c>
      <c r="D766" s="599" t="s">
        <v>9075</v>
      </c>
      <c r="E766" s="600">
        <v>37</v>
      </c>
      <c r="F766" s="599"/>
      <c r="G766" s="599"/>
      <c r="H766" s="36" t="s">
        <v>159</v>
      </c>
      <c r="I766" s="14" t="s">
        <v>9580</v>
      </c>
      <c r="J766" s="36" t="s">
        <v>85</v>
      </c>
      <c r="K766" s="14" t="s">
        <v>86</v>
      </c>
      <c r="L766" s="14" t="s">
        <v>9581</v>
      </c>
      <c r="M766" s="14" t="s">
        <v>196</v>
      </c>
      <c r="N766" s="17" t="s">
        <v>88</v>
      </c>
      <c r="O766" s="18" t="s">
        <v>9582</v>
      </c>
      <c r="P766" s="14" t="s">
        <v>9583</v>
      </c>
      <c r="Q766" s="17" t="s">
        <v>9584</v>
      </c>
      <c r="R766" s="14" t="s">
        <v>9585</v>
      </c>
      <c r="S766" s="14" t="s">
        <v>9586</v>
      </c>
      <c r="T766" s="14">
        <v>228210122</v>
      </c>
      <c r="U766" s="14">
        <v>59</v>
      </c>
      <c r="V766" s="14">
        <v>1</v>
      </c>
      <c r="W766" s="14">
        <v>83</v>
      </c>
      <c r="X766" s="13" t="s">
        <v>9587</v>
      </c>
      <c r="Y766" s="13" t="s">
        <v>9588</v>
      </c>
      <c r="Z766" s="14">
        <v>6</v>
      </c>
      <c r="AA766" s="14" t="s">
        <v>99</v>
      </c>
      <c r="AB766" s="14" t="s">
        <v>168</v>
      </c>
      <c r="AC766" s="14" t="s">
        <v>97</v>
      </c>
      <c r="AD766" s="19" t="s">
        <v>9589</v>
      </c>
      <c r="AE766" s="13" t="s">
        <v>9580</v>
      </c>
      <c r="AF766" s="20">
        <v>31362</v>
      </c>
      <c r="AG766" s="14" t="str">
        <f t="shared" ca="1" si="183"/>
        <v>39 anos</v>
      </c>
      <c r="AH766" s="20">
        <v>41561</v>
      </c>
      <c r="AI766" s="20">
        <v>41561</v>
      </c>
      <c r="AJ766" s="20">
        <f t="shared" ref="AJ766:AJ789" si="184">EDATE(AI766,300)</f>
        <v>50692</v>
      </c>
      <c r="AK766" s="20">
        <f t="shared" ref="AK766:AK789" si="185">EDATE(AI766,360)</f>
        <v>52518</v>
      </c>
      <c r="AL766" s="14">
        <v>59</v>
      </c>
      <c r="AM766" s="14" t="str">
        <f t="shared" ref="AM766:AM789" ca="1" si="186">DATEDIF(AI766,TODAY(),"Y")&amp;" ano(s)"</f>
        <v>11 ano(s)</v>
      </c>
      <c r="AN766" s="14" t="str">
        <f t="shared" ref="AN766:AN789" ca="1" si="187">DATEDIF(AI766,TODAY(),"YM")&amp;"  mês(es)"</f>
        <v>10  mês(es)</v>
      </c>
      <c r="AO766" s="14" t="str">
        <f t="shared" ref="AO766:AO789" ca="1" si="188">DATEDIF(AI766,TODAY(),"MD")&amp;" dias"</f>
        <v>2 dias</v>
      </c>
      <c r="AP766" s="14">
        <f t="shared" ref="AP766:AP789" ca="1" si="189">TODAY()-AI766</f>
        <v>4324</v>
      </c>
      <c r="AQ766" s="21" t="s">
        <v>99</v>
      </c>
      <c r="AR766" s="14"/>
      <c r="AS766" s="14"/>
      <c r="AT766" s="14"/>
      <c r="AU766" s="14"/>
      <c r="AV766" s="14"/>
      <c r="AW766" s="14" t="s">
        <v>336</v>
      </c>
      <c r="AX766" s="14" t="s">
        <v>99</v>
      </c>
      <c r="AY766" s="14" t="s">
        <v>99</v>
      </c>
      <c r="AZ766" s="14" t="s">
        <v>99</v>
      </c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 t="s">
        <v>9590</v>
      </c>
      <c r="BM766" s="14">
        <v>0</v>
      </c>
      <c r="BN766" s="14" t="s">
        <v>9591</v>
      </c>
      <c r="BO766" s="14" t="s">
        <v>106</v>
      </c>
      <c r="BP766" s="14">
        <v>69065180</v>
      </c>
      <c r="BQ766" s="14">
        <v>9293674342</v>
      </c>
      <c r="BR766" s="22" t="s">
        <v>9592</v>
      </c>
      <c r="BS766" s="14" t="s">
        <v>290</v>
      </c>
      <c r="BT766" s="14" t="s">
        <v>110</v>
      </c>
      <c r="BU766" s="14" t="s">
        <v>291</v>
      </c>
      <c r="BV766" s="14" t="s">
        <v>110</v>
      </c>
      <c r="BW766" s="20" t="s">
        <v>292</v>
      </c>
      <c r="BX766" s="14" t="s">
        <v>9593</v>
      </c>
      <c r="BY766" s="14" t="s">
        <v>110</v>
      </c>
      <c r="BZ766" s="14" t="s">
        <v>110</v>
      </c>
      <c r="CA766" s="14" t="s">
        <v>110</v>
      </c>
      <c r="CB766" s="14" t="s">
        <v>110</v>
      </c>
      <c r="CC766" s="14" t="s">
        <v>110</v>
      </c>
      <c r="CD766" s="14" t="s">
        <v>110</v>
      </c>
      <c r="CE766" s="14" t="s">
        <v>110</v>
      </c>
      <c r="CF766" s="14" t="s">
        <v>110</v>
      </c>
      <c r="CG766" s="14" t="s">
        <v>110</v>
      </c>
      <c r="CH766" s="14" t="s">
        <v>110</v>
      </c>
      <c r="CI766" s="14" t="s">
        <v>110</v>
      </c>
      <c r="CJ766" s="14" t="s">
        <v>110</v>
      </c>
      <c r="CK766" s="14" t="s">
        <v>110</v>
      </c>
      <c r="CL766" s="14" t="s">
        <v>110</v>
      </c>
      <c r="CM766" s="14" t="s">
        <v>110</v>
      </c>
      <c r="CN766" s="14"/>
      <c r="CO766" s="40"/>
    </row>
    <row r="767" spans="1:93" ht="15" customHeight="1">
      <c r="A767" s="24" t="s">
        <v>9594</v>
      </c>
      <c r="B767" s="25"/>
      <c r="C767" s="34" t="s">
        <v>82</v>
      </c>
      <c r="D767" s="600" t="s">
        <v>9075</v>
      </c>
      <c r="E767" s="600">
        <v>37</v>
      </c>
      <c r="F767" s="600"/>
      <c r="G767" s="600"/>
      <c r="H767" s="27" t="s">
        <v>159</v>
      </c>
      <c r="I767" s="25" t="s">
        <v>256</v>
      </c>
      <c r="J767" s="27" t="s">
        <v>85</v>
      </c>
      <c r="K767" s="25" t="s">
        <v>544</v>
      </c>
      <c r="L767" s="25" t="s">
        <v>68</v>
      </c>
      <c r="M767" s="28" t="s">
        <v>1392</v>
      </c>
      <c r="N767" s="25" t="s">
        <v>9595</v>
      </c>
      <c r="O767" s="29" t="s">
        <v>9596</v>
      </c>
      <c r="P767" s="25" t="s">
        <v>9597</v>
      </c>
      <c r="Q767" s="210" t="s">
        <v>9598</v>
      </c>
      <c r="R767" s="25" t="s">
        <v>9599</v>
      </c>
      <c r="S767" s="25" t="s">
        <v>9600</v>
      </c>
      <c r="T767" s="25">
        <v>148139822</v>
      </c>
      <c r="U767" s="25">
        <v>8</v>
      </c>
      <c r="V767" s="25">
        <v>37</v>
      </c>
      <c r="W767" s="25">
        <v>207</v>
      </c>
      <c r="X767" s="24" t="s">
        <v>9601</v>
      </c>
      <c r="Y767" s="24" t="s">
        <v>9602</v>
      </c>
      <c r="Z767" s="25">
        <v>1</v>
      </c>
      <c r="AA767" s="25" t="s">
        <v>99</v>
      </c>
      <c r="AB767" s="25" t="s">
        <v>168</v>
      </c>
      <c r="AC767" s="25" t="s">
        <v>186</v>
      </c>
      <c r="AD767" s="30" t="s">
        <v>187</v>
      </c>
      <c r="AE767" s="24" t="s">
        <v>178</v>
      </c>
      <c r="AF767" s="31">
        <v>26932</v>
      </c>
      <c r="AG767" s="25" t="str">
        <f t="shared" ca="1" si="183"/>
        <v>51 anos</v>
      </c>
      <c r="AH767" s="31">
        <v>43937</v>
      </c>
      <c r="AI767" s="31">
        <v>43943</v>
      </c>
      <c r="AJ767" s="31">
        <f t="shared" si="184"/>
        <v>53074</v>
      </c>
      <c r="AK767" s="31">
        <f t="shared" si="185"/>
        <v>54900</v>
      </c>
      <c r="AL767" s="25">
        <v>59</v>
      </c>
      <c r="AM767" s="25" t="str">
        <f t="shared" ca="1" si="186"/>
        <v>5 ano(s)</v>
      </c>
      <c r="AN767" s="25" t="str">
        <f t="shared" ca="1" si="187"/>
        <v>3  mês(es)</v>
      </c>
      <c r="AO767" s="25" t="str">
        <f t="shared" ca="1" si="188"/>
        <v>25 dias</v>
      </c>
      <c r="AP767" s="25">
        <f t="shared" ca="1" si="189"/>
        <v>1942</v>
      </c>
      <c r="AQ767" s="32" t="s">
        <v>99</v>
      </c>
      <c r="AR767" s="25"/>
      <c r="AS767" s="25"/>
      <c r="AT767" s="25"/>
      <c r="AU767" s="25"/>
      <c r="AV767" s="25"/>
      <c r="AW767" s="25" t="s">
        <v>336</v>
      </c>
      <c r="AX767" s="25" t="s">
        <v>110</v>
      </c>
      <c r="AY767" s="25" t="s">
        <v>99</v>
      </c>
      <c r="AZ767" s="25" t="s">
        <v>110</v>
      </c>
      <c r="BA767" s="25" t="s">
        <v>110</v>
      </c>
      <c r="BB767" s="25"/>
      <c r="BC767" s="25" t="s">
        <v>1401</v>
      </c>
      <c r="BD767" s="25"/>
      <c r="BE767" s="25"/>
      <c r="BF767" s="25"/>
      <c r="BG767" s="25"/>
      <c r="BH767" s="25"/>
      <c r="BI767" s="25"/>
      <c r="BJ767" s="25"/>
      <c r="BK767" s="25"/>
      <c r="BL767" s="25" t="s">
        <v>9603</v>
      </c>
      <c r="BM767" s="25">
        <v>228</v>
      </c>
      <c r="BN767" s="25" t="s">
        <v>3459</v>
      </c>
      <c r="BO767" s="25" t="s">
        <v>106</v>
      </c>
      <c r="BP767" s="25">
        <v>69068120</v>
      </c>
      <c r="BQ767" s="25">
        <v>2378698</v>
      </c>
      <c r="BR767" s="33" t="s">
        <v>9604</v>
      </c>
      <c r="BS767" s="25"/>
      <c r="BT767" s="25"/>
      <c r="BU767" s="25"/>
      <c r="BV767" s="25"/>
      <c r="BW767" s="25"/>
      <c r="BX767" s="630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34"/>
    </row>
    <row r="768" spans="1:93" ht="15" customHeight="1">
      <c r="A768" s="13" t="s">
        <v>9605</v>
      </c>
      <c r="B768" s="14"/>
      <c r="C768" s="40" t="s">
        <v>82</v>
      </c>
      <c r="D768" s="599" t="s">
        <v>9075</v>
      </c>
      <c r="E768" s="600">
        <v>37</v>
      </c>
      <c r="F768" s="599"/>
      <c r="G768" s="599"/>
      <c r="H768" s="36" t="s">
        <v>159</v>
      </c>
      <c r="I768" s="14" t="s">
        <v>256</v>
      </c>
      <c r="J768" s="36" t="s">
        <v>85</v>
      </c>
      <c r="K768" s="14" t="s">
        <v>86</v>
      </c>
      <c r="L768" s="21" t="s">
        <v>69</v>
      </c>
      <c r="M768" s="17" t="s">
        <v>1392</v>
      </c>
      <c r="N768" s="17" t="s">
        <v>1450</v>
      </c>
      <c r="O768" s="18" t="s">
        <v>9606</v>
      </c>
      <c r="P768" s="14" t="s">
        <v>9607</v>
      </c>
      <c r="Q768" s="60" t="s">
        <v>9608</v>
      </c>
      <c r="R768" s="14" t="s">
        <v>9609</v>
      </c>
      <c r="S768" s="14" t="s">
        <v>9610</v>
      </c>
      <c r="T768" s="14">
        <v>203317322</v>
      </c>
      <c r="U768" s="14">
        <v>83</v>
      </c>
      <c r="V768" s="14">
        <v>32</v>
      </c>
      <c r="W768" s="14">
        <v>683</v>
      </c>
      <c r="X768" s="13" t="s">
        <v>9611</v>
      </c>
      <c r="Y768" s="13" t="s">
        <v>9612</v>
      </c>
      <c r="Z768" s="14">
        <v>1</v>
      </c>
      <c r="AA768" s="14" t="s">
        <v>99</v>
      </c>
      <c r="AB768" s="14" t="s">
        <v>168</v>
      </c>
      <c r="AC768" s="14" t="s">
        <v>186</v>
      </c>
      <c r="AD768" s="19" t="s">
        <v>187</v>
      </c>
      <c r="AE768" s="13" t="s">
        <v>178</v>
      </c>
      <c r="AF768" s="20">
        <v>30116</v>
      </c>
      <c r="AG768" s="14" t="str">
        <f t="shared" ca="1" si="183"/>
        <v>43 anos</v>
      </c>
      <c r="AH768" s="20">
        <v>43937</v>
      </c>
      <c r="AI768" s="20">
        <v>43937</v>
      </c>
      <c r="AJ768" s="20">
        <f t="shared" si="184"/>
        <v>53068</v>
      </c>
      <c r="AK768" s="20">
        <f t="shared" si="185"/>
        <v>54894</v>
      </c>
      <c r="AL768" s="14">
        <v>59</v>
      </c>
      <c r="AM768" s="14" t="str">
        <f t="shared" ca="1" si="186"/>
        <v>5 ano(s)</v>
      </c>
      <c r="AN768" s="14" t="str">
        <f t="shared" ca="1" si="187"/>
        <v>4  mês(es)</v>
      </c>
      <c r="AO768" s="14" t="str">
        <f t="shared" ca="1" si="188"/>
        <v>0 dias</v>
      </c>
      <c r="AP768" s="14">
        <f t="shared" ca="1" si="189"/>
        <v>1948</v>
      </c>
      <c r="AQ768" s="21" t="s">
        <v>99</v>
      </c>
      <c r="AR768" s="14"/>
      <c r="AS768" s="14"/>
      <c r="AT768" s="14"/>
      <c r="AU768" s="14"/>
      <c r="AV768" s="14"/>
      <c r="AW768" s="14" t="s">
        <v>336</v>
      </c>
      <c r="AX768" s="14" t="s">
        <v>110</v>
      </c>
      <c r="AY768" s="14" t="s">
        <v>99</v>
      </c>
      <c r="AZ768" s="14" t="s">
        <v>99</v>
      </c>
      <c r="BA768" s="14" t="s">
        <v>99</v>
      </c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 t="s">
        <v>9613</v>
      </c>
      <c r="BM768" s="14">
        <v>418</v>
      </c>
      <c r="BN768" s="14" t="s">
        <v>9614</v>
      </c>
      <c r="BO768" s="14" t="s">
        <v>106</v>
      </c>
      <c r="BP768" s="14">
        <v>69029260</v>
      </c>
      <c r="BQ768" s="14">
        <v>92995071632</v>
      </c>
      <c r="BR768" s="14" t="s">
        <v>9615</v>
      </c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40"/>
    </row>
    <row r="769" spans="1:93" ht="15" customHeight="1">
      <c r="A769" s="24" t="s">
        <v>9616</v>
      </c>
      <c r="B769" s="25">
        <v>484</v>
      </c>
      <c r="C769" s="34" t="s">
        <v>82</v>
      </c>
      <c r="D769" s="600" t="s">
        <v>9075</v>
      </c>
      <c r="E769" s="600">
        <v>37</v>
      </c>
      <c r="F769" s="600"/>
      <c r="G769" s="600"/>
      <c r="H769" s="27" t="s">
        <v>159</v>
      </c>
      <c r="I769" s="25" t="s">
        <v>256</v>
      </c>
      <c r="J769" s="27" t="s">
        <v>85</v>
      </c>
      <c r="K769" s="25" t="s">
        <v>86</v>
      </c>
      <c r="L769" s="25" t="s">
        <v>69</v>
      </c>
      <c r="M769" s="25" t="s">
        <v>196</v>
      </c>
      <c r="N769" s="28" t="s">
        <v>88</v>
      </c>
      <c r="O769" s="29" t="s">
        <v>9617</v>
      </c>
      <c r="P769" s="25" t="s">
        <v>9618</v>
      </c>
      <c r="Q769" s="25">
        <v>1092</v>
      </c>
      <c r="R769" s="25" t="s">
        <v>9619</v>
      </c>
      <c r="S769" s="25" t="s">
        <v>9620</v>
      </c>
      <c r="T769" s="25">
        <v>159085622</v>
      </c>
      <c r="U769" s="25">
        <v>91</v>
      </c>
      <c r="V769" s="25">
        <v>56</v>
      </c>
      <c r="W769" s="25">
        <v>142</v>
      </c>
      <c r="X769" s="24" t="s">
        <v>9621</v>
      </c>
      <c r="Y769" s="24" t="s">
        <v>9622</v>
      </c>
      <c r="Z769" s="25">
        <v>1</v>
      </c>
      <c r="AA769" s="25" t="s">
        <v>99</v>
      </c>
      <c r="AB769" s="25" t="s">
        <v>168</v>
      </c>
      <c r="AC769" s="25" t="s">
        <v>9623</v>
      </c>
      <c r="AD769" s="30" t="s">
        <v>9624</v>
      </c>
      <c r="AE769" s="24" t="s">
        <v>9625</v>
      </c>
      <c r="AF769" s="31">
        <v>27289</v>
      </c>
      <c r="AG769" s="25" t="str">
        <f t="shared" ca="1" si="183"/>
        <v>50 anos</v>
      </c>
      <c r="AH769" s="31">
        <v>41561</v>
      </c>
      <c r="AI769" s="31">
        <v>41561</v>
      </c>
      <c r="AJ769" s="31">
        <f t="shared" si="184"/>
        <v>50692</v>
      </c>
      <c r="AK769" s="31">
        <f t="shared" si="185"/>
        <v>52518</v>
      </c>
      <c r="AL769" s="25">
        <v>59</v>
      </c>
      <c r="AM769" s="25" t="str">
        <f t="shared" ca="1" si="186"/>
        <v>11 ano(s)</v>
      </c>
      <c r="AN769" s="25" t="str">
        <f t="shared" ca="1" si="187"/>
        <v>10  mês(es)</v>
      </c>
      <c r="AO769" s="25" t="str">
        <f t="shared" ca="1" si="188"/>
        <v>2 dias</v>
      </c>
      <c r="AP769" s="25">
        <f t="shared" ca="1" si="189"/>
        <v>4324</v>
      </c>
      <c r="AQ769" s="32" t="s">
        <v>99</v>
      </c>
      <c r="AR769" s="25"/>
      <c r="AS769" s="25"/>
      <c r="AT769" s="25"/>
      <c r="AU769" s="25"/>
      <c r="AV769" s="25"/>
      <c r="AW769" s="25" t="s">
        <v>100</v>
      </c>
      <c r="AX769" s="25" t="s">
        <v>9626</v>
      </c>
      <c r="AY769" s="25" t="s">
        <v>9627</v>
      </c>
      <c r="AZ769" s="25" t="s">
        <v>99</v>
      </c>
      <c r="BA769" s="25" t="s">
        <v>99</v>
      </c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 t="s">
        <v>8229</v>
      </c>
      <c r="BM769" s="25">
        <v>62</v>
      </c>
      <c r="BN769" s="25" t="s">
        <v>9628</v>
      </c>
      <c r="BO769" s="25" t="s">
        <v>106</v>
      </c>
      <c r="BP769" s="25">
        <v>69043610</v>
      </c>
      <c r="BQ769" s="25" t="s">
        <v>9629</v>
      </c>
      <c r="BR769" s="33" t="s">
        <v>9630</v>
      </c>
      <c r="BS769" s="25" t="s">
        <v>290</v>
      </c>
      <c r="BT769" s="25" t="s">
        <v>110</v>
      </c>
      <c r="BU769" s="25" t="s">
        <v>291</v>
      </c>
      <c r="BV769" s="25" t="s">
        <v>110</v>
      </c>
      <c r="BW769" s="31" t="s">
        <v>292</v>
      </c>
      <c r="BX769" s="71" t="s">
        <v>9631</v>
      </c>
      <c r="BY769" s="25" t="s">
        <v>110</v>
      </c>
      <c r="BZ769" s="25" t="s">
        <v>110</v>
      </c>
      <c r="CA769" s="25" t="s">
        <v>110</v>
      </c>
      <c r="CB769" s="25" t="s">
        <v>110</v>
      </c>
      <c r="CC769" s="25" t="s">
        <v>110</v>
      </c>
      <c r="CD769" s="25" t="s">
        <v>110</v>
      </c>
      <c r="CE769" s="25" t="s">
        <v>110</v>
      </c>
      <c r="CF769" s="25" t="s">
        <v>110</v>
      </c>
      <c r="CG769" s="25" t="s">
        <v>110</v>
      </c>
      <c r="CH769" s="25" t="s">
        <v>110</v>
      </c>
      <c r="CI769" s="25" t="s">
        <v>110</v>
      </c>
      <c r="CJ769" s="25" t="s">
        <v>110</v>
      </c>
      <c r="CK769" s="25" t="s">
        <v>110</v>
      </c>
      <c r="CL769" s="25" t="s">
        <v>110</v>
      </c>
      <c r="CM769" s="25" t="s">
        <v>110</v>
      </c>
      <c r="CN769" s="25"/>
      <c r="CO769" s="34"/>
    </row>
    <row r="770" spans="1:93" ht="15" customHeight="1">
      <c r="A770" s="13" t="s">
        <v>9632</v>
      </c>
      <c r="B770" s="14"/>
      <c r="C770" s="40" t="s">
        <v>82</v>
      </c>
      <c r="D770" s="599" t="s">
        <v>9075</v>
      </c>
      <c r="E770" s="600">
        <v>37</v>
      </c>
      <c r="F770" s="599"/>
      <c r="G770" s="599"/>
      <c r="H770" s="36" t="s">
        <v>159</v>
      </c>
      <c r="I770" s="14" t="s">
        <v>7065</v>
      </c>
      <c r="J770" s="36" t="s">
        <v>85</v>
      </c>
      <c r="K770" s="14" t="s">
        <v>2697</v>
      </c>
      <c r="L770" s="21" t="s">
        <v>69</v>
      </c>
      <c r="M770" s="17" t="s">
        <v>1392</v>
      </c>
      <c r="N770" s="17" t="s">
        <v>1450</v>
      </c>
      <c r="O770" s="18" t="s">
        <v>9633</v>
      </c>
      <c r="P770" s="14" t="s">
        <v>9634</v>
      </c>
      <c r="Q770" s="60" t="s">
        <v>9635</v>
      </c>
      <c r="R770" s="14" t="s">
        <v>9636</v>
      </c>
      <c r="S770" s="14" t="s">
        <v>9637</v>
      </c>
      <c r="T770" s="14">
        <v>382073913</v>
      </c>
      <c r="U770" s="14">
        <v>76</v>
      </c>
      <c r="V770" s="14">
        <v>1</v>
      </c>
      <c r="W770" s="14">
        <v>499</v>
      </c>
      <c r="X770" s="13" t="s">
        <v>9638</v>
      </c>
      <c r="Y770" s="13" t="s">
        <v>9639</v>
      </c>
      <c r="Z770" s="14">
        <v>1</v>
      </c>
      <c r="AA770" s="14" t="s">
        <v>99</v>
      </c>
      <c r="AB770" s="14" t="s">
        <v>168</v>
      </c>
      <c r="AC770" s="14" t="s">
        <v>186</v>
      </c>
      <c r="AD770" s="19" t="s">
        <v>9640</v>
      </c>
      <c r="AE770" s="13" t="s">
        <v>7065</v>
      </c>
      <c r="AF770" s="20">
        <v>29894</v>
      </c>
      <c r="AG770" s="14" t="str">
        <f t="shared" ca="1" si="183"/>
        <v>43 anos</v>
      </c>
      <c r="AH770" s="20">
        <v>43937</v>
      </c>
      <c r="AI770" s="20">
        <v>43937</v>
      </c>
      <c r="AJ770" s="20">
        <f t="shared" si="184"/>
        <v>53068</v>
      </c>
      <c r="AK770" s="20">
        <f t="shared" si="185"/>
        <v>54894</v>
      </c>
      <c r="AL770" s="14">
        <v>59</v>
      </c>
      <c r="AM770" s="14" t="str">
        <f t="shared" ca="1" si="186"/>
        <v>5 ano(s)</v>
      </c>
      <c r="AN770" s="14" t="str">
        <f t="shared" ca="1" si="187"/>
        <v>4  mês(es)</v>
      </c>
      <c r="AO770" s="14" t="str">
        <f t="shared" ca="1" si="188"/>
        <v>0 dias</v>
      </c>
      <c r="AP770" s="14">
        <f t="shared" ca="1" si="189"/>
        <v>1948</v>
      </c>
      <c r="AQ770" s="21" t="s">
        <v>99</v>
      </c>
      <c r="AR770" s="14"/>
      <c r="AS770" s="14"/>
      <c r="AT770" s="14"/>
      <c r="AU770" s="14"/>
      <c r="AV770" s="14"/>
      <c r="AW770" s="14" t="s">
        <v>100</v>
      </c>
      <c r="AX770" s="14" t="s">
        <v>110</v>
      </c>
      <c r="AY770" s="14" t="s">
        <v>9641</v>
      </c>
      <c r="AZ770" s="14" t="s">
        <v>99</v>
      </c>
      <c r="BA770" s="14" t="s">
        <v>99</v>
      </c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 t="s">
        <v>9642</v>
      </c>
      <c r="BM770" s="14">
        <v>2</v>
      </c>
      <c r="BN770" s="14" t="s">
        <v>9643</v>
      </c>
      <c r="BO770" s="14" t="s">
        <v>106</v>
      </c>
      <c r="BP770" s="14">
        <v>69044470</v>
      </c>
      <c r="BQ770" s="14">
        <v>98991318867</v>
      </c>
      <c r="BR770" s="14" t="s">
        <v>9644</v>
      </c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40"/>
    </row>
    <row r="771" spans="1:93" ht="15" customHeight="1">
      <c r="A771" s="24" t="s">
        <v>9645</v>
      </c>
      <c r="B771" s="25">
        <v>524</v>
      </c>
      <c r="C771" s="34" t="s">
        <v>1347</v>
      </c>
      <c r="D771" s="600" t="s">
        <v>9075</v>
      </c>
      <c r="E771" s="600">
        <v>37</v>
      </c>
      <c r="F771" s="600"/>
      <c r="G771" s="600"/>
      <c r="H771" s="27" t="s">
        <v>159</v>
      </c>
      <c r="I771" s="25" t="s">
        <v>6315</v>
      </c>
      <c r="J771" s="27" t="s">
        <v>85</v>
      </c>
      <c r="K771" s="25" t="s">
        <v>86</v>
      </c>
      <c r="L771" s="25" t="s">
        <v>69</v>
      </c>
      <c r="M771" s="25" t="s">
        <v>196</v>
      </c>
      <c r="N771" s="28" t="s">
        <v>88</v>
      </c>
      <c r="O771" s="29" t="s">
        <v>9646</v>
      </c>
      <c r="P771" s="25" t="s">
        <v>9647</v>
      </c>
      <c r="Q771" s="25">
        <v>1133</v>
      </c>
      <c r="R771" s="25" t="s">
        <v>9648</v>
      </c>
      <c r="S771" s="25" t="s">
        <v>9649</v>
      </c>
      <c r="T771" s="25">
        <v>222756022</v>
      </c>
      <c r="U771" s="25">
        <v>67</v>
      </c>
      <c r="V771" s="25">
        <v>59</v>
      </c>
      <c r="W771" s="25">
        <v>261</v>
      </c>
      <c r="X771" s="24" t="s">
        <v>9650</v>
      </c>
      <c r="Y771" s="24" t="s">
        <v>9651</v>
      </c>
      <c r="Z771" s="25">
        <v>2</v>
      </c>
      <c r="AA771" s="25" t="s">
        <v>99</v>
      </c>
      <c r="AB771" s="25" t="s">
        <v>168</v>
      </c>
      <c r="AC771" s="25" t="s">
        <v>9652</v>
      </c>
      <c r="AD771" s="30" t="s">
        <v>9653</v>
      </c>
      <c r="AE771" s="24" t="s">
        <v>6315</v>
      </c>
      <c r="AF771" s="31">
        <v>30003</v>
      </c>
      <c r="AG771" s="25" t="str">
        <f t="shared" ca="1" si="183"/>
        <v>43 anos</v>
      </c>
      <c r="AH771" s="31">
        <v>41561</v>
      </c>
      <c r="AI771" s="31">
        <v>41561</v>
      </c>
      <c r="AJ771" s="31">
        <f t="shared" si="184"/>
        <v>50692</v>
      </c>
      <c r="AK771" s="31">
        <f t="shared" si="185"/>
        <v>52518</v>
      </c>
      <c r="AL771" s="25">
        <v>59</v>
      </c>
      <c r="AM771" s="25" t="str">
        <f t="shared" ca="1" si="186"/>
        <v>11 ano(s)</v>
      </c>
      <c r="AN771" s="25" t="str">
        <f t="shared" ca="1" si="187"/>
        <v>10  mês(es)</v>
      </c>
      <c r="AO771" s="25" t="str">
        <f t="shared" ca="1" si="188"/>
        <v>2 dias</v>
      </c>
      <c r="AP771" s="25">
        <f t="shared" ca="1" si="189"/>
        <v>4324</v>
      </c>
      <c r="AQ771" s="32" t="s">
        <v>99</v>
      </c>
      <c r="AR771" s="25"/>
      <c r="AS771" s="25"/>
      <c r="AT771" s="25"/>
      <c r="AU771" s="25"/>
      <c r="AV771" s="25"/>
      <c r="AW771" s="25" t="s">
        <v>336</v>
      </c>
      <c r="AX771" s="25" t="s">
        <v>99</v>
      </c>
      <c r="AY771" s="25" t="s">
        <v>99</v>
      </c>
      <c r="AZ771" s="25" t="s">
        <v>99</v>
      </c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 t="s">
        <v>9654</v>
      </c>
      <c r="BM771" s="25">
        <v>0</v>
      </c>
      <c r="BN771" s="25" t="s">
        <v>9655</v>
      </c>
      <c r="BO771" s="25" t="s">
        <v>106</v>
      </c>
      <c r="BP771" s="25">
        <v>69117000</v>
      </c>
      <c r="BQ771" s="25">
        <v>9291336234</v>
      </c>
      <c r="BR771" s="33" t="s">
        <v>9656</v>
      </c>
      <c r="BS771" s="25" t="s">
        <v>290</v>
      </c>
      <c r="BT771" s="25" t="s">
        <v>110</v>
      </c>
      <c r="BU771" s="25" t="s">
        <v>291</v>
      </c>
      <c r="BV771" s="25" t="s">
        <v>110</v>
      </c>
      <c r="BW771" s="31" t="s">
        <v>292</v>
      </c>
      <c r="BX771" s="25" t="s">
        <v>9657</v>
      </c>
      <c r="BY771" s="25" t="s">
        <v>110</v>
      </c>
      <c r="BZ771" s="25" t="s">
        <v>110</v>
      </c>
      <c r="CA771" s="25" t="s">
        <v>110</v>
      </c>
      <c r="CB771" s="25" t="s">
        <v>110</v>
      </c>
      <c r="CC771" s="25" t="s">
        <v>110</v>
      </c>
      <c r="CD771" s="25" t="s">
        <v>110</v>
      </c>
      <c r="CE771" s="25" t="s">
        <v>110</v>
      </c>
      <c r="CF771" s="25" t="s">
        <v>110</v>
      </c>
      <c r="CG771" s="25" t="s">
        <v>110</v>
      </c>
      <c r="CH771" s="25" t="s">
        <v>110</v>
      </c>
      <c r="CI771" s="25" t="s">
        <v>110</v>
      </c>
      <c r="CJ771" s="25" t="s">
        <v>110</v>
      </c>
      <c r="CK771" s="25" t="s">
        <v>110</v>
      </c>
      <c r="CL771" s="25" t="s">
        <v>110</v>
      </c>
      <c r="CM771" s="25" t="s">
        <v>110</v>
      </c>
      <c r="CN771" s="25"/>
      <c r="CO771" s="34"/>
    </row>
    <row r="772" spans="1:93" ht="15" customHeight="1">
      <c r="A772" s="13" t="s">
        <v>9658</v>
      </c>
      <c r="B772" s="14">
        <v>10</v>
      </c>
      <c r="C772" s="40" t="s">
        <v>82</v>
      </c>
      <c r="D772" s="599" t="s">
        <v>9075</v>
      </c>
      <c r="E772" s="600">
        <v>37</v>
      </c>
      <c r="F772" s="599"/>
      <c r="G772" s="599"/>
      <c r="H772" s="36" t="s">
        <v>84</v>
      </c>
      <c r="I772" s="14"/>
      <c r="J772" s="36" t="s">
        <v>135</v>
      </c>
      <c r="K772" s="14" t="s">
        <v>86</v>
      </c>
      <c r="L772" s="14" t="s">
        <v>75</v>
      </c>
      <c r="M772" s="17" t="s">
        <v>87</v>
      </c>
      <c r="N772" s="17" t="s">
        <v>88</v>
      </c>
      <c r="O772" s="18" t="s">
        <v>9659</v>
      </c>
      <c r="P772" s="14" t="s">
        <v>9660</v>
      </c>
      <c r="Q772" s="17" t="s">
        <v>9661</v>
      </c>
      <c r="R772" s="14" t="s">
        <v>9662</v>
      </c>
      <c r="S772" s="14" t="s">
        <v>9663</v>
      </c>
      <c r="T772" s="14">
        <v>223982722</v>
      </c>
      <c r="U772" s="14">
        <v>91</v>
      </c>
      <c r="V772" s="14">
        <v>58</v>
      </c>
      <c r="W772" s="14">
        <v>22</v>
      </c>
      <c r="X772" s="13" t="s">
        <v>9664</v>
      </c>
      <c r="Y772" s="13" t="s">
        <v>9665</v>
      </c>
      <c r="Z772" s="14">
        <v>2</v>
      </c>
      <c r="AA772" s="14" t="s">
        <v>96</v>
      </c>
      <c r="AB772" s="14" t="s">
        <v>23</v>
      </c>
      <c r="AC772" s="14" t="s">
        <v>97</v>
      </c>
      <c r="AD772" s="19"/>
      <c r="AE772" s="13" t="s">
        <v>9666</v>
      </c>
      <c r="AF772" s="20">
        <v>30807</v>
      </c>
      <c r="AG772" s="14" t="str">
        <f t="shared" ca="1" si="183"/>
        <v>41 anos</v>
      </c>
      <c r="AH772" s="20">
        <v>38058</v>
      </c>
      <c r="AI772" s="20">
        <v>38058</v>
      </c>
      <c r="AJ772" s="20">
        <f t="shared" si="184"/>
        <v>47189</v>
      </c>
      <c r="AK772" s="20">
        <f t="shared" si="185"/>
        <v>49015</v>
      </c>
      <c r="AL772" s="14">
        <v>59</v>
      </c>
      <c r="AM772" s="14" t="str">
        <f t="shared" ca="1" si="186"/>
        <v>21 ano(s)</v>
      </c>
      <c r="AN772" s="14" t="str">
        <f t="shared" ca="1" si="187"/>
        <v>5  mês(es)</v>
      </c>
      <c r="AO772" s="14" t="str">
        <f t="shared" ca="1" si="188"/>
        <v>4 dias</v>
      </c>
      <c r="AP772" s="14">
        <f t="shared" ca="1" si="189"/>
        <v>7827</v>
      </c>
      <c r="AQ772" s="21" t="s">
        <v>99</v>
      </c>
      <c r="AR772" s="14"/>
      <c r="AS772" s="14"/>
      <c r="AT772" s="14"/>
      <c r="AU772" s="14"/>
      <c r="AV772" s="14"/>
      <c r="AW772" s="14" t="s">
        <v>100</v>
      </c>
      <c r="AX772" s="14" t="s">
        <v>9667</v>
      </c>
      <c r="AY772" s="14" t="s">
        <v>9668</v>
      </c>
      <c r="AZ772" s="14" t="s">
        <v>99</v>
      </c>
      <c r="BA772" s="14" t="s">
        <v>99</v>
      </c>
      <c r="BB772" s="20" t="s">
        <v>101</v>
      </c>
      <c r="BC772" s="14" t="s">
        <v>110</v>
      </c>
      <c r="BD772" s="14" t="s">
        <v>102</v>
      </c>
      <c r="BE772" s="14" t="s">
        <v>1823</v>
      </c>
      <c r="BF772" s="14"/>
      <c r="BG772" s="14"/>
      <c r="BH772" s="14"/>
      <c r="BI772" s="14"/>
      <c r="BJ772" s="14"/>
      <c r="BK772" s="14"/>
      <c r="BL772" s="14" t="s">
        <v>9669</v>
      </c>
      <c r="BM772" s="14" t="s">
        <v>9670</v>
      </c>
      <c r="BN772" s="14" t="s">
        <v>9671</v>
      </c>
      <c r="BO772" s="14" t="s">
        <v>106</v>
      </c>
      <c r="BP772" s="14">
        <v>69060103</v>
      </c>
      <c r="BQ772" s="14">
        <v>92992731616</v>
      </c>
      <c r="BR772" s="22" t="s">
        <v>9672</v>
      </c>
      <c r="BS772" s="14" t="s">
        <v>108</v>
      </c>
      <c r="BT772" s="14" t="s">
        <v>109</v>
      </c>
      <c r="BU772" s="14" t="s">
        <v>110</v>
      </c>
      <c r="BV772" s="14" t="s">
        <v>110</v>
      </c>
      <c r="BW772" s="14" t="s">
        <v>110</v>
      </c>
      <c r="BX772" s="20" t="s">
        <v>111</v>
      </c>
      <c r="BY772" s="14" t="s">
        <v>112</v>
      </c>
      <c r="BZ772" s="20" t="s">
        <v>113</v>
      </c>
      <c r="CA772" s="14" t="s">
        <v>110</v>
      </c>
      <c r="CB772" s="14" t="s">
        <v>110</v>
      </c>
      <c r="CC772" s="14" t="s">
        <v>110</v>
      </c>
      <c r="CD772" s="20">
        <v>45037</v>
      </c>
      <c r="CE772" s="14" t="s">
        <v>3027</v>
      </c>
      <c r="CF772" s="14" t="s">
        <v>110</v>
      </c>
      <c r="CG772" s="14" t="s">
        <v>110</v>
      </c>
      <c r="CH772" s="14" t="s">
        <v>110</v>
      </c>
      <c r="CI772" s="14" t="s">
        <v>110</v>
      </c>
      <c r="CJ772" s="14" t="s">
        <v>110</v>
      </c>
      <c r="CK772" s="14" t="s">
        <v>110</v>
      </c>
      <c r="CL772" s="14" t="s">
        <v>110</v>
      </c>
      <c r="CM772" s="14" t="s">
        <v>110</v>
      </c>
      <c r="CN772" s="14"/>
      <c r="CO772" s="40"/>
    </row>
    <row r="773" spans="1:93" ht="15" customHeight="1">
      <c r="A773" s="24" t="s">
        <v>9673</v>
      </c>
      <c r="B773" s="25" t="s">
        <v>157</v>
      </c>
      <c r="C773" s="34" t="s">
        <v>82</v>
      </c>
      <c r="D773" s="600" t="s">
        <v>9075</v>
      </c>
      <c r="E773" s="600">
        <v>37</v>
      </c>
      <c r="F773" s="600"/>
      <c r="G773" s="600"/>
      <c r="H773" s="27" t="s">
        <v>159</v>
      </c>
      <c r="I773" s="25" t="s">
        <v>256</v>
      </c>
      <c r="J773" s="27" t="s">
        <v>135</v>
      </c>
      <c r="K773" s="25" t="s">
        <v>544</v>
      </c>
      <c r="L773" s="25" t="s">
        <v>75</v>
      </c>
      <c r="M773" s="28" t="s">
        <v>87</v>
      </c>
      <c r="N773" s="28" t="s">
        <v>88</v>
      </c>
      <c r="O773" s="29" t="s">
        <v>9674</v>
      </c>
      <c r="P773" s="25" t="s">
        <v>9675</v>
      </c>
      <c r="Q773" s="28" t="s">
        <v>9676</v>
      </c>
      <c r="R773" s="25" t="s">
        <v>9677</v>
      </c>
      <c r="S773" s="25" t="s">
        <v>9678</v>
      </c>
      <c r="T773" s="25">
        <v>191677622</v>
      </c>
      <c r="U773" s="25">
        <v>83</v>
      </c>
      <c r="V773" s="25">
        <v>31</v>
      </c>
      <c r="W773" s="25">
        <v>31</v>
      </c>
      <c r="X773" s="24" t="s">
        <v>9679</v>
      </c>
      <c r="Y773" s="24" t="s">
        <v>9680</v>
      </c>
      <c r="Z773" s="25">
        <v>2</v>
      </c>
      <c r="AA773" s="25" t="s">
        <v>99</v>
      </c>
      <c r="AB773" s="25" t="s">
        <v>9681</v>
      </c>
      <c r="AC773" s="25" t="s">
        <v>9114</v>
      </c>
      <c r="AD773" s="30" t="s">
        <v>9682</v>
      </c>
      <c r="AE773" s="24" t="s">
        <v>9426</v>
      </c>
      <c r="AF773" s="31">
        <v>28797</v>
      </c>
      <c r="AG773" s="25" t="str">
        <f t="shared" ca="1" si="183"/>
        <v>46 anos</v>
      </c>
      <c r="AH773" s="31">
        <v>38058</v>
      </c>
      <c r="AI773" s="31">
        <v>38058</v>
      </c>
      <c r="AJ773" s="31">
        <f t="shared" si="184"/>
        <v>47189</v>
      </c>
      <c r="AK773" s="31">
        <f t="shared" si="185"/>
        <v>49015</v>
      </c>
      <c r="AL773" s="25">
        <v>59</v>
      </c>
      <c r="AM773" s="25" t="str">
        <f t="shared" ca="1" si="186"/>
        <v>21 ano(s)</v>
      </c>
      <c r="AN773" s="25" t="str">
        <f t="shared" ca="1" si="187"/>
        <v>5  mês(es)</v>
      </c>
      <c r="AO773" s="25" t="str">
        <f t="shared" ca="1" si="188"/>
        <v>4 dias</v>
      </c>
      <c r="AP773" s="25">
        <f t="shared" ca="1" si="189"/>
        <v>7827</v>
      </c>
      <c r="AQ773" s="32" t="s">
        <v>99</v>
      </c>
      <c r="AR773" s="25"/>
      <c r="AS773" s="25"/>
      <c r="AT773" s="25"/>
      <c r="AU773" s="25"/>
      <c r="AV773" s="25"/>
      <c r="AW773" s="25" t="s">
        <v>100</v>
      </c>
      <c r="AX773" s="25"/>
      <c r="AY773" s="25" t="s">
        <v>8184</v>
      </c>
      <c r="AZ773" s="25" t="s">
        <v>99</v>
      </c>
      <c r="BA773" s="25" t="s">
        <v>99</v>
      </c>
      <c r="BB773" s="31" t="s">
        <v>101</v>
      </c>
      <c r="BC773" s="25"/>
      <c r="BD773" s="25" t="s">
        <v>102</v>
      </c>
      <c r="BE773" s="25" t="s">
        <v>103</v>
      </c>
      <c r="BF773" s="25"/>
      <c r="BG773" s="25"/>
      <c r="BH773" s="25"/>
      <c r="BI773" s="25"/>
      <c r="BJ773" s="25"/>
      <c r="BK773" s="25"/>
      <c r="BL773" s="25" t="s">
        <v>9683</v>
      </c>
      <c r="BM773" s="25">
        <v>0</v>
      </c>
      <c r="BN773" s="25"/>
      <c r="BO773" s="25" t="s">
        <v>106</v>
      </c>
      <c r="BP773" s="25">
        <v>69000000</v>
      </c>
      <c r="BQ773" s="25">
        <v>0</v>
      </c>
      <c r="BR773" s="33" t="s">
        <v>9684</v>
      </c>
      <c r="BS773" s="25" t="s">
        <v>108</v>
      </c>
      <c r="BT773" s="25" t="s">
        <v>109</v>
      </c>
      <c r="BU773" s="25" t="s">
        <v>110</v>
      </c>
      <c r="BV773" s="25" t="s">
        <v>110</v>
      </c>
      <c r="BW773" s="25" t="s">
        <v>110</v>
      </c>
      <c r="BX773" s="31" t="s">
        <v>111</v>
      </c>
      <c r="BY773" s="25" t="s">
        <v>112</v>
      </c>
      <c r="BZ773" s="31" t="s">
        <v>113</v>
      </c>
      <c r="CA773" s="25" t="s">
        <v>110</v>
      </c>
      <c r="CB773" s="25" t="s">
        <v>110</v>
      </c>
      <c r="CC773" s="25" t="s">
        <v>110</v>
      </c>
      <c r="CD773" s="31">
        <v>45037</v>
      </c>
      <c r="CE773" s="25" t="s">
        <v>9685</v>
      </c>
      <c r="CF773" s="25" t="s">
        <v>110</v>
      </c>
      <c r="CG773" s="25" t="s">
        <v>110</v>
      </c>
      <c r="CH773" s="25" t="s">
        <v>110</v>
      </c>
      <c r="CI773" s="25" t="s">
        <v>110</v>
      </c>
      <c r="CJ773" s="25" t="s">
        <v>110</v>
      </c>
      <c r="CK773" s="25" t="s">
        <v>110</v>
      </c>
      <c r="CL773" s="25" t="s">
        <v>110</v>
      </c>
      <c r="CM773" s="25" t="s">
        <v>110</v>
      </c>
      <c r="CN773" s="25"/>
      <c r="CO773" s="34"/>
    </row>
    <row r="774" spans="1:93" ht="15" customHeight="1">
      <c r="A774" s="13" t="s">
        <v>9686</v>
      </c>
      <c r="B774" s="14" t="s">
        <v>157</v>
      </c>
      <c r="C774" s="40" t="s">
        <v>82</v>
      </c>
      <c r="D774" s="599" t="s">
        <v>9075</v>
      </c>
      <c r="E774" s="600">
        <v>37</v>
      </c>
      <c r="F774" s="599"/>
      <c r="G774" s="599"/>
      <c r="H774" s="36" t="s">
        <v>159</v>
      </c>
      <c r="I774" s="14" t="s">
        <v>9687</v>
      </c>
      <c r="J774" s="36" t="s">
        <v>85</v>
      </c>
      <c r="K774" s="14" t="s">
        <v>544</v>
      </c>
      <c r="L774" s="14" t="s">
        <v>79</v>
      </c>
      <c r="M774" s="17" t="s">
        <v>118</v>
      </c>
      <c r="N774" s="17" t="s">
        <v>88</v>
      </c>
      <c r="O774" s="18" t="s">
        <v>9688</v>
      </c>
      <c r="P774" s="14" t="s">
        <v>9689</v>
      </c>
      <c r="Q774" s="17" t="s">
        <v>9690</v>
      </c>
      <c r="R774" s="14" t="s">
        <v>9691</v>
      </c>
      <c r="S774" s="14" t="s">
        <v>9692</v>
      </c>
      <c r="T774" s="14">
        <v>164166122</v>
      </c>
      <c r="U774" s="14">
        <v>91</v>
      </c>
      <c r="V774" s="14">
        <v>65</v>
      </c>
      <c r="W774" s="14">
        <v>107</v>
      </c>
      <c r="X774" s="13" t="s">
        <v>9693</v>
      </c>
      <c r="Y774" s="13" t="s">
        <v>9694</v>
      </c>
      <c r="Z774" s="14">
        <v>2</v>
      </c>
      <c r="AA774" s="14" t="s">
        <v>99</v>
      </c>
      <c r="AB774" s="14" t="s">
        <v>168</v>
      </c>
      <c r="AC774" s="14" t="s">
        <v>186</v>
      </c>
      <c r="AD774" s="19" t="s">
        <v>187</v>
      </c>
      <c r="AE774" s="90" t="s">
        <v>9695</v>
      </c>
      <c r="AF774" s="20">
        <v>27785</v>
      </c>
      <c r="AG774" s="14" t="str">
        <f t="shared" ca="1" si="183"/>
        <v>49 anos</v>
      </c>
      <c r="AH774" s="20">
        <v>38058</v>
      </c>
      <c r="AI774" s="20">
        <v>38058</v>
      </c>
      <c r="AJ774" s="20">
        <f t="shared" si="184"/>
        <v>47189</v>
      </c>
      <c r="AK774" s="20">
        <f t="shared" si="185"/>
        <v>49015</v>
      </c>
      <c r="AL774" s="14">
        <v>59</v>
      </c>
      <c r="AM774" s="14" t="str">
        <f t="shared" ca="1" si="186"/>
        <v>21 ano(s)</v>
      </c>
      <c r="AN774" s="14" t="str">
        <f t="shared" ca="1" si="187"/>
        <v>5  mês(es)</v>
      </c>
      <c r="AO774" s="14" t="str">
        <f t="shared" ca="1" si="188"/>
        <v>4 dias</v>
      </c>
      <c r="AP774" s="14">
        <f t="shared" ca="1" si="189"/>
        <v>7827</v>
      </c>
      <c r="AQ774" s="21" t="s">
        <v>99</v>
      </c>
      <c r="AR774" s="14" t="s">
        <v>110</v>
      </c>
      <c r="AS774" s="14" t="s">
        <v>110</v>
      </c>
      <c r="AT774" s="14" t="s">
        <v>110</v>
      </c>
      <c r="AU774" s="14" t="s">
        <v>110</v>
      </c>
      <c r="AV774" s="14"/>
      <c r="AW774" s="14" t="s">
        <v>100</v>
      </c>
      <c r="AX774" s="14" t="s">
        <v>110</v>
      </c>
      <c r="AY774" s="14" t="s">
        <v>9696</v>
      </c>
      <c r="AZ774" s="14" t="s">
        <v>99</v>
      </c>
      <c r="BA774" s="14" t="s">
        <v>99</v>
      </c>
      <c r="BB774" s="14" t="s">
        <v>110</v>
      </c>
      <c r="BC774" s="14" t="s">
        <v>110</v>
      </c>
      <c r="BD774" s="14" t="s">
        <v>110</v>
      </c>
      <c r="BE774" s="14" t="s">
        <v>110</v>
      </c>
      <c r="BF774" s="14" t="s">
        <v>110</v>
      </c>
      <c r="BG774" s="14" t="s">
        <v>99</v>
      </c>
      <c r="BH774" s="14" t="s">
        <v>96</v>
      </c>
      <c r="BI774" s="14"/>
      <c r="BJ774" s="14"/>
      <c r="BK774" s="14"/>
      <c r="BL774" s="14" t="s">
        <v>9697</v>
      </c>
      <c r="BM774" s="14">
        <v>0</v>
      </c>
      <c r="BN774" s="14"/>
      <c r="BO774" s="14" t="s">
        <v>106</v>
      </c>
      <c r="BP774" s="14">
        <v>69000000</v>
      </c>
      <c r="BQ774" s="14">
        <v>0</v>
      </c>
      <c r="BR774" s="22" t="s">
        <v>9698</v>
      </c>
      <c r="BS774" s="14" t="s">
        <v>7810</v>
      </c>
      <c r="BT774" s="14" t="s">
        <v>110</v>
      </c>
      <c r="BU774" s="14" t="s">
        <v>110</v>
      </c>
      <c r="BV774" s="14" t="s">
        <v>110</v>
      </c>
      <c r="BW774" s="14" t="s">
        <v>110</v>
      </c>
      <c r="BX774" s="14" t="s">
        <v>110</v>
      </c>
      <c r="BY774" s="14" t="s">
        <v>110</v>
      </c>
      <c r="BZ774" s="14" t="s">
        <v>110</v>
      </c>
      <c r="CA774" s="14" t="s">
        <v>110</v>
      </c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20">
        <v>44410</v>
      </c>
      <c r="CM774" s="13" t="s">
        <v>7811</v>
      </c>
      <c r="CN774" s="14"/>
      <c r="CO774" s="40"/>
    </row>
    <row r="775" spans="1:93" ht="15" customHeight="1">
      <c r="A775" s="24" t="s">
        <v>9699</v>
      </c>
      <c r="B775" s="25">
        <v>29</v>
      </c>
      <c r="C775" s="34" t="s">
        <v>82</v>
      </c>
      <c r="D775" s="600" t="s">
        <v>9075</v>
      </c>
      <c r="E775" s="600">
        <v>37</v>
      </c>
      <c r="F775" s="600"/>
      <c r="G775" s="600"/>
      <c r="H775" s="27" t="s">
        <v>159</v>
      </c>
      <c r="I775" s="25" t="s">
        <v>9700</v>
      </c>
      <c r="J775" s="27" t="s">
        <v>135</v>
      </c>
      <c r="K775" s="25" t="s">
        <v>544</v>
      </c>
      <c r="L775" s="25" t="s">
        <v>75</v>
      </c>
      <c r="M775" s="28" t="s">
        <v>136</v>
      </c>
      <c r="N775" s="28" t="s">
        <v>9701</v>
      </c>
      <c r="O775" s="29" t="s">
        <v>9702</v>
      </c>
      <c r="P775" s="25" t="s">
        <v>9703</v>
      </c>
      <c r="Q775" s="25">
        <v>1428</v>
      </c>
      <c r="R775" s="25" t="s">
        <v>9704</v>
      </c>
      <c r="S775" s="25" t="s">
        <v>9705</v>
      </c>
      <c r="T775" s="25">
        <v>182056122</v>
      </c>
      <c r="U775" s="25">
        <v>59</v>
      </c>
      <c r="V775" s="25">
        <v>1</v>
      </c>
      <c r="W775" s="25">
        <v>814</v>
      </c>
      <c r="X775" s="24" t="s">
        <v>9706</v>
      </c>
      <c r="Y775" s="24" t="s">
        <v>9707</v>
      </c>
      <c r="Z775" s="25"/>
      <c r="AA775" s="25" t="s">
        <v>99</v>
      </c>
      <c r="AB775" s="25" t="s">
        <v>168</v>
      </c>
      <c r="AC775" s="25" t="s">
        <v>9319</v>
      </c>
      <c r="AD775" s="232" t="s">
        <v>9708</v>
      </c>
      <c r="AE775" s="24" t="s">
        <v>9709</v>
      </c>
      <c r="AF775" s="31">
        <v>28610</v>
      </c>
      <c r="AG775" s="25" t="str">
        <f t="shared" ca="1" si="183"/>
        <v>47 anos</v>
      </c>
      <c r="AH775" s="25"/>
      <c r="AI775" s="31">
        <v>43937</v>
      </c>
      <c r="AJ775" s="31">
        <f t="shared" si="184"/>
        <v>53068</v>
      </c>
      <c r="AK775" s="31">
        <f t="shared" si="185"/>
        <v>54894</v>
      </c>
      <c r="AL775" s="25">
        <v>59</v>
      </c>
      <c r="AM775" s="25" t="str">
        <f t="shared" ca="1" si="186"/>
        <v>5 ano(s)</v>
      </c>
      <c r="AN775" s="25" t="str">
        <f t="shared" ca="1" si="187"/>
        <v>4  mês(es)</v>
      </c>
      <c r="AO775" s="25" t="str">
        <f t="shared" ca="1" si="188"/>
        <v>0 dias</v>
      </c>
      <c r="AP775" s="25">
        <f t="shared" ca="1" si="189"/>
        <v>1948</v>
      </c>
      <c r="AQ775" s="32" t="s">
        <v>99</v>
      </c>
      <c r="AR775" s="25"/>
      <c r="AS775" s="25"/>
      <c r="AT775" s="25"/>
      <c r="AU775" s="25"/>
      <c r="AV775" s="25"/>
      <c r="AW775" s="25" t="s">
        <v>100</v>
      </c>
      <c r="AX775" s="25" t="s">
        <v>172</v>
      </c>
      <c r="AY775" s="25" t="s">
        <v>9710</v>
      </c>
      <c r="AZ775" s="25" t="s">
        <v>99</v>
      </c>
      <c r="BA775" s="25" t="s">
        <v>99</v>
      </c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 t="s">
        <v>9711</v>
      </c>
      <c r="BM775" s="25">
        <v>488</v>
      </c>
      <c r="BN775" s="25" t="s">
        <v>9712</v>
      </c>
      <c r="BO775" s="25" t="s">
        <v>106</v>
      </c>
      <c r="BP775" s="25">
        <v>69057240</v>
      </c>
      <c r="BQ775" s="25">
        <v>92981238181</v>
      </c>
      <c r="BR775" s="33" t="s">
        <v>9713</v>
      </c>
      <c r="BS775" s="25"/>
      <c r="BT775" s="25"/>
      <c r="BU775" s="25"/>
      <c r="BV775" s="25"/>
      <c r="BW775" s="25"/>
      <c r="BX775" s="25"/>
      <c r="BY775" s="25"/>
      <c r="BZ775" s="25"/>
      <c r="CA775" s="25"/>
      <c r="CB775" s="31">
        <v>43937</v>
      </c>
      <c r="CC775" s="25" t="s">
        <v>175</v>
      </c>
      <c r="CD775" s="31">
        <v>44672</v>
      </c>
      <c r="CE775" s="25" t="s">
        <v>176</v>
      </c>
      <c r="CF775" s="25"/>
      <c r="CG775" s="25"/>
      <c r="CH775" s="25"/>
      <c r="CI775" s="25"/>
      <c r="CJ775" s="25"/>
      <c r="CK775" s="25"/>
      <c r="CL775" s="25"/>
      <c r="CM775" s="25"/>
      <c r="CN775" s="25"/>
      <c r="CO775" s="34"/>
    </row>
    <row r="776" spans="1:93" ht="15" customHeight="1">
      <c r="A776" s="13" t="s">
        <v>9714</v>
      </c>
      <c r="B776" s="14"/>
      <c r="C776" s="40" t="s">
        <v>82</v>
      </c>
      <c r="D776" s="599" t="s">
        <v>9075</v>
      </c>
      <c r="E776" s="600">
        <v>37</v>
      </c>
      <c r="F776" s="599"/>
      <c r="G776" s="599"/>
      <c r="H776" s="36" t="s">
        <v>84</v>
      </c>
      <c r="I776" s="14" t="s">
        <v>9715</v>
      </c>
      <c r="J776" s="36" t="s">
        <v>135</v>
      </c>
      <c r="K776" s="14" t="s">
        <v>86</v>
      </c>
      <c r="L776" s="21" t="s">
        <v>69</v>
      </c>
      <c r="M776" s="17" t="s">
        <v>1392</v>
      </c>
      <c r="N776" s="17" t="s">
        <v>1450</v>
      </c>
      <c r="O776" s="18" t="s">
        <v>9716</v>
      </c>
      <c r="P776" s="14" t="s">
        <v>9717</v>
      </c>
      <c r="Q776" s="60" t="s">
        <v>9718</v>
      </c>
      <c r="R776" s="14" t="s">
        <v>9719</v>
      </c>
      <c r="S776" s="14" t="s">
        <v>9720</v>
      </c>
      <c r="T776" s="14">
        <v>382865910</v>
      </c>
      <c r="U776" s="14">
        <v>90</v>
      </c>
      <c r="V776" s="14">
        <v>141</v>
      </c>
      <c r="W776" s="14">
        <v>125</v>
      </c>
      <c r="X776" s="13" t="s">
        <v>9721</v>
      </c>
      <c r="Y776" s="13" t="s">
        <v>9722</v>
      </c>
      <c r="Z776" s="14">
        <v>1</v>
      </c>
      <c r="AA776" s="14" t="s">
        <v>96</v>
      </c>
      <c r="AB776" s="14" t="s">
        <v>23</v>
      </c>
      <c r="AC776" s="14" t="s">
        <v>97</v>
      </c>
      <c r="AD776" s="19"/>
      <c r="AE776" s="13"/>
      <c r="AF776" s="20">
        <v>28857</v>
      </c>
      <c r="AG776" s="14" t="str">
        <f t="shared" ca="1" si="183"/>
        <v>46 anos</v>
      </c>
      <c r="AH776" s="20">
        <v>43937</v>
      </c>
      <c r="AI776" s="20">
        <v>43937</v>
      </c>
      <c r="AJ776" s="20">
        <f t="shared" si="184"/>
        <v>53068</v>
      </c>
      <c r="AK776" s="20">
        <f t="shared" si="185"/>
        <v>54894</v>
      </c>
      <c r="AL776" s="14">
        <v>59</v>
      </c>
      <c r="AM776" s="14" t="str">
        <f t="shared" ca="1" si="186"/>
        <v>5 ano(s)</v>
      </c>
      <c r="AN776" s="14" t="str">
        <f t="shared" ca="1" si="187"/>
        <v>4  mês(es)</v>
      </c>
      <c r="AO776" s="14" t="str">
        <f t="shared" ca="1" si="188"/>
        <v>0 dias</v>
      </c>
      <c r="AP776" s="14">
        <f t="shared" ca="1" si="189"/>
        <v>1948</v>
      </c>
      <c r="AQ776" s="21" t="s">
        <v>99</v>
      </c>
      <c r="AR776" s="14"/>
      <c r="AS776" s="14"/>
      <c r="AT776" s="14"/>
      <c r="AU776" s="14"/>
      <c r="AV776" s="14"/>
      <c r="AW776" s="14" t="s">
        <v>336</v>
      </c>
      <c r="AX776" s="14" t="s">
        <v>110</v>
      </c>
      <c r="AY776" s="14" t="s">
        <v>99</v>
      </c>
      <c r="AZ776" s="14" t="s">
        <v>99</v>
      </c>
      <c r="BA776" s="14" t="s">
        <v>99</v>
      </c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 t="s">
        <v>9723</v>
      </c>
      <c r="BM776" s="14">
        <v>103</v>
      </c>
      <c r="BN776" s="14" t="s">
        <v>9724</v>
      </c>
      <c r="BO776" s="14" t="s">
        <v>106</v>
      </c>
      <c r="BP776" s="14">
        <v>69023097</v>
      </c>
      <c r="BQ776" s="14">
        <v>62992772753</v>
      </c>
      <c r="BR776" s="14" t="s">
        <v>9725</v>
      </c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40"/>
    </row>
    <row r="777" spans="1:93" ht="15" customHeight="1">
      <c r="A777" s="619" t="s">
        <v>9726</v>
      </c>
      <c r="B777" s="25"/>
      <c r="C777" s="34" t="s">
        <v>82</v>
      </c>
      <c r="D777" s="600" t="s">
        <v>9075</v>
      </c>
      <c r="E777" s="600">
        <v>37</v>
      </c>
      <c r="F777" s="600"/>
      <c r="G777" s="600"/>
      <c r="H777" s="27" t="s">
        <v>159</v>
      </c>
      <c r="I777" s="25" t="s">
        <v>256</v>
      </c>
      <c r="J777" s="27" t="s">
        <v>85</v>
      </c>
      <c r="K777" s="25" t="s">
        <v>544</v>
      </c>
      <c r="L777" s="32" t="s">
        <v>69</v>
      </c>
      <c r="M777" s="28" t="s">
        <v>1392</v>
      </c>
      <c r="N777" s="28" t="s">
        <v>1450</v>
      </c>
      <c r="O777" s="29" t="s">
        <v>9727</v>
      </c>
      <c r="P777" s="25" t="s">
        <v>9728</v>
      </c>
      <c r="Q777" s="41" t="s">
        <v>9729</v>
      </c>
      <c r="R777" s="25" t="s">
        <v>9730</v>
      </c>
      <c r="S777" s="25" t="s">
        <v>9731</v>
      </c>
      <c r="T777" s="630">
        <v>175213222</v>
      </c>
      <c r="U777" s="25">
        <v>75</v>
      </c>
      <c r="V777" s="25">
        <v>40</v>
      </c>
      <c r="W777" s="630">
        <v>507</v>
      </c>
      <c r="X777" s="619" t="s">
        <v>9732</v>
      </c>
      <c r="Y777" s="619" t="s">
        <v>9733</v>
      </c>
      <c r="Z777" s="25">
        <v>2</v>
      </c>
      <c r="AA777" s="25" t="s">
        <v>99</v>
      </c>
      <c r="AB777" s="25" t="s">
        <v>168</v>
      </c>
      <c r="AC777" s="25" t="s">
        <v>186</v>
      </c>
      <c r="AD777" s="30" t="s">
        <v>187</v>
      </c>
      <c r="AE777" s="24" t="s">
        <v>178</v>
      </c>
      <c r="AF777" s="31">
        <v>28190</v>
      </c>
      <c r="AG777" s="25" t="str">
        <f t="shared" ca="1" si="183"/>
        <v>48 anos</v>
      </c>
      <c r="AH777" s="31">
        <v>43937</v>
      </c>
      <c r="AI777" s="31">
        <v>43937</v>
      </c>
      <c r="AJ777" s="31">
        <f t="shared" si="184"/>
        <v>53068</v>
      </c>
      <c r="AK777" s="31">
        <f t="shared" si="185"/>
        <v>54894</v>
      </c>
      <c r="AL777" s="25">
        <v>59</v>
      </c>
      <c r="AM777" s="25" t="str">
        <f t="shared" ca="1" si="186"/>
        <v>5 ano(s)</v>
      </c>
      <c r="AN777" s="25" t="str">
        <f t="shared" ca="1" si="187"/>
        <v>4  mês(es)</v>
      </c>
      <c r="AO777" s="25" t="str">
        <f t="shared" ca="1" si="188"/>
        <v>0 dias</v>
      </c>
      <c r="AP777" s="25">
        <f t="shared" ca="1" si="189"/>
        <v>1948</v>
      </c>
      <c r="AQ777" s="32" t="s">
        <v>99</v>
      </c>
      <c r="AR777" s="25"/>
      <c r="AS777" s="25"/>
      <c r="AT777" s="25"/>
      <c r="AU777" s="25"/>
      <c r="AV777" s="25"/>
      <c r="AW777" s="25" t="s">
        <v>336</v>
      </c>
      <c r="AX777" s="25" t="s">
        <v>110</v>
      </c>
      <c r="AY777" s="25" t="s">
        <v>99</v>
      </c>
      <c r="AZ777" s="25" t="s">
        <v>99</v>
      </c>
      <c r="BA777" s="25" t="s">
        <v>99</v>
      </c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 t="s">
        <v>9734</v>
      </c>
      <c r="BM777" s="25">
        <v>129</v>
      </c>
      <c r="BN777" s="25" t="s">
        <v>9735</v>
      </c>
      <c r="BO777" s="25" t="s">
        <v>106</v>
      </c>
      <c r="BP777" s="630">
        <v>69053470</v>
      </c>
      <c r="BQ777" s="26">
        <v>92991101786</v>
      </c>
      <c r="BR777" s="25" t="s">
        <v>9736</v>
      </c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 t="s">
        <v>9737</v>
      </c>
      <c r="CO777" s="34" t="s">
        <v>1842</v>
      </c>
    </row>
    <row r="778" spans="1:93" ht="15" customHeight="1">
      <c r="A778" s="13" t="s">
        <v>9738</v>
      </c>
      <c r="B778" s="14" t="s">
        <v>157</v>
      </c>
      <c r="C778" s="40" t="s">
        <v>82</v>
      </c>
      <c r="D778" s="599" t="s">
        <v>9075</v>
      </c>
      <c r="E778" s="600">
        <v>37</v>
      </c>
      <c r="F778" s="599"/>
      <c r="G778" s="599"/>
      <c r="H778" s="36" t="s">
        <v>159</v>
      </c>
      <c r="I778" s="14" t="s">
        <v>9715</v>
      </c>
      <c r="J778" s="36" t="s">
        <v>85</v>
      </c>
      <c r="K778" s="14" t="s">
        <v>86</v>
      </c>
      <c r="L778" s="14" t="s">
        <v>73</v>
      </c>
      <c r="M778" s="17" t="s">
        <v>87</v>
      </c>
      <c r="N778" s="17" t="s">
        <v>88</v>
      </c>
      <c r="O778" s="18" t="s">
        <v>9739</v>
      </c>
      <c r="P778" s="14" t="s">
        <v>9740</v>
      </c>
      <c r="Q778" s="17" t="s">
        <v>9741</v>
      </c>
      <c r="R778" s="14" t="s">
        <v>9742</v>
      </c>
      <c r="S778" s="14" t="s">
        <v>9743</v>
      </c>
      <c r="T778" s="14">
        <v>120090322</v>
      </c>
      <c r="U778" s="14">
        <v>24</v>
      </c>
      <c r="V778" s="14">
        <v>37</v>
      </c>
      <c r="W778" s="14">
        <v>197</v>
      </c>
      <c r="X778" s="13" t="s">
        <v>9744</v>
      </c>
      <c r="Y778" s="13" t="s">
        <v>9745</v>
      </c>
      <c r="Z778" s="14">
        <v>2</v>
      </c>
      <c r="AA778" s="14" t="s">
        <v>99</v>
      </c>
      <c r="AB778" s="14" t="s">
        <v>9452</v>
      </c>
      <c r="AC778" s="14" t="s">
        <v>97</v>
      </c>
      <c r="AD778" s="19" t="s">
        <v>9746</v>
      </c>
      <c r="AE778" s="13" t="s">
        <v>9715</v>
      </c>
      <c r="AF778" s="20">
        <v>26045</v>
      </c>
      <c r="AG778" s="14" t="str">
        <f t="shared" ca="1" si="183"/>
        <v>54 anos</v>
      </c>
      <c r="AH778" s="20">
        <v>34425</v>
      </c>
      <c r="AI778" s="20">
        <v>34425</v>
      </c>
      <c r="AJ778" s="20">
        <f t="shared" si="184"/>
        <v>43556</v>
      </c>
      <c r="AK778" s="20">
        <f t="shared" si="185"/>
        <v>45383</v>
      </c>
      <c r="AL778" s="14">
        <v>59</v>
      </c>
      <c r="AM778" s="14" t="str">
        <f t="shared" ca="1" si="186"/>
        <v>31 ano(s)</v>
      </c>
      <c r="AN778" s="14" t="str">
        <f t="shared" ca="1" si="187"/>
        <v>4  mês(es)</v>
      </c>
      <c r="AO778" s="14" t="str">
        <f t="shared" ca="1" si="188"/>
        <v>15 dias</v>
      </c>
      <c r="AP778" s="14">
        <f t="shared" ca="1" si="189"/>
        <v>11460</v>
      </c>
      <c r="AQ778" s="21" t="s">
        <v>99</v>
      </c>
      <c r="AR778" s="14"/>
      <c r="AS778" s="14"/>
      <c r="AT778" s="14"/>
      <c r="AU778" s="14"/>
      <c r="AV778" s="14"/>
      <c r="AW778" s="14"/>
      <c r="AX778" s="14"/>
      <c r="AY778" s="14"/>
      <c r="AZ778" s="14" t="s">
        <v>99</v>
      </c>
      <c r="BA778" s="14" t="s">
        <v>99</v>
      </c>
      <c r="BB778" s="14"/>
      <c r="BC778" s="14"/>
      <c r="BD778" s="14"/>
      <c r="BE778" s="14" t="s">
        <v>1823</v>
      </c>
      <c r="BF778" s="14"/>
      <c r="BG778" s="14"/>
      <c r="BH778" s="14"/>
      <c r="BI778" s="14"/>
      <c r="BJ778" s="14"/>
      <c r="BK778" s="14"/>
      <c r="BL778" s="14" t="s">
        <v>9747</v>
      </c>
      <c r="BM778" s="14">
        <v>0</v>
      </c>
      <c r="BN778" s="14"/>
      <c r="BO778" s="14" t="s">
        <v>106</v>
      </c>
      <c r="BP778" s="14">
        <v>69060830</v>
      </c>
      <c r="BQ778" s="14">
        <v>91556949</v>
      </c>
      <c r="BR778" s="22" t="s">
        <v>9748</v>
      </c>
      <c r="BS778" s="14" t="s">
        <v>1826</v>
      </c>
      <c r="BT778" s="14"/>
      <c r="BU778" s="14"/>
      <c r="BV778" s="14"/>
      <c r="BW778" s="14"/>
      <c r="BX778" s="14"/>
      <c r="BY778" s="14"/>
      <c r="BZ778" s="14" t="s">
        <v>1827</v>
      </c>
      <c r="CA778" s="14"/>
      <c r="CB778" s="20">
        <v>45017</v>
      </c>
      <c r="CC778" s="14" t="s">
        <v>7925</v>
      </c>
      <c r="CD778" s="14"/>
      <c r="CE778" s="14" t="s">
        <v>110</v>
      </c>
      <c r="CF778" s="14" t="s">
        <v>110</v>
      </c>
      <c r="CG778" s="14" t="s">
        <v>110</v>
      </c>
      <c r="CH778" s="14" t="s">
        <v>110</v>
      </c>
      <c r="CI778" s="14" t="s">
        <v>110</v>
      </c>
      <c r="CJ778" s="14" t="s">
        <v>110</v>
      </c>
      <c r="CK778" s="14" t="s">
        <v>110</v>
      </c>
      <c r="CL778" s="14" t="s">
        <v>110</v>
      </c>
      <c r="CM778" s="14" t="s">
        <v>110</v>
      </c>
      <c r="CN778" s="14"/>
      <c r="CO778" s="40"/>
    </row>
    <row r="779" spans="1:93" ht="15" customHeight="1">
      <c r="A779" s="24" t="s">
        <v>9749</v>
      </c>
      <c r="B779" s="25">
        <v>21</v>
      </c>
      <c r="C779" s="34" t="s">
        <v>82</v>
      </c>
      <c r="D779" s="600" t="s">
        <v>9075</v>
      </c>
      <c r="E779" s="600">
        <v>37</v>
      </c>
      <c r="F779" s="600"/>
      <c r="G779" s="600"/>
      <c r="H779" s="593" t="s">
        <v>159</v>
      </c>
      <c r="I779" s="25" t="s">
        <v>1689</v>
      </c>
      <c r="J779" s="27" t="s">
        <v>135</v>
      </c>
      <c r="K779" s="25" t="s">
        <v>544</v>
      </c>
      <c r="L779" s="25" t="s">
        <v>75</v>
      </c>
      <c r="M779" s="28" t="s">
        <v>136</v>
      </c>
      <c r="N779" s="28" t="s">
        <v>161</v>
      </c>
      <c r="O779" s="29" t="s">
        <v>9750</v>
      </c>
      <c r="P779" s="25" t="s">
        <v>9751</v>
      </c>
      <c r="Q779" s="25">
        <v>1426</v>
      </c>
      <c r="R779" s="25" t="s">
        <v>9752</v>
      </c>
      <c r="S779" s="25" t="s">
        <v>9753</v>
      </c>
      <c r="T779" s="25">
        <v>231546522</v>
      </c>
      <c r="U779" s="25">
        <v>91</v>
      </c>
      <c r="V779" s="25">
        <v>40</v>
      </c>
      <c r="W779" s="25">
        <v>559</v>
      </c>
      <c r="X779" s="24" t="s">
        <v>9754</v>
      </c>
      <c r="Y779" s="24" t="s">
        <v>9755</v>
      </c>
      <c r="Z779" s="25">
        <v>1</v>
      </c>
      <c r="AA779" s="25" t="s">
        <v>99</v>
      </c>
      <c r="AB779" s="25" t="s">
        <v>168</v>
      </c>
      <c r="AC779" s="25" t="s">
        <v>9319</v>
      </c>
      <c r="AD779" s="30" t="s">
        <v>9756</v>
      </c>
      <c r="AE779" s="24" t="s">
        <v>1689</v>
      </c>
      <c r="AF779" s="31">
        <v>31129</v>
      </c>
      <c r="AG779" s="25" t="str">
        <f t="shared" ca="1" si="183"/>
        <v>40 anos</v>
      </c>
      <c r="AH779" s="25"/>
      <c r="AI779" s="31">
        <v>43937</v>
      </c>
      <c r="AJ779" s="31">
        <f t="shared" si="184"/>
        <v>53068</v>
      </c>
      <c r="AK779" s="31">
        <f t="shared" si="185"/>
        <v>54894</v>
      </c>
      <c r="AL779" s="25">
        <v>59</v>
      </c>
      <c r="AM779" s="25" t="str">
        <f t="shared" ca="1" si="186"/>
        <v>5 ano(s)</v>
      </c>
      <c r="AN779" s="25" t="str">
        <f t="shared" ca="1" si="187"/>
        <v>4  mês(es)</v>
      </c>
      <c r="AO779" s="25" t="str">
        <f t="shared" ca="1" si="188"/>
        <v>0 dias</v>
      </c>
      <c r="AP779" s="25">
        <f t="shared" ca="1" si="189"/>
        <v>1948</v>
      </c>
      <c r="AQ779" s="32" t="s">
        <v>99</v>
      </c>
      <c r="AR779" s="25"/>
      <c r="AS779" s="25"/>
      <c r="AT779" s="25"/>
      <c r="AU779" s="25"/>
      <c r="AV779" s="25"/>
      <c r="AW779" s="190" t="s">
        <v>100</v>
      </c>
      <c r="AX779" s="25" t="s">
        <v>172</v>
      </c>
      <c r="AY779" s="25" t="s">
        <v>9757</v>
      </c>
      <c r="AZ779" s="25" t="s">
        <v>99</v>
      </c>
      <c r="BA779" s="215" t="s">
        <v>99</v>
      </c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 t="s">
        <v>9758</v>
      </c>
      <c r="BM779" s="25">
        <v>529</v>
      </c>
      <c r="BN779" s="25" t="s">
        <v>9759</v>
      </c>
      <c r="BO779" s="25" t="s">
        <v>106</v>
      </c>
      <c r="BP779" s="25">
        <v>69033000</v>
      </c>
      <c r="BQ779" s="122">
        <v>92991225394</v>
      </c>
      <c r="BR779" s="33" t="s">
        <v>9760</v>
      </c>
      <c r="BS779" s="25"/>
      <c r="BT779" s="25"/>
      <c r="BU779" s="25"/>
      <c r="BV779" s="25"/>
      <c r="BW779" s="25"/>
      <c r="BX779" s="25"/>
      <c r="BY779" s="25"/>
      <c r="BZ779" s="25"/>
      <c r="CA779" s="25"/>
      <c r="CB779" s="31">
        <v>43937</v>
      </c>
      <c r="CC779" s="25" t="s">
        <v>175</v>
      </c>
      <c r="CD779" s="31">
        <v>44672</v>
      </c>
      <c r="CE779" s="25" t="s">
        <v>176</v>
      </c>
      <c r="CF779" s="25"/>
      <c r="CG779" s="25"/>
      <c r="CH779" s="25"/>
      <c r="CI779" s="25"/>
      <c r="CJ779" s="25"/>
      <c r="CK779" s="25"/>
      <c r="CL779" s="25"/>
      <c r="CM779" s="25"/>
      <c r="CN779" s="25"/>
      <c r="CO779" s="34"/>
    </row>
    <row r="780" spans="1:93" ht="15" customHeight="1">
      <c r="A780" s="13" t="s">
        <v>9761</v>
      </c>
      <c r="B780" s="14">
        <v>7</v>
      </c>
      <c r="C780" s="40" t="s">
        <v>82</v>
      </c>
      <c r="D780" s="599" t="s">
        <v>9075</v>
      </c>
      <c r="E780" s="600">
        <v>37</v>
      </c>
      <c r="F780" s="599"/>
      <c r="G780" s="599"/>
      <c r="H780" s="36" t="s">
        <v>159</v>
      </c>
      <c r="I780" s="14" t="s">
        <v>364</v>
      </c>
      <c r="J780" s="36" t="s">
        <v>85</v>
      </c>
      <c r="K780" s="14" t="s">
        <v>86</v>
      </c>
      <c r="L780" s="14" t="s">
        <v>73</v>
      </c>
      <c r="M780" s="17" t="s">
        <v>87</v>
      </c>
      <c r="N780" s="17" t="s">
        <v>88</v>
      </c>
      <c r="O780" s="18" t="s">
        <v>9762</v>
      </c>
      <c r="P780" s="14" t="s">
        <v>9763</v>
      </c>
      <c r="Q780" s="17" t="s">
        <v>9764</v>
      </c>
      <c r="R780" s="14" t="s">
        <v>9765</v>
      </c>
      <c r="S780" s="14" t="s">
        <v>9766</v>
      </c>
      <c r="T780" s="14">
        <v>160694322</v>
      </c>
      <c r="U780" s="14">
        <v>91</v>
      </c>
      <c r="V780" s="14">
        <v>31</v>
      </c>
      <c r="W780" s="14">
        <v>102</v>
      </c>
      <c r="X780" s="13" t="s">
        <v>9767</v>
      </c>
      <c r="Y780" s="13" t="s">
        <v>9768</v>
      </c>
      <c r="Z780" s="14">
        <v>1</v>
      </c>
      <c r="AA780" s="14" t="s">
        <v>99</v>
      </c>
      <c r="AB780" s="14" t="s">
        <v>168</v>
      </c>
      <c r="AC780" s="14" t="s">
        <v>9769</v>
      </c>
      <c r="AD780" s="19" t="s">
        <v>9770</v>
      </c>
      <c r="AE780" s="13" t="s">
        <v>364</v>
      </c>
      <c r="AF780" s="20">
        <v>28059</v>
      </c>
      <c r="AG780" s="14" t="str">
        <f t="shared" ca="1" si="183"/>
        <v>48 anos</v>
      </c>
      <c r="AH780" s="20">
        <v>38058</v>
      </c>
      <c r="AI780" s="20">
        <v>38058</v>
      </c>
      <c r="AJ780" s="20">
        <f t="shared" si="184"/>
        <v>47189</v>
      </c>
      <c r="AK780" s="20">
        <f t="shared" si="185"/>
        <v>49015</v>
      </c>
      <c r="AL780" s="14">
        <v>59</v>
      </c>
      <c r="AM780" s="14" t="str">
        <f t="shared" ca="1" si="186"/>
        <v>21 ano(s)</v>
      </c>
      <c r="AN780" s="14" t="str">
        <f t="shared" ca="1" si="187"/>
        <v>5  mês(es)</v>
      </c>
      <c r="AO780" s="14" t="str">
        <f t="shared" ca="1" si="188"/>
        <v>4 dias</v>
      </c>
      <c r="AP780" s="14">
        <f t="shared" ca="1" si="189"/>
        <v>7827</v>
      </c>
      <c r="AQ780" s="21" t="s">
        <v>99</v>
      </c>
      <c r="AR780" s="14"/>
      <c r="AS780" s="14"/>
      <c r="AT780" s="14"/>
      <c r="AU780" s="14"/>
      <c r="AV780" s="14"/>
      <c r="AW780" s="14" t="s">
        <v>100</v>
      </c>
      <c r="AX780" s="233" t="s">
        <v>3885</v>
      </c>
      <c r="AY780" s="234" t="s">
        <v>9771</v>
      </c>
      <c r="AZ780" s="160">
        <v>840</v>
      </c>
      <c r="BA780" s="14" t="s">
        <v>99</v>
      </c>
      <c r="BB780" s="20" t="s">
        <v>101</v>
      </c>
      <c r="BC780" s="14" t="s">
        <v>3028</v>
      </c>
      <c r="BD780" s="14" t="s">
        <v>3029</v>
      </c>
      <c r="BE780" s="14" t="s">
        <v>3030</v>
      </c>
      <c r="BF780" s="14"/>
      <c r="BG780" s="14"/>
      <c r="BH780" s="14"/>
      <c r="BI780" s="14"/>
      <c r="BJ780" s="14"/>
      <c r="BK780" s="14"/>
      <c r="BL780" s="14" t="s">
        <v>9772</v>
      </c>
      <c r="BM780" s="14">
        <v>0</v>
      </c>
      <c r="BN780" s="14"/>
      <c r="BO780" s="14" t="s">
        <v>106</v>
      </c>
      <c r="BP780" s="14">
        <v>69097223</v>
      </c>
      <c r="BQ780" s="14" t="s">
        <v>9773</v>
      </c>
      <c r="BR780" s="22" t="s">
        <v>9774</v>
      </c>
      <c r="BS780" s="14" t="s">
        <v>108</v>
      </c>
      <c r="BT780" s="14" t="s">
        <v>109</v>
      </c>
      <c r="BU780" s="14" t="s">
        <v>1432</v>
      </c>
      <c r="BV780" s="14" t="s">
        <v>110</v>
      </c>
      <c r="BW780" s="14" t="s">
        <v>3033</v>
      </c>
      <c r="BX780" s="14" t="s">
        <v>1435</v>
      </c>
      <c r="BY780" s="14" t="s">
        <v>3034</v>
      </c>
      <c r="BZ780" s="20" t="s">
        <v>113</v>
      </c>
      <c r="CA780" s="14" t="s">
        <v>110</v>
      </c>
      <c r="CB780" s="14" t="s">
        <v>110</v>
      </c>
      <c r="CC780" s="14" t="s">
        <v>110</v>
      </c>
      <c r="CD780" s="14" t="s">
        <v>110</v>
      </c>
      <c r="CE780" s="14" t="s">
        <v>110</v>
      </c>
      <c r="CF780" s="14" t="s">
        <v>110</v>
      </c>
      <c r="CG780" s="14" t="s">
        <v>110</v>
      </c>
      <c r="CH780" s="14" t="s">
        <v>110</v>
      </c>
      <c r="CI780" s="14" t="s">
        <v>110</v>
      </c>
      <c r="CJ780" s="14" t="s">
        <v>110</v>
      </c>
      <c r="CK780" s="14" t="s">
        <v>110</v>
      </c>
      <c r="CL780" s="14" t="s">
        <v>110</v>
      </c>
      <c r="CM780" s="14" t="s">
        <v>110</v>
      </c>
      <c r="CN780" s="14"/>
      <c r="CO780" s="40"/>
    </row>
    <row r="781" spans="1:93" ht="15" customHeight="1">
      <c r="A781" s="24" t="s">
        <v>9775</v>
      </c>
      <c r="B781" s="25">
        <v>11</v>
      </c>
      <c r="C781" s="34" t="s">
        <v>82</v>
      </c>
      <c r="D781" s="600" t="s">
        <v>9075</v>
      </c>
      <c r="E781" s="600">
        <v>37</v>
      </c>
      <c r="F781" s="600"/>
      <c r="G781" s="600"/>
      <c r="H781" s="27" t="s">
        <v>159</v>
      </c>
      <c r="I781" s="25" t="s">
        <v>256</v>
      </c>
      <c r="J781" s="27" t="s">
        <v>135</v>
      </c>
      <c r="K781" s="25" t="s">
        <v>544</v>
      </c>
      <c r="L781" s="25" t="s">
        <v>75</v>
      </c>
      <c r="M781" s="28" t="s">
        <v>136</v>
      </c>
      <c r="N781" s="28" t="s">
        <v>696</v>
      </c>
      <c r="O781" s="29" t="s">
        <v>9776</v>
      </c>
      <c r="P781" s="25" t="s">
        <v>9777</v>
      </c>
      <c r="Q781" s="25">
        <v>1475</v>
      </c>
      <c r="R781" s="25" t="s">
        <v>9778</v>
      </c>
      <c r="S781" s="25" t="s">
        <v>9779</v>
      </c>
      <c r="T781" s="25">
        <v>152885317</v>
      </c>
      <c r="U781" s="25">
        <v>67</v>
      </c>
      <c r="V781" s="25">
        <v>28</v>
      </c>
      <c r="W781" s="25">
        <v>101</v>
      </c>
      <c r="X781" s="24" t="s">
        <v>9780</v>
      </c>
      <c r="Y781" s="24" t="s">
        <v>9781</v>
      </c>
      <c r="Z781" s="25"/>
      <c r="AA781" s="25" t="s">
        <v>99</v>
      </c>
      <c r="AB781" s="25" t="s">
        <v>168</v>
      </c>
      <c r="AC781" s="25" t="s">
        <v>186</v>
      </c>
      <c r="AD781" s="30" t="s">
        <v>187</v>
      </c>
      <c r="AE781" s="24" t="s">
        <v>178</v>
      </c>
      <c r="AF781" s="31">
        <v>25709</v>
      </c>
      <c r="AG781" s="25" t="str">
        <f t="shared" ca="1" si="183"/>
        <v>55 anos</v>
      </c>
      <c r="AH781" s="25"/>
      <c r="AI781" s="31">
        <v>43937</v>
      </c>
      <c r="AJ781" s="31">
        <f t="shared" si="184"/>
        <v>53068</v>
      </c>
      <c r="AK781" s="31">
        <f t="shared" si="185"/>
        <v>54894</v>
      </c>
      <c r="AL781" s="25">
        <v>59</v>
      </c>
      <c r="AM781" s="25" t="str">
        <f t="shared" ca="1" si="186"/>
        <v>5 ano(s)</v>
      </c>
      <c r="AN781" s="25" t="str">
        <f t="shared" ca="1" si="187"/>
        <v>4  mês(es)</v>
      </c>
      <c r="AO781" s="25" t="str">
        <f t="shared" ca="1" si="188"/>
        <v>0 dias</v>
      </c>
      <c r="AP781" s="25">
        <f t="shared" ca="1" si="189"/>
        <v>1948</v>
      </c>
      <c r="AQ781" s="32" t="s">
        <v>99</v>
      </c>
      <c r="AR781" s="25"/>
      <c r="AS781" s="25"/>
      <c r="AT781" s="25"/>
      <c r="AU781" s="25"/>
      <c r="AV781" s="25"/>
      <c r="AW781" s="25" t="s">
        <v>100</v>
      </c>
      <c r="AX781" s="25" t="s">
        <v>704</v>
      </c>
      <c r="AY781" s="25" t="s">
        <v>9782</v>
      </c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 t="s">
        <v>9783</v>
      </c>
      <c r="BM781" s="25">
        <v>371</v>
      </c>
      <c r="BN781" s="25" t="s">
        <v>3459</v>
      </c>
      <c r="BO781" s="25" t="s">
        <v>106</v>
      </c>
      <c r="BP781" s="25">
        <v>69063001</v>
      </c>
      <c r="BQ781" s="25">
        <v>92984853074</v>
      </c>
      <c r="BR781" s="33" t="s">
        <v>9784</v>
      </c>
      <c r="BS781" s="25"/>
      <c r="BT781" s="25"/>
      <c r="BU781" s="25"/>
      <c r="BV781" s="25"/>
      <c r="BW781" s="25"/>
      <c r="BX781" s="25"/>
      <c r="BY781" s="25"/>
      <c r="BZ781" s="25"/>
      <c r="CA781" s="25"/>
      <c r="CB781" s="31">
        <v>43937</v>
      </c>
      <c r="CC781" s="25" t="s">
        <v>175</v>
      </c>
      <c r="CD781" s="31">
        <v>44672</v>
      </c>
      <c r="CE781" s="25" t="s">
        <v>709</v>
      </c>
      <c r="CF781" s="25"/>
      <c r="CG781" s="25"/>
      <c r="CH781" s="25"/>
      <c r="CI781" s="25"/>
      <c r="CJ781" s="25"/>
      <c r="CK781" s="25"/>
      <c r="CL781" s="25"/>
      <c r="CM781" s="25"/>
      <c r="CN781" s="25"/>
      <c r="CO781" s="34"/>
    </row>
    <row r="782" spans="1:93" ht="15" customHeight="1">
      <c r="A782" s="13" t="s">
        <v>9785</v>
      </c>
      <c r="B782" s="14">
        <v>44</v>
      </c>
      <c r="C782" s="40" t="s">
        <v>82</v>
      </c>
      <c r="D782" s="599" t="s">
        <v>9075</v>
      </c>
      <c r="E782" s="600">
        <v>37</v>
      </c>
      <c r="F782" s="599"/>
      <c r="G782" s="599"/>
      <c r="H782" s="36" t="s">
        <v>159</v>
      </c>
      <c r="I782" s="14" t="s">
        <v>256</v>
      </c>
      <c r="J782" s="36" t="s">
        <v>85</v>
      </c>
      <c r="K782" s="14" t="s">
        <v>544</v>
      </c>
      <c r="L782" s="14" t="s">
        <v>75</v>
      </c>
      <c r="M782" s="17" t="s">
        <v>136</v>
      </c>
      <c r="N782" s="17" t="s">
        <v>137</v>
      </c>
      <c r="O782" s="18" t="s">
        <v>9786</v>
      </c>
      <c r="P782" s="14" t="s">
        <v>9787</v>
      </c>
      <c r="Q782" s="14">
        <v>1488</v>
      </c>
      <c r="R782" s="14" t="s">
        <v>9788</v>
      </c>
      <c r="S782" s="14" t="s">
        <v>9789</v>
      </c>
      <c r="T782" s="14">
        <v>323269227</v>
      </c>
      <c r="U782" s="14">
        <v>70</v>
      </c>
      <c r="V782" s="14">
        <v>147</v>
      </c>
      <c r="W782" s="14">
        <v>296</v>
      </c>
      <c r="X782" s="13" t="s">
        <v>9790</v>
      </c>
      <c r="Y782" s="13" t="s">
        <v>9791</v>
      </c>
      <c r="Z782" s="14"/>
      <c r="AA782" s="14" t="s">
        <v>99</v>
      </c>
      <c r="AB782" s="14" t="s">
        <v>168</v>
      </c>
      <c r="AC782" s="14" t="s">
        <v>186</v>
      </c>
      <c r="AD782" s="19" t="s">
        <v>187</v>
      </c>
      <c r="AE782" s="13" t="s">
        <v>178</v>
      </c>
      <c r="AF782" s="20">
        <v>29460</v>
      </c>
      <c r="AG782" s="14" t="str">
        <f t="shared" ca="1" si="183"/>
        <v>44 anos</v>
      </c>
      <c r="AH782" s="14"/>
      <c r="AI782" s="20">
        <v>43937</v>
      </c>
      <c r="AJ782" s="20">
        <f t="shared" si="184"/>
        <v>53068</v>
      </c>
      <c r="AK782" s="20">
        <f t="shared" si="185"/>
        <v>54894</v>
      </c>
      <c r="AL782" s="14">
        <v>59</v>
      </c>
      <c r="AM782" s="14" t="str">
        <f t="shared" ca="1" si="186"/>
        <v>5 ano(s)</v>
      </c>
      <c r="AN782" s="14" t="str">
        <f t="shared" ca="1" si="187"/>
        <v>4  mês(es)</v>
      </c>
      <c r="AO782" s="14" t="str">
        <f t="shared" ca="1" si="188"/>
        <v>0 dias</v>
      </c>
      <c r="AP782" s="14">
        <f t="shared" ca="1" si="189"/>
        <v>1948</v>
      </c>
      <c r="AQ782" s="21" t="s">
        <v>99</v>
      </c>
      <c r="AR782" s="14"/>
      <c r="AS782" s="14"/>
      <c r="AT782" s="14"/>
      <c r="AU782" s="14"/>
      <c r="AV782" s="14"/>
      <c r="AW782" s="14" t="s">
        <v>100</v>
      </c>
      <c r="AX782" s="14" t="s">
        <v>149</v>
      </c>
      <c r="AY782" s="14" t="s">
        <v>7639</v>
      </c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 t="s">
        <v>9792</v>
      </c>
      <c r="BM782" s="14">
        <v>46</v>
      </c>
      <c r="BN782" s="14" t="s">
        <v>9793</v>
      </c>
      <c r="BO782" s="14" t="s">
        <v>106</v>
      </c>
      <c r="BP782" s="14">
        <v>69048380</v>
      </c>
      <c r="BQ782" s="14">
        <v>62991164272</v>
      </c>
      <c r="BR782" s="22" t="s">
        <v>9794</v>
      </c>
      <c r="BS782" s="14"/>
      <c r="BT782" s="14"/>
      <c r="BU782" s="14"/>
      <c r="BV782" s="14"/>
      <c r="BW782" s="14"/>
      <c r="BX782" s="14"/>
      <c r="BY782" s="14"/>
      <c r="BZ782" s="14"/>
      <c r="CA782" s="14"/>
      <c r="CB782" s="20">
        <v>43937</v>
      </c>
      <c r="CC782" s="14" t="s">
        <v>175</v>
      </c>
      <c r="CD782" s="20">
        <v>44672</v>
      </c>
      <c r="CE782" s="14" t="s">
        <v>5664</v>
      </c>
      <c r="CF782" s="14"/>
      <c r="CG782" s="14"/>
      <c r="CH782" s="14"/>
      <c r="CI782" s="14"/>
      <c r="CJ782" s="14"/>
      <c r="CK782" s="14"/>
      <c r="CL782" s="14"/>
      <c r="CM782" s="14"/>
      <c r="CN782" s="14"/>
      <c r="CO782" s="40"/>
    </row>
    <row r="783" spans="1:93" ht="15" customHeight="1">
      <c r="A783" s="24" t="s">
        <v>9795</v>
      </c>
      <c r="B783" s="25" t="s">
        <v>157</v>
      </c>
      <c r="C783" s="34" t="s">
        <v>82</v>
      </c>
      <c r="D783" s="600" t="s">
        <v>9075</v>
      </c>
      <c r="E783" s="600">
        <v>37</v>
      </c>
      <c r="F783" s="600"/>
      <c r="G783" s="600"/>
      <c r="H783" s="27" t="s">
        <v>159</v>
      </c>
      <c r="I783" s="25" t="s">
        <v>178</v>
      </c>
      <c r="J783" s="27" t="s">
        <v>85</v>
      </c>
      <c r="K783" s="25" t="s">
        <v>86</v>
      </c>
      <c r="L783" s="25" t="s">
        <v>69</v>
      </c>
      <c r="M783" s="25" t="s">
        <v>196</v>
      </c>
      <c r="N783" s="28" t="s">
        <v>88</v>
      </c>
      <c r="O783" s="29" t="s">
        <v>9796</v>
      </c>
      <c r="P783" s="25" t="s">
        <v>9797</v>
      </c>
      <c r="Q783" s="25">
        <v>1104</v>
      </c>
      <c r="R783" s="25" t="s">
        <v>9798</v>
      </c>
      <c r="S783" s="25" t="s">
        <v>9799</v>
      </c>
      <c r="T783" s="25">
        <v>168605722</v>
      </c>
      <c r="U783" s="25">
        <v>83</v>
      </c>
      <c r="V783" s="25">
        <v>1</v>
      </c>
      <c r="W783" s="25">
        <v>140</v>
      </c>
      <c r="X783" s="24" t="s">
        <v>9800</v>
      </c>
      <c r="Y783" s="24" t="s">
        <v>9801</v>
      </c>
      <c r="Z783" s="25">
        <v>1</v>
      </c>
      <c r="AA783" s="25" t="s">
        <v>99</v>
      </c>
      <c r="AB783" s="25" t="s">
        <v>168</v>
      </c>
      <c r="AC783" s="25" t="s">
        <v>186</v>
      </c>
      <c r="AD783" s="30" t="s">
        <v>235</v>
      </c>
      <c r="AE783" s="24" t="s">
        <v>178</v>
      </c>
      <c r="AF783" s="31">
        <v>28163</v>
      </c>
      <c r="AG783" s="25" t="str">
        <f t="shared" ca="1" si="183"/>
        <v>48 anos</v>
      </c>
      <c r="AH783" s="31">
        <v>41561</v>
      </c>
      <c r="AI783" s="31">
        <v>41561</v>
      </c>
      <c r="AJ783" s="31">
        <f t="shared" si="184"/>
        <v>50692</v>
      </c>
      <c r="AK783" s="31">
        <f t="shared" si="185"/>
        <v>52518</v>
      </c>
      <c r="AL783" s="25">
        <v>59</v>
      </c>
      <c r="AM783" s="25" t="str">
        <f t="shared" ca="1" si="186"/>
        <v>11 ano(s)</v>
      </c>
      <c r="AN783" s="25" t="str">
        <f t="shared" ca="1" si="187"/>
        <v>10  mês(es)</v>
      </c>
      <c r="AO783" s="25" t="str">
        <f t="shared" ca="1" si="188"/>
        <v>2 dias</v>
      </c>
      <c r="AP783" s="25">
        <f t="shared" ca="1" si="189"/>
        <v>4324</v>
      </c>
      <c r="AQ783" s="32" t="s">
        <v>99</v>
      </c>
      <c r="AR783" s="25"/>
      <c r="AS783" s="25"/>
      <c r="AT783" s="25"/>
      <c r="AU783" s="25"/>
      <c r="AV783" s="25"/>
      <c r="AW783" s="25" t="s">
        <v>336</v>
      </c>
      <c r="AX783" s="25" t="s">
        <v>99</v>
      </c>
      <c r="AY783" s="25" t="s">
        <v>99</v>
      </c>
      <c r="AZ783" s="25" t="s">
        <v>99</v>
      </c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 t="s">
        <v>9802</v>
      </c>
      <c r="BM783" s="25">
        <v>0</v>
      </c>
      <c r="BN783" s="25" t="s">
        <v>9803</v>
      </c>
      <c r="BO783" s="25" t="s">
        <v>106</v>
      </c>
      <c r="BP783" s="25">
        <v>69055640</v>
      </c>
      <c r="BQ783" s="25">
        <v>9282401134</v>
      </c>
      <c r="BR783" s="33" t="s">
        <v>9804</v>
      </c>
      <c r="BS783" s="25" t="s">
        <v>290</v>
      </c>
      <c r="BT783" s="25" t="s">
        <v>110</v>
      </c>
      <c r="BU783" s="25" t="s">
        <v>291</v>
      </c>
      <c r="BV783" s="25" t="s">
        <v>110</v>
      </c>
      <c r="BW783" s="31" t="s">
        <v>292</v>
      </c>
      <c r="BX783" s="25" t="s">
        <v>9805</v>
      </c>
      <c r="BY783" s="25" t="s">
        <v>110</v>
      </c>
      <c r="BZ783" s="25" t="s">
        <v>110</v>
      </c>
      <c r="CA783" s="25" t="s">
        <v>110</v>
      </c>
      <c r="CB783" s="25" t="s">
        <v>110</v>
      </c>
      <c r="CC783" s="25" t="s">
        <v>110</v>
      </c>
      <c r="CD783" s="25" t="s">
        <v>110</v>
      </c>
      <c r="CE783" s="25" t="s">
        <v>110</v>
      </c>
      <c r="CF783" s="25" t="s">
        <v>110</v>
      </c>
      <c r="CG783" s="25" t="s">
        <v>110</v>
      </c>
      <c r="CH783" s="25" t="s">
        <v>110</v>
      </c>
      <c r="CI783" s="25" t="s">
        <v>110</v>
      </c>
      <c r="CJ783" s="25" t="s">
        <v>110</v>
      </c>
      <c r="CK783" s="25" t="s">
        <v>110</v>
      </c>
      <c r="CL783" s="25" t="s">
        <v>110</v>
      </c>
      <c r="CM783" s="25" t="s">
        <v>110</v>
      </c>
      <c r="CN783" s="25"/>
      <c r="CO783" s="34"/>
    </row>
    <row r="784" spans="1:93" ht="15" customHeight="1">
      <c r="A784" s="155" t="s">
        <v>9806</v>
      </c>
      <c r="B784" s="21"/>
      <c r="C784" s="40" t="s">
        <v>82</v>
      </c>
      <c r="D784" s="599" t="s">
        <v>9075</v>
      </c>
      <c r="E784" s="600">
        <v>37</v>
      </c>
      <c r="F784" s="599"/>
      <c r="G784" s="599"/>
      <c r="H784" s="36" t="s">
        <v>159</v>
      </c>
      <c r="I784" s="14" t="s">
        <v>256</v>
      </c>
      <c r="J784" s="156" t="s">
        <v>85</v>
      </c>
      <c r="K784" s="14" t="s">
        <v>544</v>
      </c>
      <c r="L784" s="14" t="s">
        <v>73</v>
      </c>
      <c r="M784" s="21" t="s">
        <v>136</v>
      </c>
      <c r="N784" s="14" t="s">
        <v>137</v>
      </c>
      <c r="O784" s="18" t="s">
        <v>9807</v>
      </c>
      <c r="P784" s="21" t="s">
        <v>9808</v>
      </c>
      <c r="Q784" s="14">
        <v>1870</v>
      </c>
      <c r="R784" s="21" t="s">
        <v>9809</v>
      </c>
      <c r="S784" s="21" t="s">
        <v>9810</v>
      </c>
      <c r="T784" s="645">
        <v>120285219</v>
      </c>
      <c r="U784" s="21">
        <v>53</v>
      </c>
      <c r="V784" s="645">
        <v>36</v>
      </c>
      <c r="W784" s="645">
        <v>83</v>
      </c>
      <c r="X784" s="643" t="s">
        <v>9811</v>
      </c>
      <c r="Y784" s="643" t="s">
        <v>9812</v>
      </c>
      <c r="Z784" s="14">
        <v>2</v>
      </c>
      <c r="AA784" s="14" t="s">
        <v>99</v>
      </c>
      <c r="AB784" s="14" t="s">
        <v>168</v>
      </c>
      <c r="AC784" s="21" t="s">
        <v>9813</v>
      </c>
      <c r="AD784" s="157" t="s">
        <v>9814</v>
      </c>
      <c r="AE784" s="155" t="s">
        <v>4827</v>
      </c>
      <c r="AF784" s="133">
        <v>27755</v>
      </c>
      <c r="AG784" s="21" t="s">
        <v>148</v>
      </c>
      <c r="AH784" s="21"/>
      <c r="AI784" s="133">
        <v>45036</v>
      </c>
      <c r="AJ784" s="20">
        <f t="shared" si="184"/>
        <v>54168</v>
      </c>
      <c r="AK784" s="20">
        <f t="shared" si="185"/>
        <v>55994</v>
      </c>
      <c r="AL784" s="21">
        <v>59</v>
      </c>
      <c r="AM784" s="14" t="str">
        <f t="shared" ca="1" si="186"/>
        <v>2 ano(s)</v>
      </c>
      <c r="AN784" s="14" t="str">
        <f t="shared" ca="1" si="187"/>
        <v>3  mês(es)</v>
      </c>
      <c r="AO784" s="14" t="str">
        <f t="shared" ca="1" si="188"/>
        <v>27 dias</v>
      </c>
      <c r="AP784" s="14">
        <f t="shared" ca="1" si="189"/>
        <v>849</v>
      </c>
      <c r="AQ784" s="21" t="s">
        <v>99</v>
      </c>
      <c r="AR784" s="21"/>
      <c r="AS784" s="21"/>
      <c r="AT784" s="21"/>
      <c r="AU784" s="21"/>
      <c r="AV784" s="21"/>
      <c r="AW784" s="14" t="s">
        <v>100</v>
      </c>
      <c r="AX784" s="21" t="s">
        <v>149</v>
      </c>
      <c r="AY784" s="21" t="s">
        <v>99</v>
      </c>
      <c r="AZ784" s="21" t="s">
        <v>99</v>
      </c>
      <c r="BA784" s="14" t="s">
        <v>99</v>
      </c>
      <c r="BB784" s="21"/>
      <c r="BC784" s="21"/>
      <c r="BD784" s="21"/>
      <c r="BE784" s="21"/>
      <c r="BF784" s="21"/>
      <c r="BG784" s="21" t="s">
        <v>6647</v>
      </c>
      <c r="BH784" s="21"/>
      <c r="BI784" s="21"/>
      <c r="BJ784" s="21"/>
      <c r="BK784" s="21"/>
      <c r="BL784" s="21" t="s">
        <v>9815</v>
      </c>
      <c r="BM784" s="21">
        <v>1109</v>
      </c>
      <c r="BN784" s="21" t="s">
        <v>2483</v>
      </c>
      <c r="BO784" s="21" t="s">
        <v>106</v>
      </c>
      <c r="BP784" s="645" t="s">
        <v>9816</v>
      </c>
      <c r="BQ784" s="183" t="s">
        <v>9817</v>
      </c>
      <c r="BR784" s="189" t="s">
        <v>9818</v>
      </c>
      <c r="BS784" s="155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155"/>
      <c r="CN784" s="21"/>
      <c r="CO784" s="159"/>
    </row>
    <row r="785" spans="1:93" ht="15" customHeight="1">
      <c r="A785" s="24" t="s">
        <v>9819</v>
      </c>
      <c r="B785" s="25">
        <v>43</v>
      </c>
      <c r="C785" s="34" t="s">
        <v>82</v>
      </c>
      <c r="D785" s="600" t="s">
        <v>9075</v>
      </c>
      <c r="E785" s="600">
        <v>37</v>
      </c>
      <c r="F785" s="600"/>
      <c r="G785" s="600"/>
      <c r="H785" s="27" t="s">
        <v>159</v>
      </c>
      <c r="I785" s="25" t="s">
        <v>9820</v>
      </c>
      <c r="J785" s="27" t="s">
        <v>85</v>
      </c>
      <c r="K785" s="25" t="s">
        <v>544</v>
      </c>
      <c r="L785" s="25" t="s">
        <v>75</v>
      </c>
      <c r="M785" s="28" t="s">
        <v>136</v>
      </c>
      <c r="N785" s="28" t="s">
        <v>161</v>
      </c>
      <c r="O785" s="29" t="s">
        <v>9821</v>
      </c>
      <c r="P785" s="25" t="s">
        <v>9822</v>
      </c>
      <c r="Q785" s="25">
        <v>1369</v>
      </c>
      <c r="R785" s="25" t="s">
        <v>9823</v>
      </c>
      <c r="S785" s="25" t="s">
        <v>9824</v>
      </c>
      <c r="T785" s="25">
        <v>169587122</v>
      </c>
      <c r="U785" s="25">
        <v>32</v>
      </c>
      <c r="V785" s="25">
        <v>1</v>
      </c>
      <c r="W785" s="25">
        <v>710</v>
      </c>
      <c r="X785" s="24" t="s">
        <v>9825</v>
      </c>
      <c r="Y785" s="24" t="s">
        <v>9826</v>
      </c>
      <c r="Z785" s="25">
        <v>2</v>
      </c>
      <c r="AA785" s="25" t="s">
        <v>99</v>
      </c>
      <c r="AB785" s="25" t="s">
        <v>168</v>
      </c>
      <c r="AC785" s="25" t="s">
        <v>9319</v>
      </c>
      <c r="AD785" s="30" t="s">
        <v>9827</v>
      </c>
      <c r="AE785" s="24" t="s">
        <v>9828</v>
      </c>
      <c r="AF785" s="31">
        <v>27983</v>
      </c>
      <c r="AG785" s="25" t="str">
        <f t="shared" ref="AG785:AG816" ca="1" si="190">DATEDIF(AF785,TODAY(),"Y")&amp;" anos"</f>
        <v>49 anos</v>
      </c>
      <c r="AH785" s="25"/>
      <c r="AI785" s="31">
        <v>43937</v>
      </c>
      <c r="AJ785" s="31">
        <f t="shared" si="184"/>
        <v>53068</v>
      </c>
      <c r="AK785" s="31">
        <f t="shared" si="185"/>
        <v>54894</v>
      </c>
      <c r="AL785" s="25">
        <v>59</v>
      </c>
      <c r="AM785" s="25" t="str">
        <f t="shared" ca="1" si="186"/>
        <v>5 ano(s)</v>
      </c>
      <c r="AN785" s="25" t="str">
        <f t="shared" ca="1" si="187"/>
        <v>4  mês(es)</v>
      </c>
      <c r="AO785" s="25" t="str">
        <f t="shared" ca="1" si="188"/>
        <v>0 dias</v>
      </c>
      <c r="AP785" s="25">
        <f t="shared" ca="1" si="189"/>
        <v>1948</v>
      </c>
      <c r="AQ785" s="32" t="s">
        <v>99</v>
      </c>
      <c r="AR785" s="25"/>
      <c r="AS785" s="25"/>
      <c r="AT785" s="25"/>
      <c r="AU785" s="25"/>
      <c r="AV785" s="25"/>
      <c r="AW785" s="25" t="s">
        <v>100</v>
      </c>
      <c r="AX785" s="25" t="s">
        <v>172</v>
      </c>
      <c r="AY785" s="25" t="s">
        <v>9829</v>
      </c>
      <c r="AZ785" s="25" t="s">
        <v>99</v>
      </c>
      <c r="BA785" s="25" t="s">
        <v>99</v>
      </c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 t="s">
        <v>9830</v>
      </c>
      <c r="BM785" s="25">
        <v>1201</v>
      </c>
      <c r="BN785" s="25" t="s">
        <v>9831</v>
      </c>
      <c r="BO785" s="25" t="s">
        <v>106</v>
      </c>
      <c r="BP785" s="25">
        <v>69037057</v>
      </c>
      <c r="BQ785" s="25"/>
      <c r="BR785" s="33" t="s">
        <v>9832</v>
      </c>
      <c r="BS785" s="25"/>
      <c r="BT785" s="25"/>
      <c r="BU785" s="25"/>
      <c r="BV785" s="25"/>
      <c r="BW785" s="25"/>
      <c r="BX785" s="25"/>
      <c r="BY785" s="25"/>
      <c r="BZ785" s="25"/>
      <c r="CA785" s="25"/>
      <c r="CB785" s="31">
        <v>43937</v>
      </c>
      <c r="CC785" s="25" t="s">
        <v>175</v>
      </c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34"/>
    </row>
    <row r="786" spans="1:93" ht="15" customHeight="1">
      <c r="A786" s="13" t="s">
        <v>9833</v>
      </c>
      <c r="B786" s="14" t="s">
        <v>157</v>
      </c>
      <c r="C786" s="40" t="s">
        <v>82</v>
      </c>
      <c r="D786" s="599" t="s">
        <v>9075</v>
      </c>
      <c r="E786" s="600">
        <v>37</v>
      </c>
      <c r="F786" s="599"/>
      <c r="G786" s="599"/>
      <c r="H786" s="36" t="s">
        <v>159</v>
      </c>
      <c r="I786" s="14" t="s">
        <v>9834</v>
      </c>
      <c r="J786" s="36" t="s">
        <v>135</v>
      </c>
      <c r="K786" s="14" t="s">
        <v>86</v>
      </c>
      <c r="L786" s="21" t="s">
        <v>69</v>
      </c>
      <c r="M786" s="17" t="s">
        <v>1392</v>
      </c>
      <c r="N786" s="17" t="s">
        <v>1450</v>
      </c>
      <c r="O786" s="18" t="s">
        <v>9835</v>
      </c>
      <c r="P786" s="14" t="s">
        <v>9836</v>
      </c>
      <c r="Q786" s="60" t="s">
        <v>9837</v>
      </c>
      <c r="R786" s="14" t="s">
        <v>9838</v>
      </c>
      <c r="S786" s="14" t="s">
        <v>9839</v>
      </c>
      <c r="T786" s="14">
        <v>42741022</v>
      </c>
      <c r="U786" s="14">
        <v>59</v>
      </c>
      <c r="V786" s="14">
        <v>32</v>
      </c>
      <c r="W786" s="14">
        <v>820</v>
      </c>
      <c r="X786" s="13" t="s">
        <v>9840</v>
      </c>
      <c r="Y786" s="13" t="s">
        <v>9841</v>
      </c>
      <c r="Z786" s="14">
        <v>2</v>
      </c>
      <c r="AA786" s="14" t="s">
        <v>99</v>
      </c>
      <c r="AB786" s="14" t="s">
        <v>9452</v>
      </c>
      <c r="AC786" s="14" t="s">
        <v>97</v>
      </c>
      <c r="AD786" s="19" t="s">
        <v>9842</v>
      </c>
      <c r="AE786" s="13" t="s">
        <v>9834</v>
      </c>
      <c r="AF786" s="20">
        <v>23882</v>
      </c>
      <c r="AG786" s="14" t="str">
        <f t="shared" ca="1" si="190"/>
        <v>60 anos</v>
      </c>
      <c r="AH786" s="20">
        <v>43937</v>
      </c>
      <c r="AI786" s="20">
        <v>43937</v>
      </c>
      <c r="AJ786" s="20">
        <f t="shared" si="184"/>
        <v>53068</v>
      </c>
      <c r="AK786" s="20">
        <f t="shared" si="185"/>
        <v>54894</v>
      </c>
      <c r="AL786" s="14">
        <v>59</v>
      </c>
      <c r="AM786" s="14" t="str">
        <f t="shared" ca="1" si="186"/>
        <v>5 ano(s)</v>
      </c>
      <c r="AN786" s="14" t="str">
        <f t="shared" ca="1" si="187"/>
        <v>4  mês(es)</v>
      </c>
      <c r="AO786" s="14" t="str">
        <f t="shared" ca="1" si="188"/>
        <v>0 dias</v>
      </c>
      <c r="AP786" s="14">
        <f t="shared" ca="1" si="189"/>
        <v>1948</v>
      </c>
      <c r="AQ786" s="21" t="s">
        <v>99</v>
      </c>
      <c r="AR786" s="14"/>
      <c r="AS786" s="14"/>
      <c r="AT786" s="14"/>
      <c r="AU786" s="14"/>
      <c r="AV786" s="14"/>
      <c r="AW786" s="14" t="s">
        <v>336</v>
      </c>
      <c r="AX786" s="14" t="s">
        <v>110</v>
      </c>
      <c r="AY786" s="14" t="s">
        <v>99</v>
      </c>
      <c r="AZ786" s="14" t="s">
        <v>99</v>
      </c>
      <c r="BA786" s="14" t="s">
        <v>99</v>
      </c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 t="s">
        <v>9843</v>
      </c>
      <c r="BM786" s="14">
        <v>21</v>
      </c>
      <c r="BN786" s="14" t="s">
        <v>9844</v>
      </c>
      <c r="BO786" s="14" t="s">
        <v>106</v>
      </c>
      <c r="BP786" s="14">
        <v>69036110</v>
      </c>
      <c r="BQ786" s="14">
        <v>9209913553</v>
      </c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40"/>
    </row>
    <row r="787" spans="1:93" ht="15" customHeight="1">
      <c r="A787" s="24" t="s">
        <v>9845</v>
      </c>
      <c r="B787" s="25">
        <v>538</v>
      </c>
      <c r="C787" s="34" t="s">
        <v>82</v>
      </c>
      <c r="D787" s="600" t="s">
        <v>9075</v>
      </c>
      <c r="E787" s="600">
        <v>37</v>
      </c>
      <c r="F787" s="600"/>
      <c r="G787" s="600"/>
      <c r="H787" s="27" t="s">
        <v>159</v>
      </c>
      <c r="I787" s="25" t="s">
        <v>9418</v>
      </c>
      <c r="J787" s="27" t="s">
        <v>85</v>
      </c>
      <c r="K787" s="25" t="s">
        <v>86</v>
      </c>
      <c r="L787" s="25" t="s">
        <v>69</v>
      </c>
      <c r="M787" s="25" t="s">
        <v>196</v>
      </c>
      <c r="N787" s="28" t="s">
        <v>88</v>
      </c>
      <c r="O787" s="29" t="s">
        <v>9846</v>
      </c>
      <c r="P787" s="25" t="s">
        <v>9847</v>
      </c>
      <c r="Q787" s="28" t="s">
        <v>9848</v>
      </c>
      <c r="R787" s="25" t="s">
        <v>9849</v>
      </c>
      <c r="S787" s="25" t="s">
        <v>9850</v>
      </c>
      <c r="T787" s="25">
        <v>257171613</v>
      </c>
      <c r="U787" s="25">
        <v>25</v>
      </c>
      <c r="V787" s="25">
        <v>70</v>
      </c>
      <c r="W787" s="25">
        <v>134</v>
      </c>
      <c r="X787" s="24" t="s">
        <v>9851</v>
      </c>
      <c r="Y787" s="24" t="s">
        <v>9852</v>
      </c>
      <c r="Z787" s="25">
        <v>2</v>
      </c>
      <c r="AA787" s="25" t="s">
        <v>99</v>
      </c>
      <c r="AB787" s="25" t="s">
        <v>219</v>
      </c>
      <c r="AC787" s="25" t="s">
        <v>220</v>
      </c>
      <c r="AD787" s="30" t="s">
        <v>9853</v>
      </c>
      <c r="AE787" s="24" t="s">
        <v>9418</v>
      </c>
      <c r="AF787" s="31">
        <v>28580</v>
      </c>
      <c r="AG787" s="25" t="str">
        <f t="shared" ca="1" si="190"/>
        <v>47 anos</v>
      </c>
      <c r="AH787" s="31">
        <v>41561</v>
      </c>
      <c r="AI787" s="31">
        <v>41561</v>
      </c>
      <c r="AJ787" s="31">
        <f t="shared" si="184"/>
        <v>50692</v>
      </c>
      <c r="AK787" s="31">
        <f t="shared" si="185"/>
        <v>52518</v>
      </c>
      <c r="AL787" s="25">
        <v>59</v>
      </c>
      <c r="AM787" s="25" t="str">
        <f t="shared" ca="1" si="186"/>
        <v>11 ano(s)</v>
      </c>
      <c r="AN787" s="25" t="str">
        <f t="shared" ca="1" si="187"/>
        <v>10  mês(es)</v>
      </c>
      <c r="AO787" s="25" t="str">
        <f t="shared" ca="1" si="188"/>
        <v>2 dias</v>
      </c>
      <c r="AP787" s="25">
        <f t="shared" ca="1" si="189"/>
        <v>4324</v>
      </c>
      <c r="AQ787" s="32" t="s">
        <v>99</v>
      </c>
      <c r="AR787" s="25"/>
      <c r="AS787" s="25"/>
      <c r="AT787" s="25"/>
      <c r="AU787" s="25"/>
      <c r="AV787" s="25"/>
      <c r="AW787" s="25" t="s">
        <v>336</v>
      </c>
      <c r="AX787" s="25" t="s">
        <v>99</v>
      </c>
      <c r="AY787" s="25" t="s">
        <v>99</v>
      </c>
      <c r="AZ787" s="25" t="s">
        <v>99</v>
      </c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 t="s">
        <v>9854</v>
      </c>
      <c r="BM787" s="25">
        <v>0</v>
      </c>
      <c r="BN787" s="25" t="s">
        <v>9855</v>
      </c>
      <c r="BO787" s="25" t="s">
        <v>106</v>
      </c>
      <c r="BP787" s="25">
        <v>69097469</v>
      </c>
      <c r="BQ787" s="25">
        <v>9291168970</v>
      </c>
      <c r="BR787" s="33" t="s">
        <v>9856</v>
      </c>
      <c r="BS787" s="25" t="s">
        <v>290</v>
      </c>
      <c r="BT787" s="25" t="s">
        <v>110</v>
      </c>
      <c r="BU787" s="25" t="s">
        <v>291</v>
      </c>
      <c r="BV787" s="25" t="s">
        <v>110</v>
      </c>
      <c r="BW787" s="31" t="s">
        <v>292</v>
      </c>
      <c r="BX787" s="25" t="s">
        <v>9857</v>
      </c>
      <c r="BY787" s="25" t="s">
        <v>110</v>
      </c>
      <c r="BZ787" s="25" t="s">
        <v>110</v>
      </c>
      <c r="CA787" s="25" t="s">
        <v>110</v>
      </c>
      <c r="CB787" s="25" t="s">
        <v>110</v>
      </c>
      <c r="CC787" s="25" t="s">
        <v>110</v>
      </c>
      <c r="CD787" s="25" t="s">
        <v>110</v>
      </c>
      <c r="CE787" s="25" t="s">
        <v>110</v>
      </c>
      <c r="CF787" s="25" t="s">
        <v>110</v>
      </c>
      <c r="CG787" s="25" t="s">
        <v>110</v>
      </c>
      <c r="CH787" s="25" t="s">
        <v>110</v>
      </c>
      <c r="CI787" s="25" t="s">
        <v>110</v>
      </c>
      <c r="CJ787" s="25" t="s">
        <v>110</v>
      </c>
      <c r="CK787" s="25" t="s">
        <v>110</v>
      </c>
      <c r="CL787" s="25" t="s">
        <v>110</v>
      </c>
      <c r="CM787" s="25" t="s">
        <v>110</v>
      </c>
      <c r="CN787" s="25"/>
      <c r="CO787" s="34"/>
    </row>
    <row r="788" spans="1:93" ht="15" customHeight="1">
      <c r="A788" s="13" t="s">
        <v>9858</v>
      </c>
      <c r="B788" s="14">
        <v>599</v>
      </c>
      <c r="C788" s="40" t="s">
        <v>82</v>
      </c>
      <c r="D788" s="599" t="s">
        <v>9075</v>
      </c>
      <c r="E788" s="600">
        <v>37</v>
      </c>
      <c r="F788" s="599"/>
      <c r="G788" s="599"/>
      <c r="H788" s="36" t="s">
        <v>159</v>
      </c>
      <c r="I788" s="14" t="s">
        <v>256</v>
      </c>
      <c r="J788" s="36" t="s">
        <v>85</v>
      </c>
      <c r="K788" s="14" t="s">
        <v>86</v>
      </c>
      <c r="L788" s="14" t="s">
        <v>69</v>
      </c>
      <c r="M788" s="17" t="s">
        <v>196</v>
      </c>
      <c r="N788" s="17" t="s">
        <v>88</v>
      </c>
      <c r="O788" s="18" t="s">
        <v>9859</v>
      </c>
      <c r="P788" s="14" t="s">
        <v>9860</v>
      </c>
      <c r="Q788" s="17" t="s">
        <v>9861</v>
      </c>
      <c r="R788" s="14" t="s">
        <v>9862</v>
      </c>
      <c r="S788" s="14" t="s">
        <v>9863</v>
      </c>
      <c r="T788" s="14">
        <v>162337222</v>
      </c>
      <c r="U788" s="14">
        <v>75</v>
      </c>
      <c r="V788" s="14">
        <v>37</v>
      </c>
      <c r="W788" s="14">
        <v>233</v>
      </c>
      <c r="X788" s="13" t="s">
        <v>9864</v>
      </c>
      <c r="Y788" s="13" t="s">
        <v>9865</v>
      </c>
      <c r="Z788" s="14">
        <v>1</v>
      </c>
      <c r="AA788" s="14" t="s">
        <v>99</v>
      </c>
      <c r="AB788" s="14" t="s">
        <v>168</v>
      </c>
      <c r="AC788" s="14" t="s">
        <v>186</v>
      </c>
      <c r="AD788" s="19" t="s">
        <v>187</v>
      </c>
      <c r="AE788" s="13" t="s">
        <v>178</v>
      </c>
      <c r="AF788" s="20">
        <v>27927</v>
      </c>
      <c r="AG788" s="14" t="str">
        <f t="shared" ca="1" si="190"/>
        <v>49 anos</v>
      </c>
      <c r="AH788" s="20">
        <v>41561</v>
      </c>
      <c r="AI788" s="20">
        <v>41561</v>
      </c>
      <c r="AJ788" s="20">
        <f t="shared" si="184"/>
        <v>50692</v>
      </c>
      <c r="AK788" s="20">
        <f t="shared" si="185"/>
        <v>52518</v>
      </c>
      <c r="AL788" s="14">
        <v>59</v>
      </c>
      <c r="AM788" s="14" t="str">
        <f t="shared" ca="1" si="186"/>
        <v>11 ano(s)</v>
      </c>
      <c r="AN788" s="14" t="str">
        <f t="shared" ca="1" si="187"/>
        <v>10  mês(es)</v>
      </c>
      <c r="AO788" s="14" t="str">
        <f t="shared" ca="1" si="188"/>
        <v>2 dias</v>
      </c>
      <c r="AP788" s="14">
        <f t="shared" ca="1" si="189"/>
        <v>4324</v>
      </c>
      <c r="AQ788" s="21" t="s">
        <v>99</v>
      </c>
      <c r="AR788" s="14"/>
      <c r="AS788" s="14"/>
      <c r="AT788" s="14"/>
      <c r="AU788" s="14"/>
      <c r="AV788" s="14"/>
      <c r="AW788" s="14" t="s">
        <v>100</v>
      </c>
      <c r="AX788" s="14" t="s">
        <v>99</v>
      </c>
      <c r="AY788" s="21" t="s">
        <v>9866</v>
      </c>
      <c r="AZ788" s="14" t="s">
        <v>99</v>
      </c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 t="s">
        <v>9867</v>
      </c>
      <c r="BM788" s="14">
        <v>0</v>
      </c>
      <c r="BN788" s="14"/>
      <c r="BO788" s="14" t="s">
        <v>106</v>
      </c>
      <c r="BP788" s="14">
        <v>69063000</v>
      </c>
      <c r="BQ788" s="14">
        <v>9292314038</v>
      </c>
      <c r="BR788" s="22" t="s">
        <v>9868</v>
      </c>
      <c r="BS788" s="14" t="s">
        <v>290</v>
      </c>
      <c r="BT788" s="14" t="s">
        <v>110</v>
      </c>
      <c r="BU788" s="14" t="s">
        <v>291</v>
      </c>
      <c r="BV788" s="14" t="s">
        <v>110</v>
      </c>
      <c r="BW788" s="20" t="s">
        <v>292</v>
      </c>
      <c r="BX788" s="235" t="s">
        <v>4707</v>
      </c>
      <c r="BY788" s="14" t="s">
        <v>110</v>
      </c>
      <c r="BZ788" s="14" t="s">
        <v>110</v>
      </c>
      <c r="CA788" s="14" t="s">
        <v>110</v>
      </c>
      <c r="CB788" s="14" t="s">
        <v>110</v>
      </c>
      <c r="CC788" s="14" t="s">
        <v>110</v>
      </c>
      <c r="CD788" s="14" t="s">
        <v>110</v>
      </c>
      <c r="CE788" s="14" t="s">
        <v>110</v>
      </c>
      <c r="CF788" s="14" t="s">
        <v>110</v>
      </c>
      <c r="CG788" s="14" t="s">
        <v>110</v>
      </c>
      <c r="CH788" s="14" t="s">
        <v>110</v>
      </c>
      <c r="CI788" s="14" t="s">
        <v>110</v>
      </c>
      <c r="CJ788" s="14" t="s">
        <v>110</v>
      </c>
      <c r="CK788" s="14" t="s">
        <v>110</v>
      </c>
      <c r="CL788" s="14" t="s">
        <v>110</v>
      </c>
      <c r="CM788" s="14" t="s">
        <v>110</v>
      </c>
      <c r="CN788" s="14"/>
      <c r="CO788" s="40"/>
    </row>
    <row r="789" spans="1:93" ht="15" customHeight="1">
      <c r="A789" s="24" t="s">
        <v>9869</v>
      </c>
      <c r="B789" s="25">
        <v>405</v>
      </c>
      <c r="C789" s="34" t="s">
        <v>82</v>
      </c>
      <c r="D789" s="600" t="s">
        <v>9075</v>
      </c>
      <c r="E789" s="600">
        <v>37</v>
      </c>
      <c r="F789" s="600"/>
      <c r="G789" s="600"/>
      <c r="H789" s="27" t="s">
        <v>159</v>
      </c>
      <c r="I789" s="25" t="s">
        <v>211</v>
      </c>
      <c r="J789" s="27" t="s">
        <v>85</v>
      </c>
      <c r="K789" s="25" t="s">
        <v>86</v>
      </c>
      <c r="L789" s="25" t="s">
        <v>69</v>
      </c>
      <c r="M789" s="25" t="s">
        <v>196</v>
      </c>
      <c r="N789" s="28" t="s">
        <v>88</v>
      </c>
      <c r="O789" s="29" t="s">
        <v>9870</v>
      </c>
      <c r="P789" s="25" t="s">
        <v>9871</v>
      </c>
      <c r="Q789" s="28" t="s">
        <v>9872</v>
      </c>
      <c r="R789" s="25" t="s">
        <v>9873</v>
      </c>
      <c r="S789" s="25" t="s">
        <v>9874</v>
      </c>
      <c r="T789" s="25">
        <v>615578307</v>
      </c>
      <c r="U789" s="25">
        <v>87</v>
      </c>
      <c r="V789" s="25">
        <v>24</v>
      </c>
      <c r="W789" s="25">
        <v>419</v>
      </c>
      <c r="X789" s="24" t="s">
        <v>9875</v>
      </c>
      <c r="Y789" s="24" t="s">
        <v>9876</v>
      </c>
      <c r="Z789" s="25">
        <v>5</v>
      </c>
      <c r="AA789" s="25" t="s">
        <v>99</v>
      </c>
      <c r="AB789" s="25" t="s">
        <v>219</v>
      </c>
      <c r="AC789" s="25" t="s">
        <v>220</v>
      </c>
      <c r="AD789" s="30" t="s">
        <v>221</v>
      </c>
      <c r="AE789" s="24" t="s">
        <v>211</v>
      </c>
      <c r="AF789" s="31">
        <v>31054</v>
      </c>
      <c r="AG789" s="25" t="str">
        <f t="shared" ca="1" si="190"/>
        <v>40 anos</v>
      </c>
      <c r="AH789" s="31">
        <v>41561</v>
      </c>
      <c r="AI789" s="31">
        <v>41561</v>
      </c>
      <c r="AJ789" s="31">
        <f t="shared" si="184"/>
        <v>50692</v>
      </c>
      <c r="AK789" s="31">
        <f t="shared" si="185"/>
        <v>52518</v>
      </c>
      <c r="AL789" s="25">
        <v>59</v>
      </c>
      <c r="AM789" s="25" t="str">
        <f t="shared" ca="1" si="186"/>
        <v>11 ano(s)</v>
      </c>
      <c r="AN789" s="25" t="str">
        <f t="shared" ca="1" si="187"/>
        <v>10  mês(es)</v>
      </c>
      <c r="AO789" s="25" t="str">
        <f t="shared" ca="1" si="188"/>
        <v>2 dias</v>
      </c>
      <c r="AP789" s="25">
        <f t="shared" ca="1" si="189"/>
        <v>4324</v>
      </c>
      <c r="AQ789" s="32" t="s">
        <v>99</v>
      </c>
      <c r="AR789" s="25"/>
      <c r="AS789" s="25"/>
      <c r="AT789" s="25"/>
      <c r="AU789" s="25"/>
      <c r="AV789" s="25"/>
      <c r="AW789" s="25" t="s">
        <v>336</v>
      </c>
      <c r="AX789" s="25" t="s">
        <v>99</v>
      </c>
      <c r="AY789" s="25" t="s">
        <v>99</v>
      </c>
      <c r="AZ789" s="25" t="s">
        <v>99</v>
      </c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 t="s">
        <v>9877</v>
      </c>
      <c r="BM789" s="25">
        <v>0</v>
      </c>
      <c r="BN789" s="25" t="s">
        <v>9878</v>
      </c>
      <c r="BO789" s="25" t="s">
        <v>106</v>
      </c>
      <c r="BP789" s="25">
        <v>69099333</v>
      </c>
      <c r="BQ789" s="25">
        <v>9292095219</v>
      </c>
      <c r="BR789" s="33" t="s">
        <v>9879</v>
      </c>
      <c r="BS789" s="25" t="s">
        <v>290</v>
      </c>
      <c r="BT789" s="25" t="s">
        <v>110</v>
      </c>
      <c r="BU789" s="25" t="s">
        <v>291</v>
      </c>
      <c r="BV789" s="25" t="s">
        <v>110</v>
      </c>
      <c r="BW789" s="31" t="s">
        <v>292</v>
      </c>
      <c r="BX789" s="236" t="s">
        <v>9880</v>
      </c>
      <c r="BY789" s="25" t="s">
        <v>110</v>
      </c>
      <c r="BZ789" s="25" t="s">
        <v>110</v>
      </c>
      <c r="CA789" s="25" t="s">
        <v>110</v>
      </c>
      <c r="CB789" s="25" t="s">
        <v>110</v>
      </c>
      <c r="CC789" s="25" t="s">
        <v>110</v>
      </c>
      <c r="CD789" s="25" t="s">
        <v>110</v>
      </c>
      <c r="CE789" s="25" t="s">
        <v>110</v>
      </c>
      <c r="CF789" s="25" t="s">
        <v>110</v>
      </c>
      <c r="CG789" s="25" t="s">
        <v>110</v>
      </c>
      <c r="CH789" s="25" t="s">
        <v>110</v>
      </c>
      <c r="CI789" s="25" t="s">
        <v>110</v>
      </c>
      <c r="CJ789" s="25" t="s">
        <v>110</v>
      </c>
      <c r="CK789" s="25" t="s">
        <v>110</v>
      </c>
      <c r="CL789" s="25" t="s">
        <v>110</v>
      </c>
      <c r="CM789" s="25" t="s">
        <v>110</v>
      </c>
      <c r="CN789" s="25"/>
      <c r="CO789" s="34"/>
    </row>
    <row r="790" spans="1:93" ht="15" customHeight="1">
      <c r="A790" s="13" t="s">
        <v>2470</v>
      </c>
      <c r="B790" s="14">
        <v>50</v>
      </c>
      <c r="C790" s="40" t="s">
        <v>82</v>
      </c>
      <c r="D790" s="600" t="s">
        <v>158</v>
      </c>
      <c r="E790" s="600">
        <v>37</v>
      </c>
      <c r="F790" s="599"/>
      <c r="G790" s="599"/>
      <c r="H790" s="591" t="s">
        <v>159</v>
      </c>
      <c r="I790" s="14" t="s">
        <v>256</v>
      </c>
      <c r="J790" s="36" t="s">
        <v>85</v>
      </c>
      <c r="K790" s="14"/>
      <c r="L790" s="14" t="s">
        <v>257</v>
      </c>
      <c r="M790" s="17" t="s">
        <v>196</v>
      </c>
      <c r="N790" s="21" t="s">
        <v>88</v>
      </c>
      <c r="O790" s="18" t="s">
        <v>2471</v>
      </c>
      <c r="P790" s="59" t="s">
        <v>2472</v>
      </c>
      <c r="Q790" s="14">
        <v>1949</v>
      </c>
      <c r="R790" s="59" t="s">
        <v>2473</v>
      </c>
      <c r="S790" s="59" t="s">
        <v>2474</v>
      </c>
      <c r="T790" s="14" t="s">
        <v>2475</v>
      </c>
      <c r="U790" s="14" t="s">
        <v>2476</v>
      </c>
      <c r="V790" s="14" t="s">
        <v>2477</v>
      </c>
      <c r="W790" s="14" t="s">
        <v>2478</v>
      </c>
      <c r="X790" s="13" t="s">
        <v>2479</v>
      </c>
      <c r="Y790" s="13" t="s">
        <v>2480</v>
      </c>
      <c r="Z790" s="14">
        <v>1</v>
      </c>
      <c r="AA790" s="14" t="s">
        <v>99</v>
      </c>
      <c r="AB790" s="14" t="s">
        <v>168</v>
      </c>
      <c r="AC790" s="14" t="s">
        <v>186</v>
      </c>
      <c r="AD790" s="19"/>
      <c r="AE790" s="13"/>
      <c r="AF790" s="62">
        <v>34961</v>
      </c>
      <c r="AG790" s="14" t="str">
        <f t="shared" ca="1" si="190"/>
        <v>29 anos</v>
      </c>
      <c r="AH790" s="62">
        <v>45261</v>
      </c>
      <c r="AI790" s="20"/>
      <c r="AJ790" s="20"/>
      <c r="AK790" s="20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 t="s">
        <v>100</v>
      </c>
      <c r="AX790" s="52" t="s">
        <v>2481</v>
      </c>
      <c r="AY790" s="52" t="s">
        <v>306</v>
      </c>
      <c r="AZ790" s="52" t="s">
        <v>99</v>
      </c>
      <c r="BA790" s="52" t="s">
        <v>99</v>
      </c>
      <c r="BB790" s="14" t="s">
        <v>271</v>
      </c>
      <c r="BC790" s="14"/>
      <c r="BD790" s="14"/>
      <c r="BE790" s="14"/>
      <c r="BF790" s="14"/>
      <c r="BG790" s="14"/>
      <c r="BH790" s="14"/>
      <c r="BI790" s="14"/>
      <c r="BJ790" s="14"/>
      <c r="BK790" s="14"/>
      <c r="BL790" s="13" t="s">
        <v>2482</v>
      </c>
      <c r="BM790" s="14">
        <v>1141</v>
      </c>
      <c r="BN790" s="14" t="s">
        <v>2483</v>
      </c>
      <c r="BO790" s="14" t="s">
        <v>106</v>
      </c>
      <c r="BP790" s="14" t="s">
        <v>2484</v>
      </c>
      <c r="BQ790" s="53" t="s">
        <v>2485</v>
      </c>
      <c r="BR790" s="54" t="s">
        <v>2486</v>
      </c>
      <c r="BS790" s="14"/>
      <c r="BT790" s="14"/>
      <c r="BU790" s="14"/>
      <c r="BV790" s="14" t="s">
        <v>276</v>
      </c>
      <c r="BW790" s="14"/>
      <c r="BX790" s="627"/>
      <c r="BY790" s="14"/>
      <c r="BZ790" s="14"/>
      <c r="CA790" s="14"/>
      <c r="CB790" s="20"/>
      <c r="CC790" s="14"/>
      <c r="CD790" s="20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40"/>
    </row>
    <row r="791" spans="1:93" ht="15" customHeight="1">
      <c r="A791" s="13" t="s">
        <v>9881</v>
      </c>
      <c r="B791" s="14"/>
      <c r="C791" s="40" t="s">
        <v>82</v>
      </c>
      <c r="D791" s="599" t="s">
        <v>9075</v>
      </c>
      <c r="E791" s="600">
        <v>37</v>
      </c>
      <c r="F791" s="599"/>
      <c r="G791" s="599"/>
      <c r="H791" s="593" t="s">
        <v>84</v>
      </c>
      <c r="I791" s="14" t="s">
        <v>4939</v>
      </c>
      <c r="J791" s="36" t="s">
        <v>85</v>
      </c>
      <c r="K791" s="14" t="s">
        <v>86</v>
      </c>
      <c r="L791" s="14" t="s">
        <v>68</v>
      </c>
      <c r="M791" s="17" t="s">
        <v>1392</v>
      </c>
      <c r="N791" s="17" t="s">
        <v>2706</v>
      </c>
      <c r="O791" s="18" t="s">
        <v>9882</v>
      </c>
      <c r="P791" s="14" t="s">
        <v>9883</v>
      </c>
      <c r="Q791" s="60">
        <v>1784</v>
      </c>
      <c r="R791" s="14" t="s">
        <v>9884</v>
      </c>
      <c r="S791" s="14" t="s">
        <v>9885</v>
      </c>
      <c r="T791" s="14">
        <v>268983112</v>
      </c>
      <c r="U791" s="14">
        <v>44</v>
      </c>
      <c r="V791" s="14">
        <v>1</v>
      </c>
      <c r="W791" s="14">
        <v>667</v>
      </c>
      <c r="X791" s="13" t="s">
        <v>9886</v>
      </c>
      <c r="Y791" s="13" t="s">
        <v>9887</v>
      </c>
      <c r="Z791" s="14">
        <v>2</v>
      </c>
      <c r="AA791" s="14" t="s">
        <v>96</v>
      </c>
      <c r="AB791" s="14" t="s">
        <v>23</v>
      </c>
      <c r="AC791" s="14" t="s">
        <v>97</v>
      </c>
      <c r="AD791" s="19"/>
      <c r="AE791" s="13" t="s">
        <v>9888</v>
      </c>
      <c r="AF791" s="20">
        <v>29162</v>
      </c>
      <c r="AG791" s="14" t="str">
        <f t="shared" ca="1" si="190"/>
        <v>45 anos</v>
      </c>
      <c r="AH791" s="20">
        <v>43937</v>
      </c>
      <c r="AI791" s="20">
        <v>43937</v>
      </c>
      <c r="AJ791" s="20">
        <f>EDATE(AI791,300)</f>
        <v>53068</v>
      </c>
      <c r="AK791" s="20">
        <f>EDATE(AI791,360)</f>
        <v>54894</v>
      </c>
      <c r="AL791" s="14">
        <v>59</v>
      </c>
      <c r="AM791" s="14" t="str">
        <f ca="1">DATEDIF(AI791,TODAY(),"Y")&amp;" ano(s)"</f>
        <v>5 ano(s)</v>
      </c>
      <c r="AN791" s="14" t="str">
        <f ca="1">DATEDIF(AI791,TODAY(),"YM")&amp;"  mês(es)"</f>
        <v>4  mês(es)</v>
      </c>
      <c r="AO791" s="14" t="str">
        <f ca="1">DATEDIF(AI791,TODAY(),"MD")&amp;" dias"</f>
        <v>0 dias</v>
      </c>
      <c r="AP791" s="14">
        <f ca="1">TODAY()-AI791</f>
        <v>1948</v>
      </c>
      <c r="AQ791" s="21" t="s">
        <v>99</v>
      </c>
      <c r="AR791" s="14"/>
      <c r="AS791" s="14"/>
      <c r="AT791" s="14"/>
      <c r="AU791" s="14"/>
      <c r="AV791" s="14"/>
      <c r="AW791" s="123" t="s">
        <v>100</v>
      </c>
      <c r="AX791" s="124" t="s">
        <v>110</v>
      </c>
      <c r="AY791" s="124" t="s">
        <v>286</v>
      </c>
      <c r="AZ791" s="124" t="s">
        <v>110</v>
      </c>
      <c r="BA791" s="125" t="s">
        <v>110</v>
      </c>
      <c r="BB791" s="14"/>
      <c r="BC791" s="14" t="s">
        <v>1401</v>
      </c>
      <c r="BD791" s="14"/>
      <c r="BE791" s="14"/>
      <c r="BF791" s="14"/>
      <c r="BG791" s="14"/>
      <c r="BH791" s="14"/>
      <c r="BI791" s="14"/>
      <c r="BJ791" s="14"/>
      <c r="BK791" s="14"/>
      <c r="BL791" s="14" t="s">
        <v>9889</v>
      </c>
      <c r="BM791" s="14">
        <v>8</v>
      </c>
      <c r="BN791" s="14" t="s">
        <v>9890</v>
      </c>
      <c r="BO791" s="14" t="s">
        <v>106</v>
      </c>
      <c r="BP791" s="14">
        <v>69036800</v>
      </c>
      <c r="BQ791" s="121">
        <v>92992225558</v>
      </c>
      <c r="BR791" s="14" t="s">
        <v>9891</v>
      </c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40"/>
    </row>
    <row r="792" spans="1:93" ht="15" customHeight="1">
      <c r="A792" s="24" t="s">
        <v>9892</v>
      </c>
      <c r="B792" s="25" t="s">
        <v>157</v>
      </c>
      <c r="C792" s="34" t="s">
        <v>82</v>
      </c>
      <c r="D792" s="600" t="s">
        <v>9075</v>
      </c>
      <c r="E792" s="600">
        <v>37</v>
      </c>
      <c r="F792" s="600"/>
      <c r="G792" s="600"/>
      <c r="H792" s="27" t="s">
        <v>159</v>
      </c>
      <c r="I792" s="25" t="s">
        <v>9893</v>
      </c>
      <c r="J792" s="27" t="s">
        <v>85</v>
      </c>
      <c r="K792" s="25" t="s">
        <v>86</v>
      </c>
      <c r="L792" s="25" t="s">
        <v>77</v>
      </c>
      <c r="M792" s="28" t="s">
        <v>87</v>
      </c>
      <c r="N792" s="28" t="s">
        <v>88</v>
      </c>
      <c r="O792" s="29" t="s">
        <v>9894</v>
      </c>
      <c r="P792" s="25" t="s">
        <v>9895</v>
      </c>
      <c r="Q792" s="28" t="s">
        <v>9896</v>
      </c>
      <c r="R792" s="25" t="s">
        <v>9897</v>
      </c>
      <c r="S792" s="25" t="s">
        <v>9898</v>
      </c>
      <c r="T792" s="25">
        <v>122782122</v>
      </c>
      <c r="U792" s="25">
        <v>16</v>
      </c>
      <c r="V792" s="25">
        <v>9</v>
      </c>
      <c r="W792" s="25">
        <v>83</v>
      </c>
      <c r="X792" s="24" t="s">
        <v>9899</v>
      </c>
      <c r="Y792" s="24" t="s">
        <v>9900</v>
      </c>
      <c r="Z792" s="25">
        <v>2</v>
      </c>
      <c r="AA792" s="25" t="s">
        <v>99</v>
      </c>
      <c r="AB792" s="25" t="s">
        <v>9452</v>
      </c>
      <c r="AC792" s="25" t="s">
        <v>97</v>
      </c>
      <c r="AD792" s="30" t="s">
        <v>9901</v>
      </c>
      <c r="AE792" s="24" t="s">
        <v>9893</v>
      </c>
      <c r="AF792" s="31">
        <v>25562</v>
      </c>
      <c r="AG792" s="25" t="str">
        <f t="shared" ca="1" si="190"/>
        <v>55 anos</v>
      </c>
      <c r="AH792" s="31">
        <v>34335</v>
      </c>
      <c r="AI792" s="31">
        <v>34335</v>
      </c>
      <c r="AJ792" s="31">
        <f>EDATE(AI792,300)</f>
        <v>43466</v>
      </c>
      <c r="AK792" s="31">
        <f>EDATE(AI792,360)</f>
        <v>45292</v>
      </c>
      <c r="AL792" s="25">
        <v>59</v>
      </c>
      <c r="AM792" s="25" t="str">
        <f ca="1">DATEDIF(AI792,TODAY(),"Y")&amp;" ano(s)"</f>
        <v>31 ano(s)</v>
      </c>
      <c r="AN792" s="25" t="str">
        <f ca="1">DATEDIF(AI792,TODAY(),"YM")&amp;"  mês(es)"</f>
        <v>7  mês(es)</v>
      </c>
      <c r="AO792" s="25" t="str">
        <f ca="1">DATEDIF(AI792,TODAY(),"MD")&amp;" dias"</f>
        <v>15 dias</v>
      </c>
      <c r="AP792" s="25">
        <f ca="1">TODAY()-AI792</f>
        <v>11550</v>
      </c>
      <c r="AQ792" s="32" t="s">
        <v>99</v>
      </c>
      <c r="AR792" s="25"/>
      <c r="AS792" s="25"/>
      <c r="AT792" s="25"/>
      <c r="AU792" s="25"/>
      <c r="AV792" s="25"/>
      <c r="AW792" s="25"/>
      <c r="AX792" s="25"/>
      <c r="AY792" s="25" t="s">
        <v>99</v>
      </c>
      <c r="AZ792" s="25" t="s">
        <v>99</v>
      </c>
      <c r="BA792" s="25" t="s">
        <v>99</v>
      </c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 t="s">
        <v>9902</v>
      </c>
      <c r="BM792" s="25">
        <v>0</v>
      </c>
      <c r="BN792" s="25"/>
      <c r="BO792" s="25" t="s">
        <v>106</v>
      </c>
      <c r="BP792" s="25">
        <v>69097215</v>
      </c>
      <c r="BQ792" s="25">
        <v>96312912</v>
      </c>
      <c r="BR792" s="134" t="s">
        <v>9903</v>
      </c>
      <c r="BS792" s="25" t="s">
        <v>369</v>
      </c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31">
        <v>43702</v>
      </c>
      <c r="CE792" s="25" t="s">
        <v>573</v>
      </c>
      <c r="CF792" s="25"/>
      <c r="CG792" s="25"/>
      <c r="CH792" s="25" t="s">
        <v>9904</v>
      </c>
      <c r="CI792" s="25" t="s">
        <v>9905</v>
      </c>
      <c r="CJ792" s="25"/>
      <c r="CK792" s="25"/>
      <c r="CL792" s="25"/>
      <c r="CM792" s="25"/>
      <c r="CN792" s="25"/>
      <c r="CO792" s="34"/>
    </row>
    <row r="793" spans="1:93" ht="15" customHeight="1">
      <c r="A793" s="13" t="s">
        <v>9906</v>
      </c>
      <c r="B793" s="14">
        <v>41</v>
      </c>
      <c r="C793" s="40" t="s">
        <v>82</v>
      </c>
      <c r="D793" s="599" t="s">
        <v>9075</v>
      </c>
      <c r="E793" s="600">
        <v>37</v>
      </c>
      <c r="F793" s="599"/>
      <c r="G793" s="599"/>
      <c r="H793" s="593" t="s">
        <v>159</v>
      </c>
      <c r="I793" s="14" t="s">
        <v>9907</v>
      </c>
      <c r="J793" s="36" t="s">
        <v>135</v>
      </c>
      <c r="K793" s="14" t="s">
        <v>544</v>
      </c>
      <c r="L793" s="14" t="s">
        <v>75</v>
      </c>
      <c r="M793" s="17" t="s">
        <v>136</v>
      </c>
      <c r="N793" s="17" t="s">
        <v>161</v>
      </c>
      <c r="O793" s="18" t="s">
        <v>9908</v>
      </c>
      <c r="P793" s="14" t="s">
        <v>9909</v>
      </c>
      <c r="Q793" s="14">
        <v>1403</v>
      </c>
      <c r="R793" s="14" t="s">
        <v>9910</v>
      </c>
      <c r="S793" s="14" t="s">
        <v>9911</v>
      </c>
      <c r="T793" s="14">
        <v>197015722</v>
      </c>
      <c r="U793" s="14">
        <v>83</v>
      </c>
      <c r="V793" s="14">
        <v>1</v>
      </c>
      <c r="W793" s="14">
        <v>831</v>
      </c>
      <c r="X793" s="13" t="s">
        <v>9912</v>
      </c>
      <c r="Y793" s="13" t="s">
        <v>9913</v>
      </c>
      <c r="Z793" s="14">
        <v>3</v>
      </c>
      <c r="AA793" s="14" t="s">
        <v>99</v>
      </c>
      <c r="AB793" s="14" t="s">
        <v>168</v>
      </c>
      <c r="AC793" s="14" t="s">
        <v>169</v>
      </c>
      <c r="AD793" s="19" t="s">
        <v>9914</v>
      </c>
      <c r="AE793" s="13" t="s">
        <v>9915</v>
      </c>
      <c r="AF793" s="20">
        <v>29867</v>
      </c>
      <c r="AG793" s="14" t="str">
        <f t="shared" ca="1" si="190"/>
        <v>43 anos</v>
      </c>
      <c r="AH793" s="14"/>
      <c r="AI793" s="20">
        <v>43937</v>
      </c>
      <c r="AJ793" s="20">
        <f>EDATE(AI793,300)</f>
        <v>53068</v>
      </c>
      <c r="AK793" s="20">
        <f>EDATE(AI793,360)</f>
        <v>54894</v>
      </c>
      <c r="AL793" s="14">
        <v>59</v>
      </c>
      <c r="AM793" s="14" t="str">
        <f ca="1">DATEDIF(AI793,TODAY(),"Y")&amp;" ano(s)"</f>
        <v>5 ano(s)</v>
      </c>
      <c r="AN793" s="14" t="str">
        <f ca="1">DATEDIF(AI793,TODAY(),"YM")&amp;"  mês(es)"</f>
        <v>4  mês(es)</v>
      </c>
      <c r="AO793" s="14" t="str">
        <f ca="1">DATEDIF(AI793,TODAY(),"MD")&amp;" dias"</f>
        <v>0 dias</v>
      </c>
      <c r="AP793" s="14">
        <f ca="1">TODAY()-AI793</f>
        <v>1948</v>
      </c>
      <c r="AQ793" s="21" t="s">
        <v>99</v>
      </c>
      <c r="AR793" s="14"/>
      <c r="AS793" s="14"/>
      <c r="AT793" s="14"/>
      <c r="AU793" s="14"/>
      <c r="AV793" s="14"/>
      <c r="AW793" s="14" t="s">
        <v>100</v>
      </c>
      <c r="AX793" s="14" t="s">
        <v>172</v>
      </c>
      <c r="AY793" s="14" t="s">
        <v>9916</v>
      </c>
      <c r="AZ793" s="14" t="s">
        <v>99</v>
      </c>
      <c r="BA793" s="14" t="s">
        <v>99</v>
      </c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 t="s">
        <v>9917</v>
      </c>
      <c r="BM793" s="14">
        <v>2477</v>
      </c>
      <c r="BN793" s="14" t="s">
        <v>9918</v>
      </c>
      <c r="BO793" s="14" t="s">
        <v>106</v>
      </c>
      <c r="BP793" s="14">
        <v>69060020</v>
      </c>
      <c r="BQ793" s="14">
        <v>92981121236</v>
      </c>
      <c r="BR793" s="22" t="s">
        <v>9919</v>
      </c>
      <c r="BS793" s="14"/>
      <c r="BT793" s="14"/>
      <c r="BU793" s="14"/>
      <c r="BV793" s="14"/>
      <c r="BW793" s="14"/>
      <c r="BX793" s="627"/>
      <c r="BY793" s="237" t="s">
        <v>9920</v>
      </c>
      <c r="BZ793" s="14"/>
      <c r="CA793" s="14"/>
      <c r="CB793" s="20">
        <v>43937</v>
      </c>
      <c r="CC793" s="14" t="s">
        <v>175</v>
      </c>
      <c r="CD793" s="20">
        <v>44672</v>
      </c>
      <c r="CE793" s="39" t="s">
        <v>1093</v>
      </c>
      <c r="CF793" s="14"/>
      <c r="CG793" s="14"/>
      <c r="CH793" s="14"/>
      <c r="CI793" s="14"/>
      <c r="CJ793" s="14"/>
      <c r="CK793" s="14"/>
      <c r="CL793" s="14"/>
      <c r="CM793" s="14"/>
      <c r="CN793" s="14"/>
      <c r="CO793" s="40"/>
    </row>
    <row r="794" spans="1:93" ht="15" customHeight="1">
      <c r="A794" s="24" t="s">
        <v>9921</v>
      </c>
      <c r="B794" s="25">
        <v>100</v>
      </c>
      <c r="C794" s="34" t="s">
        <v>82</v>
      </c>
      <c r="D794" s="600" t="s">
        <v>9075</v>
      </c>
      <c r="E794" s="600">
        <v>37</v>
      </c>
      <c r="F794" s="600"/>
      <c r="G794" s="600"/>
      <c r="H794" s="590" t="s">
        <v>159</v>
      </c>
      <c r="I794" s="25" t="s">
        <v>364</v>
      </c>
      <c r="J794" s="27" t="s">
        <v>135</v>
      </c>
      <c r="K794" s="25"/>
      <c r="L794" s="25" t="s">
        <v>257</v>
      </c>
      <c r="M794" s="28" t="s">
        <v>196</v>
      </c>
      <c r="N794" s="32" t="s">
        <v>88</v>
      </c>
      <c r="O794" s="29" t="s">
        <v>9922</v>
      </c>
      <c r="P794" s="44" t="s">
        <v>9923</v>
      </c>
      <c r="Q794" s="25">
        <v>2000</v>
      </c>
      <c r="R794" s="44" t="s">
        <v>9924</v>
      </c>
      <c r="S794" s="44" t="s">
        <v>9925</v>
      </c>
      <c r="T794" s="92" t="s">
        <v>9926</v>
      </c>
      <c r="U794" s="25">
        <v>91</v>
      </c>
      <c r="V794" s="92" t="s">
        <v>877</v>
      </c>
      <c r="W794" s="25">
        <v>540</v>
      </c>
      <c r="X794" s="24" t="s">
        <v>9927</v>
      </c>
      <c r="Y794" s="24" t="s">
        <v>9928</v>
      </c>
      <c r="Z794" s="25">
        <v>1</v>
      </c>
      <c r="AA794" s="25" t="s">
        <v>99</v>
      </c>
      <c r="AB794" s="25" t="s">
        <v>168</v>
      </c>
      <c r="AC794" s="25" t="s">
        <v>9769</v>
      </c>
      <c r="AD794" s="30" t="s">
        <v>9770</v>
      </c>
      <c r="AE794" s="24" t="s">
        <v>364</v>
      </c>
      <c r="AF794" s="45">
        <v>34030</v>
      </c>
      <c r="AG794" s="25" t="str">
        <f t="shared" ca="1" si="190"/>
        <v>32 anos</v>
      </c>
      <c r="AH794" s="45">
        <v>45261</v>
      </c>
      <c r="AI794" s="31"/>
      <c r="AJ794" s="31"/>
      <c r="AK794" s="31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 t="s">
        <v>100</v>
      </c>
      <c r="AX794" s="52" t="s">
        <v>2330</v>
      </c>
      <c r="AY794" s="52" t="s">
        <v>9929</v>
      </c>
      <c r="AZ794" s="52" t="s">
        <v>99</v>
      </c>
      <c r="BA794" s="52" t="s">
        <v>99</v>
      </c>
      <c r="BB794" s="25" t="s">
        <v>271</v>
      </c>
      <c r="BC794" s="25"/>
      <c r="BD794" s="25"/>
      <c r="BE794" s="25"/>
      <c r="BF794" s="25"/>
      <c r="BG794" s="25"/>
      <c r="BH794" s="25"/>
      <c r="BI794" s="25"/>
      <c r="BJ794" s="25"/>
      <c r="BK794" s="25"/>
      <c r="BL794" s="24" t="s">
        <v>9930</v>
      </c>
      <c r="BM794" s="25">
        <v>624</v>
      </c>
      <c r="BN794" s="25"/>
      <c r="BO794" s="25" t="s">
        <v>106</v>
      </c>
      <c r="BP794" s="25">
        <v>69057015</v>
      </c>
      <c r="BQ794" s="53">
        <v>92984607575</v>
      </c>
      <c r="BR794" s="54" t="s">
        <v>9931</v>
      </c>
      <c r="BS794" s="25"/>
      <c r="BT794" s="25"/>
      <c r="BU794" s="25"/>
      <c r="BV794" s="25" t="s">
        <v>276</v>
      </c>
      <c r="BW794" s="25"/>
      <c r="BX794" s="25"/>
      <c r="BY794" s="25"/>
      <c r="BZ794" s="25"/>
      <c r="CA794" s="25"/>
      <c r="CB794" s="31"/>
      <c r="CC794" s="25"/>
      <c r="CD794" s="31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34"/>
    </row>
    <row r="795" spans="1:93" ht="15" customHeight="1">
      <c r="A795" s="13" t="s">
        <v>9932</v>
      </c>
      <c r="B795" s="14">
        <v>369</v>
      </c>
      <c r="C795" s="40" t="s">
        <v>82</v>
      </c>
      <c r="D795" s="599" t="s">
        <v>9075</v>
      </c>
      <c r="E795" s="600">
        <v>37</v>
      </c>
      <c r="F795" s="599"/>
      <c r="G795" s="599"/>
      <c r="H795" s="36" t="s">
        <v>159</v>
      </c>
      <c r="I795" s="14" t="s">
        <v>256</v>
      </c>
      <c r="J795" s="36" t="s">
        <v>135</v>
      </c>
      <c r="K795" s="14" t="s">
        <v>544</v>
      </c>
      <c r="L795" s="14" t="s">
        <v>71</v>
      </c>
      <c r="M795" s="17" t="s">
        <v>196</v>
      </c>
      <c r="N795" s="17" t="s">
        <v>88</v>
      </c>
      <c r="O795" s="18" t="s">
        <v>9933</v>
      </c>
      <c r="P795" s="14" t="s">
        <v>9934</v>
      </c>
      <c r="Q795" s="17" t="s">
        <v>9935</v>
      </c>
      <c r="R795" s="14" t="s">
        <v>9936</v>
      </c>
      <c r="S795" s="14" t="s">
        <v>9937</v>
      </c>
      <c r="T795" s="14">
        <v>202931122</v>
      </c>
      <c r="U795" s="14">
        <v>91</v>
      </c>
      <c r="V795" s="14">
        <v>1</v>
      </c>
      <c r="W795" s="14">
        <v>70</v>
      </c>
      <c r="X795" s="13" t="s">
        <v>9938</v>
      </c>
      <c r="Y795" s="13" t="s">
        <v>9939</v>
      </c>
      <c r="Z795" s="14">
        <v>1</v>
      </c>
      <c r="AA795" s="14" t="s">
        <v>99</v>
      </c>
      <c r="AB795" s="14" t="s">
        <v>168</v>
      </c>
      <c r="AC795" s="14" t="s">
        <v>186</v>
      </c>
      <c r="AD795" s="19" t="s">
        <v>187</v>
      </c>
      <c r="AE795" s="13" t="s">
        <v>178</v>
      </c>
      <c r="AF795" s="20">
        <v>29863</v>
      </c>
      <c r="AG795" s="14" t="str">
        <f t="shared" ca="1" si="190"/>
        <v>43 anos</v>
      </c>
      <c r="AH795" s="20">
        <v>38384</v>
      </c>
      <c r="AI795" s="20">
        <v>38384</v>
      </c>
      <c r="AJ795" s="20">
        <f t="shared" ref="AJ795:AJ803" si="191">EDATE(AI795,300)</f>
        <v>47515</v>
      </c>
      <c r="AK795" s="20">
        <f t="shared" ref="AK795:AK803" si="192">EDATE(AI795,360)</f>
        <v>49341</v>
      </c>
      <c r="AL795" s="14">
        <v>59</v>
      </c>
      <c r="AM795" s="14" t="str">
        <f t="shared" ref="AM795:AM803" ca="1" si="193">DATEDIF(AI795,TODAY(),"Y")&amp;" ano(s)"</f>
        <v>20 ano(s)</v>
      </c>
      <c r="AN795" s="14" t="str">
        <f t="shared" ref="AN795:AN803" ca="1" si="194">DATEDIF(AI795,TODAY(),"YM")&amp;"  mês(es)"</f>
        <v>6  mês(es)</v>
      </c>
      <c r="AO795" s="14" t="str">
        <f t="shared" ref="AO795:AO803" ca="1" si="195">DATEDIF(AI795,TODAY(),"MD")&amp;" dias"</f>
        <v>15 dias</v>
      </c>
      <c r="AP795" s="14">
        <f t="shared" ref="AP795:AP803" ca="1" si="196">TODAY()-AI795</f>
        <v>7501</v>
      </c>
      <c r="AQ795" s="21" t="s">
        <v>99</v>
      </c>
      <c r="AR795" s="14"/>
      <c r="AS795" s="14"/>
      <c r="AT795" s="14"/>
      <c r="AU795" s="14"/>
      <c r="AV795" s="14"/>
      <c r="AW795" s="139" t="s">
        <v>100</v>
      </c>
      <c r="AX795" s="124"/>
      <c r="AY795" s="124" t="s">
        <v>9940</v>
      </c>
      <c r="AZ795" s="124"/>
      <c r="BA795" s="125"/>
      <c r="BB795" s="14"/>
      <c r="BC795" s="14"/>
      <c r="BD795" s="14" t="s">
        <v>1889</v>
      </c>
      <c r="BE795" s="14" t="s">
        <v>223</v>
      </c>
      <c r="BF795" s="14"/>
      <c r="BG795" s="14"/>
      <c r="BH795" s="14"/>
      <c r="BI795" s="14"/>
      <c r="BJ795" s="14"/>
      <c r="BK795" s="14"/>
      <c r="BL795" s="14" t="s">
        <v>9941</v>
      </c>
      <c r="BM795" s="14">
        <v>0</v>
      </c>
      <c r="BN795" s="14"/>
      <c r="BO795" s="14" t="s">
        <v>106</v>
      </c>
      <c r="BP795" s="14">
        <v>69068110</v>
      </c>
      <c r="BQ795" s="117">
        <v>0</v>
      </c>
      <c r="BR795" s="22" t="s">
        <v>9942</v>
      </c>
      <c r="BS795" s="14" t="s">
        <v>205</v>
      </c>
      <c r="BT795" s="14" t="s">
        <v>206</v>
      </c>
      <c r="BU795" s="14" t="s">
        <v>207</v>
      </c>
      <c r="BV795" s="14"/>
      <c r="BW795" s="14"/>
      <c r="BX795" s="14"/>
      <c r="BY795" s="14" t="s">
        <v>413</v>
      </c>
      <c r="BZ795" s="14" t="s">
        <v>110</v>
      </c>
      <c r="CA795" s="14" t="s">
        <v>110</v>
      </c>
      <c r="CB795" s="14" t="s">
        <v>110</v>
      </c>
      <c r="CC795" s="14" t="s">
        <v>110</v>
      </c>
      <c r="CD795" s="14" t="s">
        <v>110</v>
      </c>
      <c r="CE795" s="14" t="s">
        <v>110</v>
      </c>
      <c r="CF795" s="14" t="s">
        <v>110</v>
      </c>
      <c r="CG795" s="14" t="s">
        <v>110</v>
      </c>
      <c r="CH795" s="14" t="s">
        <v>110</v>
      </c>
      <c r="CI795" s="14" t="s">
        <v>110</v>
      </c>
      <c r="CJ795" s="14" t="s">
        <v>110</v>
      </c>
      <c r="CK795" s="14" t="s">
        <v>110</v>
      </c>
      <c r="CL795" s="14" t="s">
        <v>110</v>
      </c>
      <c r="CM795" s="14" t="s">
        <v>110</v>
      </c>
      <c r="CN795" s="14"/>
      <c r="CO795" s="40"/>
    </row>
    <row r="796" spans="1:93" ht="15" customHeight="1">
      <c r="A796" s="24" t="s">
        <v>9943</v>
      </c>
      <c r="B796" s="25"/>
      <c r="C796" s="34" t="s">
        <v>82</v>
      </c>
      <c r="D796" s="600" t="s">
        <v>9075</v>
      </c>
      <c r="E796" s="600">
        <v>37</v>
      </c>
      <c r="F796" s="600"/>
      <c r="G796" s="600"/>
      <c r="H796" s="27" t="s">
        <v>84</v>
      </c>
      <c r="I796" s="25"/>
      <c r="J796" s="27" t="s">
        <v>135</v>
      </c>
      <c r="K796" s="25" t="s">
        <v>86</v>
      </c>
      <c r="L796" s="32" t="s">
        <v>69</v>
      </c>
      <c r="M796" s="28" t="s">
        <v>1392</v>
      </c>
      <c r="N796" s="28" t="s">
        <v>1450</v>
      </c>
      <c r="O796" s="29" t="s">
        <v>9944</v>
      </c>
      <c r="P796" s="25" t="s">
        <v>9945</v>
      </c>
      <c r="Q796" s="41" t="s">
        <v>9946</v>
      </c>
      <c r="R796" s="25" t="s">
        <v>9947</v>
      </c>
      <c r="S796" s="25" t="s">
        <v>9948</v>
      </c>
      <c r="T796" s="25">
        <v>339613913</v>
      </c>
      <c r="U796" s="25">
        <v>50</v>
      </c>
      <c r="V796" s="25">
        <v>58</v>
      </c>
      <c r="W796" s="25">
        <v>1053</v>
      </c>
      <c r="X796" s="24" t="s">
        <v>9949</v>
      </c>
      <c r="Y796" s="24" t="s">
        <v>9950</v>
      </c>
      <c r="Z796" s="25">
        <v>1</v>
      </c>
      <c r="AA796" s="25" t="s">
        <v>96</v>
      </c>
      <c r="AB796" s="25" t="s">
        <v>23</v>
      </c>
      <c r="AC796" s="25" t="s">
        <v>97</v>
      </c>
      <c r="AD796" s="30"/>
      <c r="AE796" s="24" t="s">
        <v>9951</v>
      </c>
      <c r="AF796" s="31">
        <v>28725</v>
      </c>
      <c r="AG796" s="25" t="str">
        <f t="shared" ca="1" si="190"/>
        <v>46 anos</v>
      </c>
      <c r="AH796" s="31">
        <v>43937</v>
      </c>
      <c r="AI796" s="31">
        <v>43937</v>
      </c>
      <c r="AJ796" s="31">
        <f t="shared" si="191"/>
        <v>53068</v>
      </c>
      <c r="AK796" s="31">
        <f t="shared" si="192"/>
        <v>54894</v>
      </c>
      <c r="AL796" s="25">
        <v>59</v>
      </c>
      <c r="AM796" s="25" t="str">
        <f t="shared" ca="1" si="193"/>
        <v>5 ano(s)</v>
      </c>
      <c r="AN796" s="25" t="str">
        <f t="shared" ca="1" si="194"/>
        <v>4  mês(es)</v>
      </c>
      <c r="AO796" s="25" t="str">
        <f t="shared" ca="1" si="195"/>
        <v>0 dias</v>
      </c>
      <c r="AP796" s="25">
        <f t="shared" ca="1" si="196"/>
        <v>1948</v>
      </c>
      <c r="AQ796" s="32" t="s">
        <v>99</v>
      </c>
      <c r="AR796" s="25"/>
      <c r="AS796" s="25"/>
      <c r="AT796" s="25"/>
      <c r="AU796" s="25"/>
      <c r="AV796" s="25"/>
      <c r="AW796" s="25" t="s">
        <v>100</v>
      </c>
      <c r="AX796" s="25" t="s">
        <v>2029</v>
      </c>
      <c r="AY796" s="25" t="s">
        <v>127</v>
      </c>
      <c r="AZ796" s="25" t="s">
        <v>99</v>
      </c>
      <c r="BA796" s="25" t="s">
        <v>99</v>
      </c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 t="s">
        <v>9952</v>
      </c>
      <c r="BM796" s="25">
        <v>303</v>
      </c>
      <c r="BN796" s="25" t="s">
        <v>9953</v>
      </c>
      <c r="BO796" s="25" t="s">
        <v>106</v>
      </c>
      <c r="BP796" s="25">
        <v>69095000</v>
      </c>
      <c r="BQ796" s="25">
        <v>92981345816</v>
      </c>
      <c r="BR796" s="25" t="s">
        <v>9954</v>
      </c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34"/>
    </row>
    <row r="797" spans="1:93" ht="15" customHeight="1">
      <c r="A797" s="13" t="s">
        <v>9955</v>
      </c>
      <c r="B797" s="14" t="s">
        <v>157</v>
      </c>
      <c r="C797" s="40" t="s">
        <v>82</v>
      </c>
      <c r="D797" s="599" t="s">
        <v>9075</v>
      </c>
      <c r="E797" s="600">
        <v>37</v>
      </c>
      <c r="F797" s="599"/>
      <c r="G797" s="599"/>
      <c r="H797" s="36" t="s">
        <v>159</v>
      </c>
      <c r="I797" s="14" t="s">
        <v>178</v>
      </c>
      <c r="J797" s="36" t="s">
        <v>135</v>
      </c>
      <c r="K797" s="14" t="s">
        <v>2697</v>
      </c>
      <c r="L797" s="21" t="s">
        <v>69</v>
      </c>
      <c r="M797" s="17" t="s">
        <v>1392</v>
      </c>
      <c r="N797" s="17" t="s">
        <v>1450</v>
      </c>
      <c r="O797" s="18" t="s">
        <v>9956</v>
      </c>
      <c r="P797" s="14" t="s">
        <v>9957</v>
      </c>
      <c r="Q797" s="60" t="s">
        <v>9958</v>
      </c>
      <c r="R797" s="14" t="s">
        <v>9959</v>
      </c>
      <c r="S797" s="14" t="s">
        <v>9960</v>
      </c>
      <c r="T797" s="14">
        <v>302700122</v>
      </c>
      <c r="U797" s="14">
        <v>40</v>
      </c>
      <c r="V797" s="14">
        <v>12</v>
      </c>
      <c r="W797" s="14">
        <v>10</v>
      </c>
      <c r="X797" s="13" t="s">
        <v>9961</v>
      </c>
      <c r="Y797" s="13" t="s">
        <v>9962</v>
      </c>
      <c r="Z797" s="14">
        <v>1</v>
      </c>
      <c r="AA797" s="14" t="s">
        <v>99</v>
      </c>
      <c r="AB797" s="14" t="s">
        <v>168</v>
      </c>
      <c r="AC797" s="14" t="s">
        <v>186</v>
      </c>
      <c r="AD797" s="19" t="s">
        <v>235</v>
      </c>
      <c r="AE797" s="13" t="s">
        <v>178</v>
      </c>
      <c r="AF797" s="20">
        <v>31125</v>
      </c>
      <c r="AG797" s="14" t="str">
        <f t="shared" ca="1" si="190"/>
        <v>40 anos</v>
      </c>
      <c r="AH797" s="20">
        <v>43937</v>
      </c>
      <c r="AI797" s="20">
        <v>43937</v>
      </c>
      <c r="AJ797" s="20">
        <f t="shared" si="191"/>
        <v>53068</v>
      </c>
      <c r="AK797" s="20">
        <f t="shared" si="192"/>
        <v>54894</v>
      </c>
      <c r="AL797" s="14">
        <v>59</v>
      </c>
      <c r="AM797" s="14" t="str">
        <f t="shared" ca="1" si="193"/>
        <v>5 ano(s)</v>
      </c>
      <c r="AN797" s="14" t="str">
        <f t="shared" ca="1" si="194"/>
        <v>4  mês(es)</v>
      </c>
      <c r="AO797" s="14" t="str">
        <f t="shared" ca="1" si="195"/>
        <v>0 dias</v>
      </c>
      <c r="AP797" s="14">
        <f t="shared" ca="1" si="196"/>
        <v>1948</v>
      </c>
      <c r="AQ797" s="21" t="s">
        <v>99</v>
      </c>
      <c r="AR797" s="14"/>
      <c r="AS797" s="14"/>
      <c r="AT797" s="14"/>
      <c r="AU797" s="14"/>
      <c r="AV797" s="14"/>
      <c r="AW797" s="14" t="s">
        <v>100</v>
      </c>
      <c r="AX797" s="14" t="s">
        <v>110</v>
      </c>
      <c r="AY797" s="14" t="s">
        <v>9963</v>
      </c>
      <c r="AZ797" s="14" t="s">
        <v>99</v>
      </c>
      <c r="BA797" s="14" t="s">
        <v>99</v>
      </c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 t="s">
        <v>9964</v>
      </c>
      <c r="BM797" s="14" t="s">
        <v>9965</v>
      </c>
      <c r="BN797" s="14" t="s">
        <v>9966</v>
      </c>
      <c r="BO797" s="14" t="s">
        <v>106</v>
      </c>
      <c r="BP797" s="14">
        <v>69095060</v>
      </c>
      <c r="BQ797" s="14">
        <v>92984200460</v>
      </c>
      <c r="BR797" s="14" t="s">
        <v>9967</v>
      </c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40"/>
    </row>
    <row r="798" spans="1:93" ht="15" customHeight="1">
      <c r="A798" s="24" t="s">
        <v>9968</v>
      </c>
      <c r="B798" s="25" t="s">
        <v>157</v>
      </c>
      <c r="C798" s="34" t="s">
        <v>82</v>
      </c>
      <c r="D798" s="608" t="s">
        <v>9075</v>
      </c>
      <c r="E798" s="600">
        <v>37</v>
      </c>
      <c r="F798" s="608"/>
      <c r="G798" s="608"/>
      <c r="H798" s="27" t="s">
        <v>159</v>
      </c>
      <c r="I798" s="25" t="s">
        <v>771</v>
      </c>
      <c r="J798" s="27" t="s">
        <v>85</v>
      </c>
      <c r="K798" s="25" t="s">
        <v>86</v>
      </c>
      <c r="L798" s="25" t="s">
        <v>77</v>
      </c>
      <c r="M798" s="28" t="s">
        <v>87</v>
      </c>
      <c r="N798" s="28" t="s">
        <v>88</v>
      </c>
      <c r="O798" s="29" t="s">
        <v>9969</v>
      </c>
      <c r="P798" s="25" t="s">
        <v>9970</v>
      </c>
      <c r="Q798" s="28" t="s">
        <v>9971</v>
      </c>
      <c r="R798" s="25" t="s">
        <v>9972</v>
      </c>
      <c r="S798" s="25" t="s">
        <v>9973</v>
      </c>
      <c r="T798" s="25">
        <v>141254522</v>
      </c>
      <c r="U798" s="25">
        <v>59</v>
      </c>
      <c r="V798" s="25">
        <v>1</v>
      </c>
      <c r="W798" s="25">
        <v>296</v>
      </c>
      <c r="X798" s="24" t="s">
        <v>9974</v>
      </c>
      <c r="Y798" s="24" t="s">
        <v>9975</v>
      </c>
      <c r="Z798" s="25">
        <v>2</v>
      </c>
      <c r="AA798" s="25" t="s">
        <v>99</v>
      </c>
      <c r="AB798" s="25" t="s">
        <v>168</v>
      </c>
      <c r="AC798" s="25" t="s">
        <v>8214</v>
      </c>
      <c r="AD798" s="88" t="s">
        <v>9976</v>
      </c>
      <c r="AE798" s="24" t="s">
        <v>9977</v>
      </c>
      <c r="AF798" s="31">
        <v>25398</v>
      </c>
      <c r="AG798" s="25" t="str">
        <f t="shared" ca="1" si="190"/>
        <v>56 anos</v>
      </c>
      <c r="AH798" s="31">
        <v>34060</v>
      </c>
      <c r="AI798" s="31">
        <v>34060</v>
      </c>
      <c r="AJ798" s="31">
        <f t="shared" si="191"/>
        <v>43191</v>
      </c>
      <c r="AK798" s="31">
        <f t="shared" si="192"/>
        <v>45017</v>
      </c>
      <c r="AL798" s="25">
        <v>59</v>
      </c>
      <c r="AM798" s="25" t="str">
        <f t="shared" ca="1" si="193"/>
        <v>32 ano(s)</v>
      </c>
      <c r="AN798" s="25" t="str">
        <f t="shared" ca="1" si="194"/>
        <v>4  mês(es)</v>
      </c>
      <c r="AO798" s="25" t="str">
        <f t="shared" ca="1" si="195"/>
        <v>15 dias</v>
      </c>
      <c r="AP798" s="25">
        <f t="shared" ca="1" si="196"/>
        <v>11825</v>
      </c>
      <c r="AQ798" s="32" t="s">
        <v>99</v>
      </c>
      <c r="AR798" s="25"/>
      <c r="AS798" s="25"/>
      <c r="AT798" s="25"/>
      <c r="AU798" s="25"/>
      <c r="AV798" s="25"/>
      <c r="AW798" s="25" t="s">
        <v>100</v>
      </c>
      <c r="AX798" s="25"/>
      <c r="AY798" s="25" t="s">
        <v>9978</v>
      </c>
      <c r="AZ798" s="25" t="s">
        <v>99</v>
      </c>
      <c r="BA798" s="25" t="s">
        <v>99</v>
      </c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 t="s">
        <v>9979</v>
      </c>
      <c r="BM798" s="25">
        <v>0</v>
      </c>
      <c r="BN798" s="25"/>
      <c r="BO798" s="25" t="s">
        <v>106</v>
      </c>
      <c r="BP798" s="25">
        <v>69095090</v>
      </c>
      <c r="BQ798" s="25">
        <v>0</v>
      </c>
      <c r="BR798" s="33" t="s">
        <v>9980</v>
      </c>
      <c r="BS798" s="25" t="s">
        <v>2046</v>
      </c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31">
        <v>43702</v>
      </c>
      <c r="CE798" s="25" t="s">
        <v>573</v>
      </c>
      <c r="CF798" s="25"/>
      <c r="CG798" s="25"/>
      <c r="CH798" s="31">
        <v>44833</v>
      </c>
      <c r="CI798" s="25" t="s">
        <v>9981</v>
      </c>
      <c r="CJ798" s="25"/>
      <c r="CK798" s="25"/>
      <c r="CL798" s="25"/>
      <c r="CM798" s="25"/>
      <c r="CN798" s="25"/>
      <c r="CO798" s="34"/>
    </row>
    <row r="799" spans="1:93" ht="15" customHeight="1">
      <c r="A799" s="643" t="s">
        <v>9982</v>
      </c>
      <c r="B799" s="21"/>
      <c r="C799" s="40" t="s">
        <v>82</v>
      </c>
      <c r="D799" s="599" t="s">
        <v>9075</v>
      </c>
      <c r="E799" s="600">
        <v>37</v>
      </c>
      <c r="F799" s="599"/>
      <c r="G799" s="599"/>
      <c r="H799" s="36" t="s">
        <v>159</v>
      </c>
      <c r="I799" s="14" t="s">
        <v>256</v>
      </c>
      <c r="J799" s="156" t="s">
        <v>135</v>
      </c>
      <c r="K799" s="14" t="s">
        <v>2697</v>
      </c>
      <c r="L799" s="21" t="s">
        <v>69</v>
      </c>
      <c r="M799" s="21" t="s">
        <v>1392</v>
      </c>
      <c r="N799" s="21" t="s">
        <v>1450</v>
      </c>
      <c r="O799" s="18" t="s">
        <v>9983</v>
      </c>
      <c r="P799" s="21" t="s">
        <v>9984</v>
      </c>
      <c r="Q799" s="14">
        <v>1809</v>
      </c>
      <c r="R799" s="21" t="s">
        <v>9985</v>
      </c>
      <c r="S799" s="21" t="s">
        <v>9986</v>
      </c>
      <c r="T799" s="645">
        <v>228226922</v>
      </c>
      <c r="U799" s="21">
        <v>8</v>
      </c>
      <c r="V799" s="645">
        <v>1</v>
      </c>
      <c r="W799" s="645">
        <v>812</v>
      </c>
      <c r="X799" s="643" t="s">
        <v>9987</v>
      </c>
      <c r="Y799" s="643" t="s">
        <v>9988</v>
      </c>
      <c r="Z799" s="14">
        <v>1</v>
      </c>
      <c r="AA799" s="14" t="s">
        <v>99</v>
      </c>
      <c r="AB799" s="14" t="s">
        <v>168</v>
      </c>
      <c r="AC799" s="14" t="s">
        <v>186</v>
      </c>
      <c r="AD799" s="19" t="s">
        <v>187</v>
      </c>
      <c r="AE799" s="13" t="s">
        <v>178</v>
      </c>
      <c r="AF799" s="133">
        <v>30716</v>
      </c>
      <c r="AG799" s="14" t="str">
        <f t="shared" ca="1" si="190"/>
        <v>41 anos</v>
      </c>
      <c r="AH799" s="202">
        <v>44543</v>
      </c>
      <c r="AI799" s="133">
        <v>44547</v>
      </c>
      <c r="AJ799" s="20">
        <f t="shared" si="191"/>
        <v>53678</v>
      </c>
      <c r="AK799" s="20">
        <f t="shared" si="192"/>
        <v>55504</v>
      </c>
      <c r="AL799" s="14">
        <v>59</v>
      </c>
      <c r="AM799" s="14" t="str">
        <f t="shared" ca="1" si="193"/>
        <v>3 ano(s)</v>
      </c>
      <c r="AN799" s="14" t="str">
        <f t="shared" ca="1" si="194"/>
        <v>7  mês(es)</v>
      </c>
      <c r="AO799" s="14" t="str">
        <f t="shared" ca="1" si="195"/>
        <v>30 dias</v>
      </c>
      <c r="AP799" s="14">
        <f t="shared" ca="1" si="196"/>
        <v>1338</v>
      </c>
      <c r="AQ799" s="21" t="s">
        <v>99</v>
      </c>
      <c r="AR799" s="21"/>
      <c r="AS799" s="21"/>
      <c r="AT799" s="21"/>
      <c r="AU799" s="21"/>
      <c r="AV799" s="21"/>
      <c r="AW799" s="156" t="s">
        <v>336</v>
      </c>
      <c r="AX799" s="21" t="s">
        <v>110</v>
      </c>
      <c r="AY799" s="21" t="s">
        <v>99</v>
      </c>
      <c r="AZ799" s="14" t="s">
        <v>99</v>
      </c>
      <c r="BA799" s="14" t="s">
        <v>99</v>
      </c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 t="s">
        <v>9989</v>
      </c>
      <c r="BM799" s="645">
        <v>285</v>
      </c>
      <c r="BN799" s="21" t="s">
        <v>2483</v>
      </c>
      <c r="BO799" s="21" t="s">
        <v>106</v>
      </c>
      <c r="BP799" s="645" t="s">
        <v>9990</v>
      </c>
      <c r="BQ799" s="183" t="s">
        <v>9991</v>
      </c>
      <c r="BR799" s="189" t="s">
        <v>9992</v>
      </c>
      <c r="BS799" s="155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155"/>
      <c r="CN799" s="21"/>
      <c r="CO799" s="159"/>
    </row>
    <row r="800" spans="1:93" ht="15" customHeight="1">
      <c r="A800" s="103" t="s">
        <v>9993</v>
      </c>
      <c r="B800" s="32">
        <v>11</v>
      </c>
      <c r="C800" s="34" t="s">
        <v>82</v>
      </c>
      <c r="D800" s="600" t="s">
        <v>9075</v>
      </c>
      <c r="E800" s="600">
        <v>37</v>
      </c>
      <c r="F800" s="600"/>
      <c r="G800" s="600"/>
      <c r="H800" s="27" t="s">
        <v>84</v>
      </c>
      <c r="I800" s="25" t="s">
        <v>1361</v>
      </c>
      <c r="J800" s="104" t="s">
        <v>135</v>
      </c>
      <c r="K800" s="25" t="s">
        <v>86</v>
      </c>
      <c r="L800" s="25" t="s">
        <v>73</v>
      </c>
      <c r="M800" s="32" t="s">
        <v>136</v>
      </c>
      <c r="N800" s="32" t="s">
        <v>137</v>
      </c>
      <c r="O800" s="29" t="s">
        <v>9994</v>
      </c>
      <c r="P800" s="32" t="s">
        <v>9995</v>
      </c>
      <c r="Q800" s="25">
        <v>1817</v>
      </c>
      <c r="R800" s="32">
        <v>13099704023</v>
      </c>
      <c r="S800" s="32" t="s">
        <v>9996</v>
      </c>
      <c r="T800" s="32">
        <v>232756322</v>
      </c>
      <c r="U800" s="32">
        <v>40</v>
      </c>
      <c r="V800" s="32">
        <v>59</v>
      </c>
      <c r="W800" s="32">
        <v>518</v>
      </c>
      <c r="X800" s="103" t="s">
        <v>9997</v>
      </c>
      <c r="Y800" s="103" t="s">
        <v>9998</v>
      </c>
      <c r="Z800" s="25">
        <v>2</v>
      </c>
      <c r="AA800" s="25" t="s">
        <v>96</v>
      </c>
      <c r="AB800" s="25" t="s">
        <v>23</v>
      </c>
      <c r="AC800" s="32" t="s">
        <v>97</v>
      </c>
      <c r="AD800" s="105"/>
      <c r="AE800" s="103" t="s">
        <v>805</v>
      </c>
      <c r="AF800" s="106">
        <v>31082</v>
      </c>
      <c r="AG800" s="25" t="str">
        <f t="shared" ca="1" si="190"/>
        <v>40 anos</v>
      </c>
      <c r="AH800" s="25"/>
      <c r="AI800" s="106">
        <v>44697</v>
      </c>
      <c r="AJ800" s="31">
        <f t="shared" si="191"/>
        <v>53828</v>
      </c>
      <c r="AK800" s="31">
        <f t="shared" si="192"/>
        <v>55655</v>
      </c>
      <c r="AL800" s="32">
        <v>59</v>
      </c>
      <c r="AM800" s="25" t="str">
        <f t="shared" ca="1" si="193"/>
        <v>3 ano(s)</v>
      </c>
      <c r="AN800" s="25" t="str">
        <f t="shared" ca="1" si="194"/>
        <v>3  mês(es)</v>
      </c>
      <c r="AO800" s="25" t="str">
        <f t="shared" ca="1" si="195"/>
        <v>0 dias</v>
      </c>
      <c r="AP800" s="25">
        <f t="shared" ca="1" si="196"/>
        <v>1188</v>
      </c>
      <c r="AQ800" s="32" t="s">
        <v>99</v>
      </c>
      <c r="AR800" s="32"/>
      <c r="AS800" s="32"/>
      <c r="AT800" s="32"/>
      <c r="AU800" s="32"/>
      <c r="AV800" s="32"/>
      <c r="AW800" s="25" t="s">
        <v>100</v>
      </c>
      <c r="AX800" s="32" t="s">
        <v>149</v>
      </c>
      <c r="AY800" s="32" t="s">
        <v>9999</v>
      </c>
      <c r="AZ800" s="32" t="s">
        <v>2778</v>
      </c>
      <c r="BA800" s="73" t="s">
        <v>99</v>
      </c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 t="s">
        <v>10000</v>
      </c>
      <c r="BM800" s="32">
        <v>85</v>
      </c>
      <c r="BN800" s="32" t="s">
        <v>10001</v>
      </c>
      <c r="BO800" s="32" t="s">
        <v>106</v>
      </c>
      <c r="BP800" s="32" t="s">
        <v>10002</v>
      </c>
      <c r="BQ800" s="204">
        <v>991534650</v>
      </c>
      <c r="BR800" s="182" t="s">
        <v>10003</v>
      </c>
      <c r="BS800" s="103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103"/>
      <c r="CN800" s="32"/>
      <c r="CO800" s="108"/>
    </row>
    <row r="801" spans="1:93" ht="15" customHeight="1">
      <c r="A801" s="155" t="s">
        <v>10004</v>
      </c>
      <c r="B801" s="21"/>
      <c r="C801" s="40" t="s">
        <v>82</v>
      </c>
      <c r="D801" s="599" t="s">
        <v>9075</v>
      </c>
      <c r="E801" s="600">
        <v>37</v>
      </c>
      <c r="F801" s="599"/>
      <c r="G801" s="599"/>
      <c r="H801" s="36" t="s">
        <v>159</v>
      </c>
      <c r="I801" s="14" t="s">
        <v>256</v>
      </c>
      <c r="J801" s="156" t="s">
        <v>135</v>
      </c>
      <c r="K801" s="14" t="s">
        <v>86</v>
      </c>
      <c r="L801" s="21" t="s">
        <v>69</v>
      </c>
      <c r="M801" s="21" t="s">
        <v>1392</v>
      </c>
      <c r="N801" s="21" t="s">
        <v>1450</v>
      </c>
      <c r="O801" s="18" t="s">
        <v>10005</v>
      </c>
      <c r="P801" s="21" t="s">
        <v>10006</v>
      </c>
      <c r="Q801" s="14">
        <v>1831</v>
      </c>
      <c r="R801" s="21">
        <v>13618309278</v>
      </c>
      <c r="S801" s="21">
        <v>98558897204</v>
      </c>
      <c r="T801" s="21">
        <v>334913622</v>
      </c>
      <c r="U801" s="21">
        <v>40</v>
      </c>
      <c r="V801" s="21">
        <v>32</v>
      </c>
      <c r="W801" s="21">
        <v>380</v>
      </c>
      <c r="X801" s="155" t="s">
        <v>10007</v>
      </c>
      <c r="Y801" s="155" t="s">
        <v>10008</v>
      </c>
      <c r="Z801" s="14">
        <v>1</v>
      </c>
      <c r="AA801" s="14" t="s">
        <v>99</v>
      </c>
      <c r="AB801" s="14" t="s">
        <v>168</v>
      </c>
      <c r="AC801" s="14" t="s">
        <v>186</v>
      </c>
      <c r="AD801" s="19" t="s">
        <v>187</v>
      </c>
      <c r="AE801" s="13" t="s">
        <v>178</v>
      </c>
      <c r="AF801" s="133">
        <v>33378</v>
      </c>
      <c r="AG801" s="14" t="str">
        <f t="shared" ca="1" si="190"/>
        <v>34 anos</v>
      </c>
      <c r="AH801" s="20">
        <v>44697</v>
      </c>
      <c r="AI801" s="133">
        <v>44697</v>
      </c>
      <c r="AJ801" s="20">
        <f t="shared" si="191"/>
        <v>53828</v>
      </c>
      <c r="AK801" s="20">
        <f t="shared" si="192"/>
        <v>55655</v>
      </c>
      <c r="AL801" s="21">
        <v>59</v>
      </c>
      <c r="AM801" s="14" t="str">
        <f t="shared" ca="1" si="193"/>
        <v>3 ano(s)</v>
      </c>
      <c r="AN801" s="14" t="str">
        <f t="shared" ca="1" si="194"/>
        <v>3  mês(es)</v>
      </c>
      <c r="AO801" s="14" t="str">
        <f t="shared" ca="1" si="195"/>
        <v>0 dias</v>
      </c>
      <c r="AP801" s="14">
        <f t="shared" ca="1" si="196"/>
        <v>1188</v>
      </c>
      <c r="AQ801" s="21" t="s">
        <v>99</v>
      </c>
      <c r="AR801" s="21"/>
      <c r="AS801" s="21"/>
      <c r="AT801" s="21"/>
      <c r="AU801" s="21"/>
      <c r="AV801" s="21"/>
      <c r="AW801" s="14" t="s">
        <v>100</v>
      </c>
      <c r="AX801" s="21" t="s">
        <v>149</v>
      </c>
      <c r="AY801" s="21" t="s">
        <v>10009</v>
      </c>
      <c r="AZ801" s="21" t="s">
        <v>2778</v>
      </c>
      <c r="BA801" s="14" t="s">
        <v>99</v>
      </c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 t="s">
        <v>10010</v>
      </c>
      <c r="BM801" s="21">
        <v>4800</v>
      </c>
      <c r="BN801" s="21" t="s">
        <v>1539</v>
      </c>
      <c r="BO801" s="21" t="s">
        <v>106</v>
      </c>
      <c r="BP801" s="21" t="s">
        <v>10011</v>
      </c>
      <c r="BQ801" s="21">
        <v>992093364</v>
      </c>
      <c r="BR801" s="189" t="s">
        <v>10012</v>
      </c>
      <c r="BS801" s="155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155"/>
      <c r="CN801" s="21"/>
      <c r="CO801" s="159"/>
    </row>
    <row r="802" spans="1:93" ht="15" customHeight="1">
      <c r="A802" s="24" t="s">
        <v>10013</v>
      </c>
      <c r="B802" s="25" t="s">
        <v>157</v>
      </c>
      <c r="C802" s="34" t="s">
        <v>82</v>
      </c>
      <c r="D802" s="600" t="s">
        <v>9075</v>
      </c>
      <c r="E802" s="600">
        <v>37</v>
      </c>
      <c r="F802" s="600"/>
      <c r="G802" s="600"/>
      <c r="H802" s="27" t="s">
        <v>159</v>
      </c>
      <c r="I802" s="25" t="s">
        <v>7744</v>
      </c>
      <c r="J802" s="27" t="s">
        <v>85</v>
      </c>
      <c r="K802" s="25" t="s">
        <v>544</v>
      </c>
      <c r="L802" s="25" t="s">
        <v>195</v>
      </c>
      <c r="M802" s="25" t="s">
        <v>196</v>
      </c>
      <c r="N802" s="28" t="s">
        <v>88</v>
      </c>
      <c r="O802" s="29" t="s">
        <v>10014</v>
      </c>
      <c r="P802" s="25" t="s">
        <v>10015</v>
      </c>
      <c r="Q802" s="28" t="s">
        <v>10016</v>
      </c>
      <c r="R802" s="25" t="s">
        <v>10017</v>
      </c>
      <c r="S802" s="25" t="s">
        <v>10018</v>
      </c>
      <c r="T802" s="25">
        <v>162350522</v>
      </c>
      <c r="U802" s="25">
        <v>32</v>
      </c>
      <c r="V802" s="25">
        <v>37</v>
      </c>
      <c r="W802" s="25">
        <v>194</v>
      </c>
      <c r="X802" s="24" t="s">
        <v>10019</v>
      </c>
      <c r="Y802" s="24" t="s">
        <v>10020</v>
      </c>
      <c r="Z802" s="25">
        <v>2</v>
      </c>
      <c r="AA802" s="25" t="s">
        <v>99</v>
      </c>
      <c r="AB802" s="25" t="s">
        <v>9452</v>
      </c>
      <c r="AC802" s="25" t="s">
        <v>97</v>
      </c>
      <c r="AD802" s="30" t="s">
        <v>10021</v>
      </c>
      <c r="AE802" s="24" t="s">
        <v>7744</v>
      </c>
      <c r="AF802" s="31">
        <v>28077</v>
      </c>
      <c r="AG802" s="25" t="str">
        <f t="shared" ca="1" si="190"/>
        <v>48 anos</v>
      </c>
      <c r="AH802" s="31">
        <v>38058</v>
      </c>
      <c r="AI802" s="31">
        <v>38058</v>
      </c>
      <c r="AJ802" s="31">
        <f t="shared" si="191"/>
        <v>47189</v>
      </c>
      <c r="AK802" s="31">
        <f t="shared" si="192"/>
        <v>49015</v>
      </c>
      <c r="AL802" s="25">
        <v>59</v>
      </c>
      <c r="AM802" s="25" t="str">
        <f t="shared" ca="1" si="193"/>
        <v>21 ano(s)</v>
      </c>
      <c r="AN802" s="25" t="str">
        <f t="shared" ca="1" si="194"/>
        <v>5  mês(es)</v>
      </c>
      <c r="AO802" s="25" t="str">
        <f t="shared" ca="1" si="195"/>
        <v>4 dias</v>
      </c>
      <c r="AP802" s="25">
        <f t="shared" ca="1" si="196"/>
        <v>7827</v>
      </c>
      <c r="AQ802" s="32" t="s">
        <v>99</v>
      </c>
      <c r="AR802" s="25"/>
      <c r="AS802" s="25"/>
      <c r="AT802" s="25"/>
      <c r="AU802" s="25"/>
      <c r="AV802" s="25"/>
      <c r="AW802" s="25"/>
      <c r="AX802" s="25"/>
      <c r="AY802" s="25" t="s">
        <v>99</v>
      </c>
      <c r="AZ802" s="25" t="s">
        <v>99</v>
      </c>
      <c r="BA802" s="25" t="s">
        <v>99</v>
      </c>
      <c r="BB802" s="31" t="s">
        <v>101</v>
      </c>
      <c r="BC802" s="25"/>
      <c r="BD802" s="25" t="s">
        <v>1430</v>
      </c>
      <c r="BE802" s="25" t="s">
        <v>223</v>
      </c>
      <c r="BF802" s="25"/>
      <c r="BG802" s="25"/>
      <c r="BH802" s="25"/>
      <c r="BI802" s="25"/>
      <c r="BJ802" s="25"/>
      <c r="BK802" s="25"/>
      <c r="BL802" s="25"/>
      <c r="BM802" s="25">
        <v>0</v>
      </c>
      <c r="BN802" s="25"/>
      <c r="BO802" s="25" t="s">
        <v>106</v>
      </c>
      <c r="BP802" s="25">
        <v>69086081</v>
      </c>
      <c r="BQ802" s="25">
        <v>0</v>
      </c>
      <c r="BR802" s="33" t="s">
        <v>1840</v>
      </c>
      <c r="BS802" s="25" t="s">
        <v>108</v>
      </c>
      <c r="BT802" s="25" t="s">
        <v>109</v>
      </c>
      <c r="BU802" s="25" t="s">
        <v>1432</v>
      </c>
      <c r="BV802" s="25" t="s">
        <v>1433</v>
      </c>
      <c r="BW802" s="25" t="s">
        <v>1434</v>
      </c>
      <c r="BX802" s="25" t="s">
        <v>1435</v>
      </c>
      <c r="BY802" s="25" t="s">
        <v>208</v>
      </c>
      <c r="BZ802" s="25" t="s">
        <v>413</v>
      </c>
      <c r="CA802" s="25" t="s">
        <v>110</v>
      </c>
      <c r="CB802" s="25" t="s">
        <v>110</v>
      </c>
      <c r="CC802" s="25" t="s">
        <v>110</v>
      </c>
      <c r="CD802" s="25" t="s">
        <v>110</v>
      </c>
      <c r="CE802" s="25" t="s">
        <v>110</v>
      </c>
      <c r="CF802" s="25" t="s">
        <v>110</v>
      </c>
      <c r="CG802" s="25" t="s">
        <v>110</v>
      </c>
      <c r="CH802" s="25" t="s">
        <v>110</v>
      </c>
      <c r="CI802" s="25" t="s">
        <v>110</v>
      </c>
      <c r="CJ802" s="25" t="s">
        <v>110</v>
      </c>
      <c r="CK802" s="25" t="s">
        <v>110</v>
      </c>
      <c r="CL802" s="25" t="s">
        <v>110</v>
      </c>
      <c r="CM802" s="25" t="s">
        <v>110</v>
      </c>
      <c r="CN802" s="25"/>
      <c r="CO802" s="34"/>
    </row>
    <row r="803" spans="1:93" ht="15" customHeight="1">
      <c r="A803" s="13" t="s">
        <v>10022</v>
      </c>
      <c r="B803" s="14"/>
      <c r="C803" s="40" t="s">
        <v>82</v>
      </c>
      <c r="D803" s="599" t="s">
        <v>9075</v>
      </c>
      <c r="E803" s="600">
        <v>37</v>
      </c>
      <c r="F803" s="599"/>
      <c r="G803" s="599"/>
      <c r="H803" s="593" t="s">
        <v>84</v>
      </c>
      <c r="I803" s="14"/>
      <c r="J803" s="36" t="s">
        <v>135</v>
      </c>
      <c r="K803" s="14" t="s">
        <v>86</v>
      </c>
      <c r="L803" s="14" t="s">
        <v>68</v>
      </c>
      <c r="M803" s="17" t="s">
        <v>1392</v>
      </c>
      <c r="N803" s="17" t="s">
        <v>1393</v>
      </c>
      <c r="O803" s="18" t="s">
        <v>10023</v>
      </c>
      <c r="P803" s="14" t="s">
        <v>10024</v>
      </c>
      <c r="Q803" s="60" t="s">
        <v>10025</v>
      </c>
      <c r="R803" s="14" t="s">
        <v>10026</v>
      </c>
      <c r="S803" s="14" t="s">
        <v>10027</v>
      </c>
      <c r="T803" s="14">
        <v>310469222</v>
      </c>
      <c r="U803" s="14">
        <v>40</v>
      </c>
      <c r="V803" s="14">
        <v>59</v>
      </c>
      <c r="W803" s="14">
        <v>552</v>
      </c>
      <c r="X803" s="13" t="s">
        <v>10028</v>
      </c>
      <c r="Y803" s="13" t="s">
        <v>10029</v>
      </c>
      <c r="Z803" s="14">
        <v>2</v>
      </c>
      <c r="AA803" s="14" t="s">
        <v>96</v>
      </c>
      <c r="AB803" s="14" t="s">
        <v>23</v>
      </c>
      <c r="AC803" s="14" t="s">
        <v>97</v>
      </c>
      <c r="AD803" s="19"/>
      <c r="AE803" s="13" t="s">
        <v>5089</v>
      </c>
      <c r="AF803" s="20">
        <v>32057</v>
      </c>
      <c r="AG803" s="14" t="str">
        <f t="shared" ca="1" si="190"/>
        <v>37 anos</v>
      </c>
      <c r="AH803" s="20">
        <v>43937</v>
      </c>
      <c r="AI803" s="20">
        <v>43954</v>
      </c>
      <c r="AJ803" s="20">
        <f t="shared" si="191"/>
        <v>53085</v>
      </c>
      <c r="AK803" s="20">
        <f t="shared" si="192"/>
        <v>54911</v>
      </c>
      <c r="AL803" s="14">
        <v>59</v>
      </c>
      <c r="AM803" s="14" t="str">
        <f t="shared" ca="1" si="193"/>
        <v>5 ano(s)</v>
      </c>
      <c r="AN803" s="14" t="str">
        <f t="shared" ca="1" si="194"/>
        <v>3  mês(es)</v>
      </c>
      <c r="AO803" s="14" t="str">
        <f t="shared" ca="1" si="195"/>
        <v>13 dias</v>
      </c>
      <c r="AP803" s="14">
        <f t="shared" ca="1" si="196"/>
        <v>1931</v>
      </c>
      <c r="AQ803" s="21" t="s">
        <v>99</v>
      </c>
      <c r="AR803" s="14"/>
      <c r="AS803" s="14"/>
      <c r="AT803" s="14"/>
      <c r="AU803" s="14"/>
      <c r="AV803" s="14"/>
      <c r="AW803" s="14" t="s">
        <v>336</v>
      </c>
      <c r="AX803" s="14" t="s">
        <v>110</v>
      </c>
      <c r="AY803" s="14" t="s">
        <v>99</v>
      </c>
      <c r="AZ803" s="14" t="s">
        <v>110</v>
      </c>
      <c r="BA803" s="14" t="s">
        <v>110</v>
      </c>
      <c r="BB803" s="14"/>
      <c r="BC803" s="14" t="s">
        <v>1401</v>
      </c>
      <c r="BD803" s="14"/>
      <c r="BE803" s="14"/>
      <c r="BF803" s="14"/>
      <c r="BG803" s="14"/>
      <c r="BH803" s="14"/>
      <c r="BI803" s="14"/>
      <c r="BJ803" s="14"/>
      <c r="BK803" s="14"/>
      <c r="BL803" s="14" t="s">
        <v>10030</v>
      </c>
      <c r="BM803" s="14">
        <v>144</v>
      </c>
      <c r="BN803" s="14" t="s">
        <v>10031</v>
      </c>
      <c r="BO803" s="14" t="s">
        <v>106</v>
      </c>
      <c r="BP803" s="14" t="s">
        <v>10032</v>
      </c>
      <c r="BQ803" s="14" t="s">
        <v>10033</v>
      </c>
      <c r="BR803" s="102" t="s">
        <v>10034</v>
      </c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627"/>
      <c r="CF803" s="14"/>
      <c r="CG803" s="14"/>
      <c r="CH803" s="14"/>
      <c r="CI803" s="14"/>
      <c r="CJ803" s="14"/>
      <c r="CK803" s="14"/>
      <c r="CL803" s="14"/>
      <c r="CM803" s="14"/>
      <c r="CN803" s="14"/>
      <c r="CO803" s="40"/>
    </row>
    <row r="804" spans="1:93" ht="15" customHeight="1">
      <c r="A804" s="24" t="s">
        <v>2487</v>
      </c>
      <c r="B804" s="25">
        <v>181</v>
      </c>
      <c r="C804" s="34" t="s">
        <v>82</v>
      </c>
      <c r="D804" s="600" t="s">
        <v>158</v>
      </c>
      <c r="E804" s="600">
        <v>37</v>
      </c>
      <c r="F804" s="600"/>
      <c r="G804" s="600"/>
      <c r="H804" s="590" t="s">
        <v>159</v>
      </c>
      <c r="I804" s="25" t="s">
        <v>256</v>
      </c>
      <c r="J804" s="27" t="s">
        <v>85</v>
      </c>
      <c r="K804" s="25"/>
      <c r="L804" s="25" t="s">
        <v>257</v>
      </c>
      <c r="M804" s="28" t="s">
        <v>196</v>
      </c>
      <c r="N804" s="28" t="s">
        <v>88</v>
      </c>
      <c r="O804" s="29" t="s">
        <v>2488</v>
      </c>
      <c r="P804" s="44" t="s">
        <v>2489</v>
      </c>
      <c r="Q804" s="25">
        <v>2081</v>
      </c>
      <c r="R804" s="44" t="s">
        <v>2490</v>
      </c>
      <c r="S804" s="44" t="s">
        <v>2491</v>
      </c>
      <c r="T804" s="25" t="s">
        <v>2492</v>
      </c>
      <c r="U804" s="25">
        <v>8</v>
      </c>
      <c r="V804" s="25">
        <v>2</v>
      </c>
      <c r="W804" s="25">
        <v>785</v>
      </c>
      <c r="X804" s="24" t="s">
        <v>2493</v>
      </c>
      <c r="Y804" s="24" t="s">
        <v>2494</v>
      </c>
      <c r="Z804" s="25">
        <v>1</v>
      </c>
      <c r="AA804" s="25" t="s">
        <v>99</v>
      </c>
      <c r="AB804" s="25" t="s">
        <v>168</v>
      </c>
      <c r="AC804" s="25" t="s">
        <v>186</v>
      </c>
      <c r="AD804" s="30"/>
      <c r="AE804" s="24"/>
      <c r="AF804" s="45">
        <v>35407</v>
      </c>
      <c r="AG804" s="25" t="str">
        <f t="shared" ca="1" si="190"/>
        <v>28 anos</v>
      </c>
      <c r="AH804" s="45">
        <v>45275</v>
      </c>
      <c r="AI804" s="31"/>
      <c r="AJ804" s="31"/>
      <c r="AK804" s="31"/>
      <c r="AL804" s="25"/>
      <c r="AM804" s="25"/>
      <c r="AN804" s="25"/>
      <c r="AO804" s="25"/>
      <c r="AP804" s="25"/>
      <c r="AQ804" s="32"/>
      <c r="AR804" s="25"/>
      <c r="AS804" s="25"/>
      <c r="AT804" s="25"/>
      <c r="AU804" s="25"/>
      <c r="AV804" s="25"/>
      <c r="AW804" s="25" t="s">
        <v>100</v>
      </c>
      <c r="AX804" s="52" t="s">
        <v>2495</v>
      </c>
      <c r="AY804" s="52" t="s">
        <v>306</v>
      </c>
      <c r="AZ804" s="52" t="s">
        <v>99</v>
      </c>
      <c r="BA804" s="52" t="s">
        <v>99</v>
      </c>
      <c r="BB804" s="25" t="s">
        <v>271</v>
      </c>
      <c r="BC804" s="25"/>
      <c r="BD804" s="25"/>
      <c r="BE804" s="25"/>
      <c r="BF804" s="25"/>
      <c r="BG804" s="25"/>
      <c r="BH804" s="25"/>
      <c r="BI804" s="25"/>
      <c r="BJ804" s="25"/>
      <c r="BK804" s="25"/>
      <c r="BL804" s="24" t="s">
        <v>2496</v>
      </c>
      <c r="BM804" s="25">
        <v>14</v>
      </c>
      <c r="BN804" s="25"/>
      <c r="BO804" s="25" t="s">
        <v>106</v>
      </c>
      <c r="BP804" s="25">
        <v>69054677</v>
      </c>
      <c r="BQ804" s="53">
        <v>92982500849</v>
      </c>
      <c r="BR804" s="54" t="s">
        <v>2497</v>
      </c>
      <c r="BS804" s="25"/>
      <c r="BT804" s="25"/>
      <c r="BU804" s="25"/>
      <c r="BV804" s="25" t="s">
        <v>276</v>
      </c>
      <c r="BW804" s="25"/>
      <c r="BX804" s="25"/>
      <c r="BY804" s="25"/>
      <c r="BZ804" s="25"/>
      <c r="CA804" s="25"/>
      <c r="CB804" s="31"/>
      <c r="CC804" s="25"/>
      <c r="CD804" s="31"/>
      <c r="CE804" s="630"/>
      <c r="CF804" s="25"/>
      <c r="CG804" s="25"/>
      <c r="CH804" s="25"/>
      <c r="CI804" s="25"/>
      <c r="CJ804" s="25"/>
      <c r="CK804" s="25"/>
      <c r="CL804" s="25"/>
      <c r="CM804" s="25"/>
      <c r="CN804" s="25"/>
      <c r="CO804" s="34"/>
    </row>
    <row r="805" spans="1:93" ht="15" customHeight="1">
      <c r="A805" s="24" t="s">
        <v>10035</v>
      </c>
      <c r="B805" s="25">
        <v>42</v>
      </c>
      <c r="C805" s="34" t="s">
        <v>82</v>
      </c>
      <c r="D805" s="600" t="s">
        <v>9075</v>
      </c>
      <c r="E805" s="600">
        <v>37</v>
      </c>
      <c r="F805" s="600"/>
      <c r="G805" s="600"/>
      <c r="H805" s="27" t="s">
        <v>159</v>
      </c>
      <c r="I805" s="25" t="s">
        <v>10036</v>
      </c>
      <c r="J805" s="27" t="s">
        <v>135</v>
      </c>
      <c r="K805" s="25" t="s">
        <v>544</v>
      </c>
      <c r="L805" s="25" t="s">
        <v>75</v>
      </c>
      <c r="M805" s="28" t="s">
        <v>136</v>
      </c>
      <c r="N805" s="28" t="s">
        <v>9701</v>
      </c>
      <c r="O805" s="29" t="s">
        <v>10037</v>
      </c>
      <c r="P805" s="25" t="s">
        <v>10038</v>
      </c>
      <c r="Q805" s="25">
        <v>1521</v>
      </c>
      <c r="R805" s="25" t="s">
        <v>10039</v>
      </c>
      <c r="S805" s="25" t="s">
        <v>10040</v>
      </c>
      <c r="T805" s="25">
        <v>228358522</v>
      </c>
      <c r="U805" s="25">
        <v>75</v>
      </c>
      <c r="V805" s="25">
        <v>2</v>
      </c>
      <c r="W805" s="25">
        <v>722</v>
      </c>
      <c r="X805" s="24" t="s">
        <v>10041</v>
      </c>
      <c r="Y805" s="24" t="s">
        <v>10042</v>
      </c>
      <c r="Z805" s="25"/>
      <c r="AA805" s="25" t="s">
        <v>99</v>
      </c>
      <c r="AB805" s="25" t="s">
        <v>168</v>
      </c>
      <c r="AC805" s="25" t="s">
        <v>9319</v>
      </c>
      <c r="AD805" s="30" t="s">
        <v>10043</v>
      </c>
      <c r="AE805" s="24" t="s">
        <v>10044</v>
      </c>
      <c r="AF805" s="31">
        <v>31009</v>
      </c>
      <c r="AG805" s="25" t="str">
        <f t="shared" ca="1" si="190"/>
        <v>40 anos</v>
      </c>
      <c r="AH805" s="25"/>
      <c r="AI805" s="31">
        <v>43937</v>
      </c>
      <c r="AJ805" s="31">
        <f t="shared" ref="AJ805:AJ816" si="197">EDATE(AI805,300)</f>
        <v>53068</v>
      </c>
      <c r="AK805" s="31">
        <f t="shared" ref="AK805:AK816" si="198">EDATE(AI805,360)</f>
        <v>54894</v>
      </c>
      <c r="AL805" s="25">
        <v>59</v>
      </c>
      <c r="AM805" s="25" t="str">
        <f t="shared" ref="AM805:AM816" ca="1" si="199">DATEDIF(AI805,TODAY(),"Y")&amp;" ano(s)"</f>
        <v>5 ano(s)</v>
      </c>
      <c r="AN805" s="25" t="str">
        <f t="shared" ref="AN805:AN816" ca="1" si="200">DATEDIF(AI805,TODAY(),"YM")&amp;"  mês(es)"</f>
        <v>4  mês(es)</v>
      </c>
      <c r="AO805" s="25" t="str">
        <f t="shared" ref="AO805:AO816" ca="1" si="201">DATEDIF(AI805,TODAY(),"MD")&amp;" dias"</f>
        <v>0 dias</v>
      </c>
      <c r="AP805" s="25">
        <f t="shared" ref="AP805:AP816" ca="1" si="202">TODAY()-AI805</f>
        <v>1948</v>
      </c>
      <c r="AQ805" s="32" t="s">
        <v>99</v>
      </c>
      <c r="AR805" s="25"/>
      <c r="AS805" s="25"/>
      <c r="AT805" s="25"/>
      <c r="AU805" s="25"/>
      <c r="AV805" s="25"/>
      <c r="AW805" s="25" t="s">
        <v>100</v>
      </c>
      <c r="AX805" s="25" t="s">
        <v>172</v>
      </c>
      <c r="AY805" s="25" t="s">
        <v>10045</v>
      </c>
      <c r="AZ805" s="25" t="s">
        <v>10046</v>
      </c>
      <c r="BA805" s="25" t="s">
        <v>99</v>
      </c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 t="s">
        <v>10047</v>
      </c>
      <c r="BM805" s="25">
        <v>801</v>
      </c>
      <c r="BN805" s="25" t="s">
        <v>10048</v>
      </c>
      <c r="BO805" s="25" t="s">
        <v>106</v>
      </c>
      <c r="BP805" s="25">
        <v>69000000</v>
      </c>
      <c r="BQ805" s="25">
        <v>92984338588</v>
      </c>
      <c r="BR805" s="33" t="s">
        <v>10049</v>
      </c>
      <c r="BS805" s="25"/>
      <c r="BT805" s="25"/>
      <c r="BU805" s="25"/>
      <c r="BV805" s="25"/>
      <c r="BW805" s="25"/>
      <c r="BX805" s="25"/>
      <c r="BY805" s="25"/>
      <c r="BZ805" s="25"/>
      <c r="CA805" s="25"/>
      <c r="CB805" s="31">
        <v>43937</v>
      </c>
      <c r="CC805" s="25" t="s">
        <v>175</v>
      </c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34"/>
    </row>
    <row r="806" spans="1:93" ht="15" customHeight="1">
      <c r="A806" s="13" t="s">
        <v>10050</v>
      </c>
      <c r="B806" s="14" t="s">
        <v>157</v>
      </c>
      <c r="C806" s="40" t="s">
        <v>82</v>
      </c>
      <c r="D806" s="599" t="s">
        <v>9075</v>
      </c>
      <c r="E806" s="600">
        <v>37</v>
      </c>
      <c r="F806" s="599"/>
      <c r="G806" s="599"/>
      <c r="H806" s="36" t="s">
        <v>159</v>
      </c>
      <c r="I806" s="14" t="s">
        <v>10051</v>
      </c>
      <c r="J806" s="36" t="s">
        <v>85</v>
      </c>
      <c r="K806" s="14" t="s">
        <v>86</v>
      </c>
      <c r="L806" s="14" t="s">
        <v>68</v>
      </c>
      <c r="M806" s="14" t="s">
        <v>196</v>
      </c>
      <c r="N806" s="17" t="s">
        <v>88</v>
      </c>
      <c r="O806" s="18" t="s">
        <v>10052</v>
      </c>
      <c r="P806" s="14" t="s">
        <v>10053</v>
      </c>
      <c r="Q806" s="17" t="s">
        <v>10054</v>
      </c>
      <c r="R806" s="14" t="s">
        <v>10055</v>
      </c>
      <c r="S806" s="14" t="s">
        <v>10056</v>
      </c>
      <c r="T806" s="14">
        <v>190800022</v>
      </c>
      <c r="U806" s="14">
        <v>8</v>
      </c>
      <c r="V806" s="14">
        <v>1</v>
      </c>
      <c r="W806" s="14">
        <v>308</v>
      </c>
      <c r="X806" s="13" t="s">
        <v>10057</v>
      </c>
      <c r="Y806" s="13" t="s">
        <v>10058</v>
      </c>
      <c r="Z806" s="14">
        <v>2</v>
      </c>
      <c r="AA806" s="14" t="s">
        <v>99</v>
      </c>
      <c r="AB806" s="14" t="s">
        <v>10059</v>
      </c>
      <c r="AC806" s="14" t="s">
        <v>97</v>
      </c>
      <c r="AD806" s="19" t="s">
        <v>10060</v>
      </c>
      <c r="AE806" s="13" t="s">
        <v>10061</v>
      </c>
      <c r="AF806" s="20">
        <v>28148</v>
      </c>
      <c r="AG806" s="14" t="str">
        <f t="shared" ca="1" si="190"/>
        <v>48 anos</v>
      </c>
      <c r="AH806" s="20">
        <v>41561</v>
      </c>
      <c r="AI806" s="20">
        <v>41561</v>
      </c>
      <c r="AJ806" s="20">
        <f t="shared" si="197"/>
        <v>50692</v>
      </c>
      <c r="AK806" s="20">
        <f t="shared" si="198"/>
        <v>52518</v>
      </c>
      <c r="AL806" s="14">
        <v>59</v>
      </c>
      <c r="AM806" s="14" t="str">
        <f t="shared" ca="1" si="199"/>
        <v>11 ano(s)</v>
      </c>
      <c r="AN806" s="14" t="str">
        <f t="shared" ca="1" si="200"/>
        <v>10  mês(es)</v>
      </c>
      <c r="AO806" s="14" t="str">
        <f t="shared" ca="1" si="201"/>
        <v>2 dias</v>
      </c>
      <c r="AP806" s="14">
        <f t="shared" ca="1" si="202"/>
        <v>4324</v>
      </c>
      <c r="AQ806" s="21" t="s">
        <v>99</v>
      </c>
      <c r="AR806" s="14"/>
      <c r="AS806" s="14"/>
      <c r="AT806" s="14"/>
      <c r="AU806" s="14"/>
      <c r="AV806" s="14"/>
      <c r="AW806" s="123" t="s">
        <v>336</v>
      </c>
      <c r="AX806" s="124"/>
      <c r="AY806" s="124" t="s">
        <v>99</v>
      </c>
      <c r="AZ806" s="124" t="s">
        <v>99</v>
      </c>
      <c r="BA806" s="125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 t="s">
        <v>10062</v>
      </c>
      <c r="BM806" s="14">
        <v>0</v>
      </c>
      <c r="BN806" s="14" t="s">
        <v>10063</v>
      </c>
      <c r="BO806" s="14" t="s">
        <v>106</v>
      </c>
      <c r="BP806" s="14">
        <v>69020130</v>
      </c>
      <c r="BQ806" s="121">
        <v>92091010903</v>
      </c>
      <c r="BR806" s="22" t="s">
        <v>10064</v>
      </c>
      <c r="BS806" s="14" t="s">
        <v>290</v>
      </c>
      <c r="BT806" s="14" t="s">
        <v>110</v>
      </c>
      <c r="BU806" s="14" t="s">
        <v>291</v>
      </c>
      <c r="BV806" s="14" t="s">
        <v>110</v>
      </c>
      <c r="BW806" s="20" t="s">
        <v>292</v>
      </c>
      <c r="BX806" s="14" t="s">
        <v>110</v>
      </c>
      <c r="BY806" s="14" t="s">
        <v>110</v>
      </c>
      <c r="BZ806" s="14" t="s">
        <v>110</v>
      </c>
      <c r="CA806" s="14" t="s">
        <v>110</v>
      </c>
      <c r="CB806" s="14" t="s">
        <v>110</v>
      </c>
      <c r="CC806" s="14" t="s">
        <v>110</v>
      </c>
      <c r="CD806" s="14" t="s">
        <v>110</v>
      </c>
      <c r="CE806" s="14" t="s">
        <v>110</v>
      </c>
      <c r="CF806" s="14" t="s">
        <v>110</v>
      </c>
      <c r="CG806" s="14" t="s">
        <v>110</v>
      </c>
      <c r="CH806" s="14" t="s">
        <v>110</v>
      </c>
      <c r="CI806" s="14" t="s">
        <v>110</v>
      </c>
      <c r="CJ806" s="14" t="s">
        <v>110</v>
      </c>
      <c r="CK806" s="14" t="s">
        <v>110</v>
      </c>
      <c r="CL806" s="14" t="s">
        <v>110</v>
      </c>
      <c r="CM806" s="14" t="s">
        <v>110</v>
      </c>
      <c r="CN806" s="14"/>
      <c r="CO806" s="40"/>
    </row>
    <row r="807" spans="1:93" ht="15" customHeight="1">
      <c r="A807" s="24" t="s">
        <v>10065</v>
      </c>
      <c r="B807" s="25">
        <v>30</v>
      </c>
      <c r="C807" s="34" t="s">
        <v>82</v>
      </c>
      <c r="D807" s="600" t="s">
        <v>9075</v>
      </c>
      <c r="E807" s="600">
        <v>37</v>
      </c>
      <c r="F807" s="600"/>
      <c r="G807" s="600"/>
      <c r="H807" s="27" t="s">
        <v>159</v>
      </c>
      <c r="I807" s="25" t="s">
        <v>256</v>
      </c>
      <c r="J807" s="27" t="s">
        <v>85</v>
      </c>
      <c r="K807" s="25" t="s">
        <v>544</v>
      </c>
      <c r="L807" s="25" t="s">
        <v>75</v>
      </c>
      <c r="M807" s="28" t="s">
        <v>136</v>
      </c>
      <c r="N807" s="28" t="s">
        <v>161</v>
      </c>
      <c r="O807" s="29" t="s">
        <v>2596</v>
      </c>
      <c r="P807" s="25" t="s">
        <v>10066</v>
      </c>
      <c r="Q807" s="25">
        <v>1429</v>
      </c>
      <c r="R807" s="25" t="s">
        <v>10067</v>
      </c>
      <c r="S807" s="25" t="s">
        <v>10068</v>
      </c>
      <c r="T807" s="25">
        <v>317656713</v>
      </c>
      <c r="U807" s="25">
        <v>9</v>
      </c>
      <c r="V807" s="25">
        <v>79</v>
      </c>
      <c r="W807" s="25">
        <v>95</v>
      </c>
      <c r="X807" s="24" t="s">
        <v>10069</v>
      </c>
      <c r="Y807" s="24" t="s">
        <v>10070</v>
      </c>
      <c r="Z807" s="25">
        <v>2</v>
      </c>
      <c r="AA807" s="25" t="s">
        <v>99</v>
      </c>
      <c r="AB807" s="25" t="s">
        <v>168</v>
      </c>
      <c r="AC807" s="25" t="s">
        <v>9084</v>
      </c>
      <c r="AD807" s="30" t="s">
        <v>10071</v>
      </c>
      <c r="AE807" s="24" t="s">
        <v>10072</v>
      </c>
      <c r="AF807" s="31">
        <v>25934</v>
      </c>
      <c r="AG807" s="25" t="str">
        <f t="shared" ca="1" si="190"/>
        <v>54 anos</v>
      </c>
      <c r="AH807" s="25"/>
      <c r="AI807" s="31">
        <v>43937</v>
      </c>
      <c r="AJ807" s="31">
        <f t="shared" si="197"/>
        <v>53068</v>
      </c>
      <c r="AK807" s="31">
        <f t="shared" si="198"/>
        <v>54894</v>
      </c>
      <c r="AL807" s="25">
        <v>59</v>
      </c>
      <c r="AM807" s="25" t="str">
        <f t="shared" ca="1" si="199"/>
        <v>5 ano(s)</v>
      </c>
      <c r="AN807" s="25" t="str">
        <f t="shared" ca="1" si="200"/>
        <v>4  mês(es)</v>
      </c>
      <c r="AO807" s="25" t="str">
        <f t="shared" ca="1" si="201"/>
        <v>0 dias</v>
      </c>
      <c r="AP807" s="25">
        <f t="shared" ca="1" si="202"/>
        <v>1948</v>
      </c>
      <c r="AQ807" s="32" t="s">
        <v>99</v>
      </c>
      <c r="AR807" s="25"/>
      <c r="AS807" s="25"/>
      <c r="AT807" s="25"/>
      <c r="AU807" s="25"/>
      <c r="AV807" s="25"/>
      <c r="AW807" s="25" t="s">
        <v>100</v>
      </c>
      <c r="AX807" s="25" t="s">
        <v>172</v>
      </c>
      <c r="AY807" s="25" t="s">
        <v>10073</v>
      </c>
      <c r="AZ807" s="25" t="s">
        <v>99</v>
      </c>
      <c r="BA807" s="73" t="s">
        <v>99</v>
      </c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 t="s">
        <v>10074</v>
      </c>
      <c r="BM807" s="25">
        <v>128</v>
      </c>
      <c r="BN807" s="25" t="s">
        <v>7100</v>
      </c>
      <c r="BO807" s="25" t="s">
        <v>106</v>
      </c>
      <c r="BP807" s="25">
        <v>69050055</v>
      </c>
      <c r="BQ807" s="122">
        <v>33212074</v>
      </c>
      <c r="BR807" s="33"/>
      <c r="BS807" s="25"/>
      <c r="BT807" s="25"/>
      <c r="BU807" s="25"/>
      <c r="BV807" s="25"/>
      <c r="BW807" s="25"/>
      <c r="BX807" s="25"/>
      <c r="BY807" s="25"/>
      <c r="BZ807" s="25"/>
      <c r="CA807" s="25"/>
      <c r="CB807" s="31">
        <v>43937</v>
      </c>
      <c r="CC807" s="25" t="s">
        <v>175</v>
      </c>
      <c r="CD807" s="31">
        <v>44672</v>
      </c>
      <c r="CE807" s="25" t="s">
        <v>176</v>
      </c>
      <c r="CF807" s="25"/>
      <c r="CG807" s="25"/>
      <c r="CH807" s="25"/>
      <c r="CI807" s="25"/>
      <c r="CJ807" s="25"/>
      <c r="CK807" s="25"/>
      <c r="CL807" s="25"/>
      <c r="CM807" s="25"/>
      <c r="CN807" s="25"/>
      <c r="CO807" s="34" t="s">
        <v>3874</v>
      </c>
    </row>
    <row r="808" spans="1:93" ht="15" customHeight="1">
      <c r="A808" s="13" t="s">
        <v>10075</v>
      </c>
      <c r="B808" s="14">
        <v>597</v>
      </c>
      <c r="C808" s="40" t="s">
        <v>82</v>
      </c>
      <c r="D808" s="599" t="s">
        <v>9075</v>
      </c>
      <c r="E808" s="600">
        <v>37</v>
      </c>
      <c r="F808" s="599"/>
      <c r="G808" s="599"/>
      <c r="H808" s="36" t="s">
        <v>159</v>
      </c>
      <c r="I808" s="14" t="s">
        <v>10076</v>
      </c>
      <c r="J808" s="36" t="s">
        <v>85</v>
      </c>
      <c r="K808" s="14" t="s">
        <v>86</v>
      </c>
      <c r="L808" s="14" t="s">
        <v>69</v>
      </c>
      <c r="M808" s="14" t="s">
        <v>196</v>
      </c>
      <c r="N808" s="17" t="s">
        <v>88</v>
      </c>
      <c r="O808" s="18" t="s">
        <v>10077</v>
      </c>
      <c r="P808" s="14" t="s">
        <v>10078</v>
      </c>
      <c r="Q808" s="17" t="s">
        <v>10079</v>
      </c>
      <c r="R808" s="14" t="s">
        <v>10080</v>
      </c>
      <c r="S808" s="14" t="s">
        <v>10081</v>
      </c>
      <c r="T808" s="14">
        <v>308598922</v>
      </c>
      <c r="U808" s="14">
        <v>16</v>
      </c>
      <c r="V808" s="14">
        <v>40</v>
      </c>
      <c r="W808" s="14">
        <v>173</v>
      </c>
      <c r="X808" s="13" t="s">
        <v>10082</v>
      </c>
      <c r="Y808" s="13" t="s">
        <v>10083</v>
      </c>
      <c r="Z808" s="14">
        <v>2</v>
      </c>
      <c r="AA808" s="14" t="s">
        <v>99</v>
      </c>
      <c r="AB808" s="14" t="s">
        <v>219</v>
      </c>
      <c r="AC808" s="14" t="s">
        <v>9147</v>
      </c>
      <c r="AD808" s="19" t="s">
        <v>10084</v>
      </c>
      <c r="AE808" s="13" t="s">
        <v>10085</v>
      </c>
      <c r="AF808" s="20">
        <v>31830</v>
      </c>
      <c r="AG808" s="14" t="str">
        <f t="shared" ca="1" si="190"/>
        <v>38 anos</v>
      </c>
      <c r="AH808" s="20">
        <v>41561</v>
      </c>
      <c r="AI808" s="20">
        <v>41561</v>
      </c>
      <c r="AJ808" s="20">
        <f t="shared" si="197"/>
        <v>50692</v>
      </c>
      <c r="AK808" s="20">
        <f t="shared" si="198"/>
        <v>52518</v>
      </c>
      <c r="AL808" s="14">
        <v>59</v>
      </c>
      <c r="AM808" s="14" t="str">
        <f t="shared" ca="1" si="199"/>
        <v>11 ano(s)</v>
      </c>
      <c r="AN808" s="14" t="str">
        <f t="shared" ca="1" si="200"/>
        <v>10  mês(es)</v>
      </c>
      <c r="AO808" s="14" t="str">
        <f t="shared" ca="1" si="201"/>
        <v>2 dias</v>
      </c>
      <c r="AP808" s="14">
        <f t="shared" ca="1" si="202"/>
        <v>4324</v>
      </c>
      <c r="AQ808" s="21" t="s">
        <v>99</v>
      </c>
      <c r="AR808" s="14"/>
      <c r="AS808" s="14"/>
      <c r="AT808" s="14"/>
      <c r="AU808" s="14"/>
      <c r="AV808" s="14"/>
      <c r="AW808" s="14" t="s">
        <v>336</v>
      </c>
      <c r="AX808" s="14"/>
      <c r="AY808" s="14" t="s">
        <v>99</v>
      </c>
      <c r="AZ808" s="14" t="s">
        <v>99</v>
      </c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 t="s">
        <v>10086</v>
      </c>
      <c r="BM808" s="14">
        <v>0</v>
      </c>
      <c r="BN808" s="14" t="s">
        <v>10087</v>
      </c>
      <c r="BO808" s="14" t="s">
        <v>106</v>
      </c>
      <c r="BP808" s="14">
        <v>69037000</v>
      </c>
      <c r="BQ808" s="14" t="s">
        <v>10088</v>
      </c>
      <c r="BR808" s="22" t="s">
        <v>10089</v>
      </c>
      <c r="BS808" s="14" t="s">
        <v>290</v>
      </c>
      <c r="BT808" s="14" t="s">
        <v>110</v>
      </c>
      <c r="BU808" s="14" t="s">
        <v>291</v>
      </c>
      <c r="BV808" s="14" t="s">
        <v>110</v>
      </c>
      <c r="BW808" s="20" t="s">
        <v>292</v>
      </c>
      <c r="BX808" s="14" t="s">
        <v>10090</v>
      </c>
      <c r="BY808" s="14" t="s">
        <v>110</v>
      </c>
      <c r="BZ808" s="14" t="s">
        <v>110</v>
      </c>
      <c r="CA808" s="14" t="s">
        <v>110</v>
      </c>
      <c r="CB808" s="14" t="s">
        <v>110</v>
      </c>
      <c r="CC808" s="14" t="s">
        <v>110</v>
      </c>
      <c r="CD808" s="14" t="s">
        <v>110</v>
      </c>
      <c r="CE808" s="627" t="s">
        <v>110</v>
      </c>
      <c r="CF808" s="14" t="s">
        <v>110</v>
      </c>
      <c r="CG808" s="14" t="s">
        <v>110</v>
      </c>
      <c r="CH808" s="14" t="s">
        <v>110</v>
      </c>
      <c r="CI808" s="14" t="s">
        <v>110</v>
      </c>
      <c r="CJ808" s="14" t="s">
        <v>110</v>
      </c>
      <c r="CK808" s="14" t="s">
        <v>110</v>
      </c>
      <c r="CL808" s="14" t="s">
        <v>110</v>
      </c>
      <c r="CM808" s="14" t="s">
        <v>110</v>
      </c>
      <c r="CN808" s="14"/>
      <c r="CO808" s="40"/>
    </row>
    <row r="809" spans="1:93" ht="15" customHeight="1">
      <c r="A809" s="24" t="s">
        <v>10091</v>
      </c>
      <c r="B809" s="25">
        <v>282</v>
      </c>
      <c r="C809" s="34" t="s">
        <v>82</v>
      </c>
      <c r="D809" s="600" t="s">
        <v>9075</v>
      </c>
      <c r="E809" s="600">
        <v>37</v>
      </c>
      <c r="F809" s="600"/>
      <c r="G809" s="600"/>
      <c r="H809" s="27" t="s">
        <v>159</v>
      </c>
      <c r="I809" s="165" t="s">
        <v>10092</v>
      </c>
      <c r="J809" s="27" t="s">
        <v>85</v>
      </c>
      <c r="K809" s="25" t="s">
        <v>86</v>
      </c>
      <c r="L809" s="25" t="s">
        <v>73</v>
      </c>
      <c r="M809" s="28" t="s">
        <v>87</v>
      </c>
      <c r="N809" s="28" t="s">
        <v>88</v>
      </c>
      <c r="O809" s="29" t="s">
        <v>10093</v>
      </c>
      <c r="P809" s="25" t="s">
        <v>10094</v>
      </c>
      <c r="Q809" s="28" t="s">
        <v>10095</v>
      </c>
      <c r="R809" s="25" t="s">
        <v>10096</v>
      </c>
      <c r="S809" s="25" t="s">
        <v>10097</v>
      </c>
      <c r="T809" s="25">
        <v>189527822</v>
      </c>
      <c r="U809" s="25">
        <v>8</v>
      </c>
      <c r="V809" s="25">
        <v>6</v>
      </c>
      <c r="W809" s="25">
        <v>138</v>
      </c>
      <c r="X809" s="24" t="s">
        <v>10098</v>
      </c>
      <c r="Y809" s="24" t="s">
        <v>10099</v>
      </c>
      <c r="Z809" s="25">
        <v>1</v>
      </c>
      <c r="AA809" s="25" t="s">
        <v>99</v>
      </c>
      <c r="AB809" s="25" t="s">
        <v>219</v>
      </c>
      <c r="AC809" s="25" t="s">
        <v>3045</v>
      </c>
      <c r="AD809" s="30" t="s">
        <v>10100</v>
      </c>
      <c r="AE809" s="24" t="s">
        <v>10101</v>
      </c>
      <c r="AF809" s="31">
        <v>29383</v>
      </c>
      <c r="AG809" s="25" t="str">
        <f t="shared" ca="1" si="190"/>
        <v>45 anos</v>
      </c>
      <c r="AH809" s="31">
        <v>38384</v>
      </c>
      <c r="AI809" s="31">
        <v>38384</v>
      </c>
      <c r="AJ809" s="31">
        <f t="shared" si="197"/>
        <v>47515</v>
      </c>
      <c r="AK809" s="31">
        <f t="shared" si="198"/>
        <v>49341</v>
      </c>
      <c r="AL809" s="25">
        <v>59</v>
      </c>
      <c r="AM809" s="25" t="str">
        <f t="shared" ca="1" si="199"/>
        <v>20 ano(s)</v>
      </c>
      <c r="AN809" s="25" t="str">
        <f t="shared" ca="1" si="200"/>
        <v>6  mês(es)</v>
      </c>
      <c r="AO809" s="25" t="str">
        <f t="shared" ca="1" si="201"/>
        <v>15 dias</v>
      </c>
      <c r="AP809" s="25">
        <f t="shared" ca="1" si="202"/>
        <v>7501</v>
      </c>
      <c r="AQ809" s="32" t="s">
        <v>99</v>
      </c>
      <c r="AR809" s="25"/>
      <c r="AS809" s="25"/>
      <c r="AT809" s="25"/>
      <c r="AU809" s="25"/>
      <c r="AV809" s="25"/>
      <c r="AW809" s="56" t="s">
        <v>100</v>
      </c>
      <c r="AX809" s="25" t="s">
        <v>149</v>
      </c>
      <c r="AY809" s="25" t="s">
        <v>7001</v>
      </c>
      <c r="AZ809" s="25" t="s">
        <v>99</v>
      </c>
      <c r="BA809" s="57" t="s">
        <v>99</v>
      </c>
      <c r="BB809" s="25"/>
      <c r="BC809" s="25"/>
      <c r="BD809" s="25"/>
      <c r="BE809" s="25" t="s">
        <v>223</v>
      </c>
      <c r="BF809" s="25"/>
      <c r="BG809" s="25"/>
      <c r="BH809" s="25"/>
      <c r="BI809" s="25"/>
      <c r="BJ809" s="25"/>
      <c r="BK809" s="25"/>
      <c r="BL809" s="25"/>
      <c r="BM809" s="25">
        <v>0</v>
      </c>
      <c r="BN809" s="25"/>
      <c r="BO809" s="25" t="s">
        <v>106</v>
      </c>
      <c r="BP809" s="25">
        <v>69610863</v>
      </c>
      <c r="BQ809" s="80">
        <v>0</v>
      </c>
      <c r="BR809" s="33" t="s">
        <v>10102</v>
      </c>
      <c r="BS809" s="25" t="s">
        <v>205</v>
      </c>
      <c r="BT809" s="25" t="s">
        <v>206</v>
      </c>
      <c r="BU809" s="25" t="s">
        <v>207</v>
      </c>
      <c r="BV809" s="25"/>
      <c r="BW809" s="25"/>
      <c r="BX809" s="25"/>
      <c r="BY809" s="25" t="s">
        <v>208</v>
      </c>
      <c r="BZ809" s="25" t="s">
        <v>110</v>
      </c>
      <c r="CA809" s="31" t="s">
        <v>209</v>
      </c>
      <c r="CB809" s="31">
        <v>44926</v>
      </c>
      <c r="CC809" s="25" t="s">
        <v>10103</v>
      </c>
      <c r="CD809" s="25" t="s">
        <v>110</v>
      </c>
      <c r="CE809" s="25" t="s">
        <v>110</v>
      </c>
      <c r="CF809" s="25" t="s">
        <v>110</v>
      </c>
      <c r="CG809" s="25" t="s">
        <v>110</v>
      </c>
      <c r="CH809" s="25" t="s">
        <v>110</v>
      </c>
      <c r="CI809" s="25" t="s">
        <v>110</v>
      </c>
      <c r="CJ809" s="25" t="s">
        <v>110</v>
      </c>
      <c r="CK809" s="25" t="s">
        <v>110</v>
      </c>
      <c r="CL809" s="25" t="s">
        <v>110</v>
      </c>
      <c r="CM809" s="25" t="s">
        <v>110</v>
      </c>
      <c r="CN809" s="25"/>
      <c r="CO809" s="34"/>
    </row>
    <row r="810" spans="1:93" ht="15" customHeight="1">
      <c r="A810" s="13" t="s">
        <v>10104</v>
      </c>
      <c r="B810" s="14" t="s">
        <v>157</v>
      </c>
      <c r="C810" s="40" t="s">
        <v>82</v>
      </c>
      <c r="D810" s="599" t="s">
        <v>9075</v>
      </c>
      <c r="E810" s="600">
        <v>37</v>
      </c>
      <c r="F810" s="599"/>
      <c r="G810" s="599"/>
      <c r="H810" s="36" t="s">
        <v>159</v>
      </c>
      <c r="I810" s="14" t="s">
        <v>7373</v>
      </c>
      <c r="J810" s="36" t="s">
        <v>85</v>
      </c>
      <c r="K810" s="14" t="s">
        <v>86</v>
      </c>
      <c r="L810" s="14" t="s">
        <v>195</v>
      </c>
      <c r="M810" s="17" t="s">
        <v>196</v>
      </c>
      <c r="N810" s="17" t="s">
        <v>88</v>
      </c>
      <c r="O810" s="18" t="s">
        <v>10105</v>
      </c>
      <c r="P810" s="14" t="s">
        <v>10106</v>
      </c>
      <c r="Q810" s="17" t="s">
        <v>10107</v>
      </c>
      <c r="R810" s="14" t="s">
        <v>10108</v>
      </c>
      <c r="S810" s="14" t="s">
        <v>10109</v>
      </c>
      <c r="T810" s="14">
        <v>146360622</v>
      </c>
      <c r="U810" s="14">
        <v>91</v>
      </c>
      <c r="V810" s="14">
        <v>40</v>
      </c>
      <c r="W810" s="14">
        <v>43</v>
      </c>
      <c r="X810" s="13" t="s">
        <v>10110</v>
      </c>
      <c r="Y810" s="13" t="s">
        <v>10111</v>
      </c>
      <c r="Z810" s="14">
        <v>2</v>
      </c>
      <c r="AA810" s="14" t="s">
        <v>99</v>
      </c>
      <c r="AB810" s="14" t="s">
        <v>9452</v>
      </c>
      <c r="AC810" s="14" t="s">
        <v>97</v>
      </c>
      <c r="AD810" s="19" t="s">
        <v>10112</v>
      </c>
      <c r="AE810" s="13" t="s">
        <v>7373</v>
      </c>
      <c r="AF810" s="20">
        <v>27597</v>
      </c>
      <c r="AG810" s="14" t="str">
        <f t="shared" ca="1" si="190"/>
        <v>50 anos</v>
      </c>
      <c r="AH810" s="20">
        <v>38058</v>
      </c>
      <c r="AI810" s="20">
        <v>38058</v>
      </c>
      <c r="AJ810" s="20">
        <f t="shared" si="197"/>
        <v>47189</v>
      </c>
      <c r="AK810" s="20">
        <f t="shared" si="198"/>
        <v>49015</v>
      </c>
      <c r="AL810" s="14">
        <v>59</v>
      </c>
      <c r="AM810" s="14" t="str">
        <f t="shared" ca="1" si="199"/>
        <v>21 ano(s)</v>
      </c>
      <c r="AN810" s="14" t="str">
        <f t="shared" ca="1" si="200"/>
        <v>5  mês(es)</v>
      </c>
      <c r="AO810" s="14" t="str">
        <f t="shared" ca="1" si="201"/>
        <v>4 dias</v>
      </c>
      <c r="AP810" s="14">
        <f t="shared" ca="1" si="202"/>
        <v>7827</v>
      </c>
      <c r="AQ810" s="21" t="s">
        <v>99</v>
      </c>
      <c r="AR810" s="14"/>
      <c r="AS810" s="14"/>
      <c r="AT810" s="14"/>
      <c r="AU810" s="14"/>
      <c r="AV810" s="14"/>
      <c r="AW810" s="139" t="s">
        <v>100</v>
      </c>
      <c r="AX810" s="14"/>
      <c r="AY810" s="14" t="s">
        <v>10113</v>
      </c>
      <c r="AZ810" s="14" t="s">
        <v>99</v>
      </c>
      <c r="BA810" s="191" t="s">
        <v>99</v>
      </c>
      <c r="BB810" s="20" t="s">
        <v>611</v>
      </c>
      <c r="BC810" s="14"/>
      <c r="BD810" s="14"/>
      <c r="BE810" s="14" t="s">
        <v>5770</v>
      </c>
      <c r="BF810" s="14"/>
      <c r="BG810" s="14"/>
      <c r="BH810" s="14"/>
      <c r="BI810" s="14"/>
      <c r="BJ810" s="14"/>
      <c r="BK810" s="14"/>
      <c r="BL810" s="14" t="s">
        <v>7980</v>
      </c>
      <c r="BM810" s="14">
        <v>0</v>
      </c>
      <c r="BN810" s="14"/>
      <c r="BO810" s="14" t="s">
        <v>106</v>
      </c>
      <c r="BP810" s="14">
        <v>69090759</v>
      </c>
      <c r="BQ810" s="117">
        <v>91652720</v>
      </c>
      <c r="BR810" s="22">
        <v>0</v>
      </c>
      <c r="BS810" s="14" t="s">
        <v>108</v>
      </c>
      <c r="BT810" s="14" t="s">
        <v>109</v>
      </c>
      <c r="BU810" s="14" t="s">
        <v>110</v>
      </c>
      <c r="BV810" s="14" t="s">
        <v>110</v>
      </c>
      <c r="BW810" s="14" t="s">
        <v>615</v>
      </c>
      <c r="BX810" s="20" t="s">
        <v>111</v>
      </c>
      <c r="BY810" s="14" t="s">
        <v>616</v>
      </c>
      <c r="BZ810" s="14" t="s">
        <v>110</v>
      </c>
      <c r="CA810" s="14" t="s">
        <v>110</v>
      </c>
      <c r="CB810" s="14" t="s">
        <v>110</v>
      </c>
      <c r="CC810" s="14" t="s">
        <v>110</v>
      </c>
      <c r="CD810" s="14" t="s">
        <v>110</v>
      </c>
      <c r="CE810" s="14" t="s">
        <v>110</v>
      </c>
      <c r="CF810" s="14" t="s">
        <v>110</v>
      </c>
      <c r="CG810" s="14" t="s">
        <v>110</v>
      </c>
      <c r="CH810" s="14" t="s">
        <v>110</v>
      </c>
      <c r="CI810" s="14" t="s">
        <v>110</v>
      </c>
      <c r="CJ810" s="14" t="s">
        <v>110</v>
      </c>
      <c r="CK810" s="14" t="s">
        <v>110</v>
      </c>
      <c r="CL810" s="14" t="s">
        <v>110</v>
      </c>
      <c r="CM810" s="14" t="s">
        <v>110</v>
      </c>
      <c r="CN810" s="14"/>
      <c r="CO810" s="40"/>
    </row>
    <row r="811" spans="1:93" ht="15" customHeight="1">
      <c r="A811" s="24" t="s">
        <v>10114</v>
      </c>
      <c r="B811" s="25">
        <v>479</v>
      </c>
      <c r="C811" s="34" t="s">
        <v>82</v>
      </c>
      <c r="D811" s="600" t="s">
        <v>9075</v>
      </c>
      <c r="E811" s="600">
        <v>37</v>
      </c>
      <c r="F811" s="600"/>
      <c r="G811" s="600"/>
      <c r="H811" s="27" t="s">
        <v>159</v>
      </c>
      <c r="I811" s="25" t="s">
        <v>10115</v>
      </c>
      <c r="J811" s="27" t="s">
        <v>85</v>
      </c>
      <c r="K811" s="25" t="s">
        <v>2697</v>
      </c>
      <c r="L811" s="25" t="s">
        <v>69</v>
      </c>
      <c r="M811" s="25" t="s">
        <v>196</v>
      </c>
      <c r="N811" s="28" t="s">
        <v>88</v>
      </c>
      <c r="O811" s="29" t="s">
        <v>10116</v>
      </c>
      <c r="P811" s="25" t="s">
        <v>10117</v>
      </c>
      <c r="Q811" s="25">
        <v>1087</v>
      </c>
      <c r="R811" s="25" t="s">
        <v>10118</v>
      </c>
      <c r="S811" s="25" t="s">
        <v>10119</v>
      </c>
      <c r="T811" s="25">
        <v>418542711</v>
      </c>
      <c r="U811" s="25">
        <v>63</v>
      </c>
      <c r="V811" s="25">
        <v>16</v>
      </c>
      <c r="W811" s="25">
        <v>3</v>
      </c>
      <c r="X811" s="24" t="s">
        <v>10120</v>
      </c>
      <c r="Y811" s="24" t="s">
        <v>10121</v>
      </c>
      <c r="Z811" s="25">
        <v>2</v>
      </c>
      <c r="AA811" s="25" t="s">
        <v>99</v>
      </c>
      <c r="AB811" s="25" t="s">
        <v>219</v>
      </c>
      <c r="AC811" s="25" t="s">
        <v>220</v>
      </c>
      <c r="AD811" s="30" t="s">
        <v>10122</v>
      </c>
      <c r="AE811" s="24" t="s">
        <v>4671</v>
      </c>
      <c r="AF811" s="31">
        <v>30805</v>
      </c>
      <c r="AG811" s="25" t="str">
        <f t="shared" ca="1" si="190"/>
        <v>41 anos</v>
      </c>
      <c r="AH811" s="31">
        <v>41561</v>
      </c>
      <c r="AI811" s="31">
        <v>41561</v>
      </c>
      <c r="AJ811" s="31">
        <f t="shared" si="197"/>
        <v>50692</v>
      </c>
      <c r="AK811" s="31">
        <f t="shared" si="198"/>
        <v>52518</v>
      </c>
      <c r="AL811" s="25">
        <v>59</v>
      </c>
      <c r="AM811" s="25" t="str">
        <f t="shared" ca="1" si="199"/>
        <v>11 ano(s)</v>
      </c>
      <c r="AN811" s="25" t="str">
        <f t="shared" ca="1" si="200"/>
        <v>10  mês(es)</v>
      </c>
      <c r="AO811" s="25" t="str">
        <f t="shared" ca="1" si="201"/>
        <v>2 dias</v>
      </c>
      <c r="AP811" s="25">
        <f t="shared" ca="1" si="202"/>
        <v>4324</v>
      </c>
      <c r="AQ811" s="32" t="s">
        <v>99</v>
      </c>
      <c r="AR811" s="25"/>
      <c r="AS811" s="25"/>
      <c r="AT811" s="25"/>
      <c r="AU811" s="25"/>
      <c r="AV811" s="25"/>
      <c r="AW811" s="25" t="s">
        <v>336</v>
      </c>
      <c r="AX811" s="25"/>
      <c r="AY811" s="25" t="s">
        <v>99</v>
      </c>
      <c r="AZ811" s="25" t="s">
        <v>99</v>
      </c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 t="s">
        <v>10123</v>
      </c>
      <c r="BM811" s="25">
        <v>0</v>
      </c>
      <c r="BN811" s="25" t="s">
        <v>10124</v>
      </c>
      <c r="BO811" s="25" t="s">
        <v>106</v>
      </c>
      <c r="BP811" s="25">
        <v>69085060</v>
      </c>
      <c r="BQ811" s="25">
        <v>9293486380</v>
      </c>
      <c r="BR811" s="33" t="s">
        <v>10125</v>
      </c>
      <c r="BS811" s="25" t="s">
        <v>290</v>
      </c>
      <c r="BT811" s="25" t="s">
        <v>110</v>
      </c>
      <c r="BU811" s="25" t="s">
        <v>291</v>
      </c>
      <c r="BV811" s="25" t="s">
        <v>110</v>
      </c>
      <c r="BW811" s="31" t="s">
        <v>292</v>
      </c>
      <c r="BX811" s="25" t="s">
        <v>587</v>
      </c>
      <c r="BY811" s="25" t="s">
        <v>110</v>
      </c>
      <c r="BZ811" s="25" t="s">
        <v>110</v>
      </c>
      <c r="CA811" s="25" t="s">
        <v>110</v>
      </c>
      <c r="CB811" s="25" t="s">
        <v>110</v>
      </c>
      <c r="CC811" s="25" t="s">
        <v>110</v>
      </c>
      <c r="CD811" s="25" t="s">
        <v>110</v>
      </c>
      <c r="CE811" s="25" t="s">
        <v>110</v>
      </c>
      <c r="CF811" s="25" t="s">
        <v>110</v>
      </c>
      <c r="CG811" s="25" t="s">
        <v>110</v>
      </c>
      <c r="CH811" s="25" t="s">
        <v>110</v>
      </c>
      <c r="CI811" s="25" t="s">
        <v>110</v>
      </c>
      <c r="CJ811" s="25" t="s">
        <v>110</v>
      </c>
      <c r="CK811" s="25" t="s">
        <v>110</v>
      </c>
      <c r="CL811" s="25" t="s">
        <v>110</v>
      </c>
      <c r="CM811" s="25" t="s">
        <v>110</v>
      </c>
      <c r="CN811" s="25"/>
      <c r="CO811" s="34"/>
    </row>
    <row r="812" spans="1:93" ht="15" customHeight="1">
      <c r="A812" s="13" t="s">
        <v>10126</v>
      </c>
      <c r="B812" s="14">
        <v>25</v>
      </c>
      <c r="C812" s="40" t="s">
        <v>82</v>
      </c>
      <c r="D812" s="599" t="s">
        <v>9075</v>
      </c>
      <c r="E812" s="600">
        <v>37</v>
      </c>
      <c r="F812" s="599"/>
      <c r="G812" s="599"/>
      <c r="H812" s="36" t="s">
        <v>159</v>
      </c>
      <c r="I812" s="14" t="s">
        <v>256</v>
      </c>
      <c r="J812" s="36" t="s">
        <v>135</v>
      </c>
      <c r="K812" s="14" t="s">
        <v>544</v>
      </c>
      <c r="L812" s="14" t="s">
        <v>75</v>
      </c>
      <c r="M812" s="17" t="s">
        <v>136</v>
      </c>
      <c r="N812" s="17" t="s">
        <v>137</v>
      </c>
      <c r="O812" s="18" t="s">
        <v>10127</v>
      </c>
      <c r="P812" s="14" t="s">
        <v>10128</v>
      </c>
      <c r="Q812" s="14">
        <v>1493</v>
      </c>
      <c r="R812" s="14" t="s">
        <v>10129</v>
      </c>
      <c r="S812" s="14" t="s">
        <v>10130</v>
      </c>
      <c r="T812" s="14">
        <v>233494322</v>
      </c>
      <c r="U812" s="14">
        <v>32</v>
      </c>
      <c r="V812" s="14">
        <v>62</v>
      </c>
      <c r="W812" s="14">
        <v>131</v>
      </c>
      <c r="X812" s="13" t="s">
        <v>10131</v>
      </c>
      <c r="Y812" s="13" t="s">
        <v>10132</v>
      </c>
      <c r="Z812" s="14"/>
      <c r="AA812" s="14" t="s">
        <v>99</v>
      </c>
      <c r="AB812" s="14" t="s">
        <v>168</v>
      </c>
      <c r="AC812" s="14" t="s">
        <v>186</v>
      </c>
      <c r="AD812" s="19" t="s">
        <v>187</v>
      </c>
      <c r="AE812" s="13" t="s">
        <v>178</v>
      </c>
      <c r="AF812" s="20">
        <v>31350</v>
      </c>
      <c r="AG812" s="14" t="str">
        <f t="shared" ca="1" si="190"/>
        <v>39 anos</v>
      </c>
      <c r="AH812" s="14"/>
      <c r="AI812" s="20">
        <v>43937</v>
      </c>
      <c r="AJ812" s="20">
        <f t="shared" si="197"/>
        <v>53068</v>
      </c>
      <c r="AK812" s="20">
        <f t="shared" si="198"/>
        <v>54894</v>
      </c>
      <c r="AL812" s="14">
        <v>59</v>
      </c>
      <c r="AM812" s="14" t="str">
        <f t="shared" ca="1" si="199"/>
        <v>5 ano(s)</v>
      </c>
      <c r="AN812" s="14" t="str">
        <f t="shared" ca="1" si="200"/>
        <v>4  mês(es)</v>
      </c>
      <c r="AO812" s="14" t="str">
        <f t="shared" ca="1" si="201"/>
        <v>0 dias</v>
      </c>
      <c r="AP812" s="14">
        <f t="shared" ca="1" si="202"/>
        <v>1948</v>
      </c>
      <c r="AQ812" s="21" t="s">
        <v>99</v>
      </c>
      <c r="AR812" s="14"/>
      <c r="AS812" s="14"/>
      <c r="AT812" s="14"/>
      <c r="AU812" s="14"/>
      <c r="AV812" s="14"/>
      <c r="AW812" s="14" t="s">
        <v>100</v>
      </c>
      <c r="AX812" s="14" t="s">
        <v>149</v>
      </c>
      <c r="AY812" s="14" t="s">
        <v>10133</v>
      </c>
      <c r="AZ812" s="14" t="s">
        <v>10134</v>
      </c>
      <c r="BA812" s="116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 t="s">
        <v>9792</v>
      </c>
      <c r="BM812" s="14">
        <v>361</v>
      </c>
      <c r="BN812" s="14" t="s">
        <v>10135</v>
      </c>
      <c r="BO812" s="14" t="s">
        <v>106</v>
      </c>
      <c r="BP812" s="14">
        <v>69048380</v>
      </c>
      <c r="BQ812" s="121">
        <v>0</v>
      </c>
      <c r="BR812" s="22" t="s">
        <v>10136</v>
      </c>
      <c r="BS812" s="14"/>
      <c r="BT812" s="14"/>
      <c r="BU812" s="14"/>
      <c r="BV812" s="14"/>
      <c r="BW812" s="14"/>
      <c r="BX812" s="14"/>
      <c r="BY812" s="14"/>
      <c r="BZ812" s="14"/>
      <c r="CA812" s="14"/>
      <c r="CB812" s="20">
        <v>43937</v>
      </c>
      <c r="CC812" s="14" t="s">
        <v>175</v>
      </c>
      <c r="CD812" s="20">
        <v>44672</v>
      </c>
      <c r="CE812" s="14" t="s">
        <v>5664</v>
      </c>
      <c r="CF812" s="14"/>
      <c r="CG812" s="14"/>
      <c r="CH812" s="14"/>
      <c r="CI812" s="14"/>
      <c r="CJ812" s="14"/>
      <c r="CK812" s="14"/>
      <c r="CL812" s="14"/>
      <c r="CM812" s="14"/>
      <c r="CN812" s="14"/>
      <c r="CO812" s="40"/>
    </row>
    <row r="813" spans="1:93" ht="15" customHeight="1">
      <c r="A813" s="24" t="s">
        <v>10137</v>
      </c>
      <c r="B813" s="25"/>
      <c r="C813" s="34" t="s">
        <v>82</v>
      </c>
      <c r="D813" s="600" t="s">
        <v>9075</v>
      </c>
      <c r="E813" s="600">
        <v>37</v>
      </c>
      <c r="F813" s="600"/>
      <c r="G813" s="600"/>
      <c r="H813" s="27" t="s">
        <v>159</v>
      </c>
      <c r="I813" s="25" t="s">
        <v>256</v>
      </c>
      <c r="J813" s="27" t="s">
        <v>85</v>
      </c>
      <c r="K813" s="25" t="s">
        <v>86</v>
      </c>
      <c r="L813" s="25" t="s">
        <v>68</v>
      </c>
      <c r="M813" s="28" t="s">
        <v>1392</v>
      </c>
      <c r="N813" s="25" t="s">
        <v>9595</v>
      </c>
      <c r="O813" s="29" t="s">
        <v>10138</v>
      </c>
      <c r="P813" s="25" t="s">
        <v>10139</v>
      </c>
      <c r="Q813" s="41" t="s">
        <v>10140</v>
      </c>
      <c r="R813" s="25" t="s">
        <v>10141</v>
      </c>
      <c r="S813" s="25" t="s">
        <v>10142</v>
      </c>
      <c r="T813" s="25">
        <v>114551822</v>
      </c>
      <c r="U813" s="25">
        <v>75</v>
      </c>
      <c r="V813" s="25">
        <v>0</v>
      </c>
      <c r="W813" s="25">
        <v>245</v>
      </c>
      <c r="X813" s="24" t="s">
        <v>10143</v>
      </c>
      <c r="Y813" s="24" t="s">
        <v>10144</v>
      </c>
      <c r="Z813" s="25">
        <v>1</v>
      </c>
      <c r="AA813" s="25" t="s">
        <v>99</v>
      </c>
      <c r="AB813" s="25" t="s">
        <v>168</v>
      </c>
      <c r="AC813" s="25" t="s">
        <v>186</v>
      </c>
      <c r="AD813" s="30" t="s">
        <v>187</v>
      </c>
      <c r="AE813" s="24" t="s">
        <v>178</v>
      </c>
      <c r="AF813" s="31">
        <v>26828</v>
      </c>
      <c r="AG813" s="25" t="str">
        <f t="shared" ca="1" si="190"/>
        <v>52 anos</v>
      </c>
      <c r="AH813" s="31">
        <v>43937</v>
      </c>
      <c r="AI813" s="31">
        <v>43943</v>
      </c>
      <c r="AJ813" s="31">
        <f t="shared" si="197"/>
        <v>53074</v>
      </c>
      <c r="AK813" s="31">
        <f t="shared" si="198"/>
        <v>54900</v>
      </c>
      <c r="AL813" s="25">
        <v>59</v>
      </c>
      <c r="AM813" s="25" t="str">
        <f t="shared" ca="1" si="199"/>
        <v>5 ano(s)</v>
      </c>
      <c r="AN813" s="25" t="str">
        <f t="shared" ca="1" si="200"/>
        <v>3  mês(es)</v>
      </c>
      <c r="AO813" s="25" t="str">
        <f t="shared" ca="1" si="201"/>
        <v>25 dias</v>
      </c>
      <c r="AP813" s="25">
        <f t="shared" ca="1" si="202"/>
        <v>1942</v>
      </c>
      <c r="AQ813" s="32" t="s">
        <v>99</v>
      </c>
      <c r="AR813" s="25"/>
      <c r="AS813" s="25"/>
      <c r="AT813" s="25"/>
      <c r="AU813" s="25"/>
      <c r="AV813" s="25"/>
      <c r="AW813" s="25" t="s">
        <v>336</v>
      </c>
      <c r="AX813" s="25" t="s">
        <v>110</v>
      </c>
      <c r="AY813" s="25" t="s">
        <v>99</v>
      </c>
      <c r="AZ813" s="25" t="s">
        <v>110</v>
      </c>
      <c r="BA813" s="25" t="s">
        <v>110</v>
      </c>
      <c r="BB813" s="25"/>
      <c r="BC813" s="25" t="s">
        <v>1401</v>
      </c>
      <c r="BD813" s="25"/>
      <c r="BE813" s="25"/>
      <c r="BF813" s="25"/>
      <c r="BG813" s="25"/>
      <c r="BH813" s="25"/>
      <c r="BI813" s="25"/>
      <c r="BJ813" s="25"/>
      <c r="BK813" s="25"/>
      <c r="BL813" s="25" t="s">
        <v>10145</v>
      </c>
      <c r="BM813" s="25">
        <v>975</v>
      </c>
      <c r="BN813" s="25" t="s">
        <v>2184</v>
      </c>
      <c r="BO813" s="25" t="s">
        <v>106</v>
      </c>
      <c r="BP813" s="25">
        <v>69077500</v>
      </c>
      <c r="BQ813" s="25">
        <v>92993922804</v>
      </c>
      <c r="BR813" s="114" t="s">
        <v>10146</v>
      </c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34"/>
    </row>
    <row r="814" spans="1:93" ht="15" customHeight="1">
      <c r="A814" s="13" t="s">
        <v>10147</v>
      </c>
      <c r="B814" s="14"/>
      <c r="C814" s="40" t="s">
        <v>82</v>
      </c>
      <c r="D814" s="599" t="s">
        <v>9075</v>
      </c>
      <c r="E814" s="600">
        <v>37</v>
      </c>
      <c r="F814" s="599"/>
      <c r="G814" s="599"/>
      <c r="H814" s="36" t="s">
        <v>159</v>
      </c>
      <c r="I814" s="14" t="s">
        <v>256</v>
      </c>
      <c r="J814" s="36" t="s">
        <v>135</v>
      </c>
      <c r="K814" s="14" t="s">
        <v>86</v>
      </c>
      <c r="L814" s="21" t="s">
        <v>70</v>
      </c>
      <c r="M814" s="17" t="s">
        <v>1392</v>
      </c>
      <c r="N814" s="17" t="s">
        <v>1450</v>
      </c>
      <c r="O814" s="18" t="s">
        <v>10148</v>
      </c>
      <c r="P814" s="14" t="s">
        <v>10149</v>
      </c>
      <c r="Q814" s="60" t="s">
        <v>10150</v>
      </c>
      <c r="R814" s="14" t="s">
        <v>10151</v>
      </c>
      <c r="S814" s="14" t="s">
        <v>10152</v>
      </c>
      <c r="T814" s="14">
        <v>228829922</v>
      </c>
      <c r="U814" s="14">
        <v>59</v>
      </c>
      <c r="V814" s="14">
        <v>68</v>
      </c>
      <c r="W814" s="14">
        <v>581</v>
      </c>
      <c r="X814" s="13" t="s">
        <v>10153</v>
      </c>
      <c r="Y814" s="13" t="s">
        <v>10154</v>
      </c>
      <c r="Z814" s="14">
        <v>1</v>
      </c>
      <c r="AA814" s="14" t="s">
        <v>99</v>
      </c>
      <c r="AB814" s="14" t="s">
        <v>168</v>
      </c>
      <c r="AC814" s="14" t="s">
        <v>186</v>
      </c>
      <c r="AD814" s="19" t="s">
        <v>187</v>
      </c>
      <c r="AE814" s="13" t="s">
        <v>178</v>
      </c>
      <c r="AF814" s="20">
        <v>31160</v>
      </c>
      <c r="AG814" s="14" t="str">
        <f t="shared" ca="1" si="190"/>
        <v>40 anos</v>
      </c>
      <c r="AH814" s="20">
        <v>43937</v>
      </c>
      <c r="AI814" s="20">
        <v>43937</v>
      </c>
      <c r="AJ814" s="20">
        <f t="shared" si="197"/>
        <v>53068</v>
      </c>
      <c r="AK814" s="20">
        <f t="shared" si="198"/>
        <v>54894</v>
      </c>
      <c r="AL814" s="14">
        <v>59</v>
      </c>
      <c r="AM814" s="14" t="str">
        <f t="shared" ca="1" si="199"/>
        <v>5 ano(s)</v>
      </c>
      <c r="AN814" s="14" t="str">
        <f t="shared" ca="1" si="200"/>
        <v>4  mês(es)</v>
      </c>
      <c r="AO814" s="14" t="str">
        <f t="shared" ca="1" si="201"/>
        <v>0 dias</v>
      </c>
      <c r="AP814" s="14">
        <f t="shared" ca="1" si="202"/>
        <v>1948</v>
      </c>
      <c r="AQ814" s="21" t="s">
        <v>99</v>
      </c>
      <c r="AR814" s="14"/>
      <c r="AS814" s="14"/>
      <c r="AT814" s="14"/>
      <c r="AU814" s="14"/>
      <c r="AV814" s="14"/>
      <c r="AW814" s="14" t="s">
        <v>100</v>
      </c>
      <c r="AX814" s="14" t="s">
        <v>110</v>
      </c>
      <c r="AY814" s="14" t="s">
        <v>9963</v>
      </c>
      <c r="AZ814" s="14" t="s">
        <v>99</v>
      </c>
      <c r="BA814" s="14" t="s">
        <v>99</v>
      </c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 t="s">
        <v>106</v>
      </c>
      <c r="BP814" s="14"/>
      <c r="BQ814" s="14"/>
      <c r="BR814" s="22"/>
      <c r="BS814" s="14"/>
      <c r="BT814" s="14"/>
      <c r="BU814" s="14"/>
      <c r="BV814" s="14"/>
      <c r="BW814" s="14"/>
      <c r="BX814" s="14"/>
      <c r="BY814" s="14" t="s">
        <v>10155</v>
      </c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40"/>
    </row>
    <row r="815" spans="1:93" ht="15" customHeight="1">
      <c r="A815" s="24" t="s">
        <v>10156</v>
      </c>
      <c r="B815" s="25">
        <v>273</v>
      </c>
      <c r="C815" s="34" t="s">
        <v>82</v>
      </c>
      <c r="D815" s="600" t="s">
        <v>9075</v>
      </c>
      <c r="E815" s="600">
        <v>37</v>
      </c>
      <c r="F815" s="600"/>
      <c r="G815" s="600"/>
      <c r="H815" s="27" t="s">
        <v>159</v>
      </c>
      <c r="I815" s="25" t="s">
        <v>10157</v>
      </c>
      <c r="J815" s="27" t="s">
        <v>85</v>
      </c>
      <c r="K815" s="25" t="s">
        <v>86</v>
      </c>
      <c r="L815" s="25" t="s">
        <v>195</v>
      </c>
      <c r="M815" s="28" t="s">
        <v>196</v>
      </c>
      <c r="N815" s="28" t="s">
        <v>88</v>
      </c>
      <c r="O815" s="29" t="s">
        <v>10158</v>
      </c>
      <c r="P815" s="25" t="s">
        <v>10159</v>
      </c>
      <c r="Q815" s="28" t="s">
        <v>10160</v>
      </c>
      <c r="R815" s="25" t="s">
        <v>10161</v>
      </c>
      <c r="S815" s="25" t="s">
        <v>10162</v>
      </c>
      <c r="T815" s="25">
        <v>248799213</v>
      </c>
      <c r="U815" s="25">
        <v>41</v>
      </c>
      <c r="V815" s="25">
        <v>4</v>
      </c>
      <c r="W815" s="25">
        <v>200</v>
      </c>
      <c r="X815" s="24" t="s">
        <v>10163</v>
      </c>
      <c r="Y815" s="24" t="s">
        <v>10164</v>
      </c>
      <c r="Z815" s="25">
        <v>2</v>
      </c>
      <c r="AA815" s="25" t="s">
        <v>99</v>
      </c>
      <c r="AB815" s="25" t="s">
        <v>9452</v>
      </c>
      <c r="AC815" s="25" t="s">
        <v>97</v>
      </c>
      <c r="AD815" s="30" t="s">
        <v>10165</v>
      </c>
      <c r="AE815" s="24" t="s">
        <v>10157</v>
      </c>
      <c r="AF815" s="31">
        <v>24092</v>
      </c>
      <c r="AG815" s="25" t="str">
        <f t="shared" ca="1" si="190"/>
        <v>59 anos</v>
      </c>
      <c r="AH815" s="31">
        <v>35683</v>
      </c>
      <c r="AI815" s="31">
        <v>35683</v>
      </c>
      <c r="AJ815" s="31">
        <f t="shared" si="197"/>
        <v>44814</v>
      </c>
      <c r="AK815" s="31">
        <f t="shared" si="198"/>
        <v>46640</v>
      </c>
      <c r="AL815" s="25">
        <v>59</v>
      </c>
      <c r="AM815" s="25" t="str">
        <f t="shared" ca="1" si="199"/>
        <v>27 ano(s)</v>
      </c>
      <c r="AN815" s="25" t="str">
        <f t="shared" ca="1" si="200"/>
        <v>11  mês(es)</v>
      </c>
      <c r="AO815" s="25" t="str">
        <f t="shared" ca="1" si="201"/>
        <v>6 dias</v>
      </c>
      <c r="AP815" s="25">
        <f t="shared" ca="1" si="202"/>
        <v>10202</v>
      </c>
      <c r="AQ815" s="32" t="s">
        <v>99</v>
      </c>
      <c r="AR815" s="25"/>
      <c r="AS815" s="25"/>
      <c r="AT815" s="25"/>
      <c r="AU815" s="25"/>
      <c r="AV815" s="25"/>
      <c r="AW815" s="25"/>
      <c r="AX815" s="25"/>
      <c r="AY815" s="25" t="s">
        <v>99</v>
      </c>
      <c r="AZ815" s="25" t="s">
        <v>99</v>
      </c>
      <c r="BA815" s="25" t="s">
        <v>99</v>
      </c>
      <c r="BB815" s="25"/>
      <c r="BC815" s="25"/>
      <c r="BD815" s="25"/>
      <c r="BE815" s="25" t="s">
        <v>5770</v>
      </c>
      <c r="BF815" s="25"/>
      <c r="BG815" s="25"/>
      <c r="BH815" s="25"/>
      <c r="BI815" s="25"/>
      <c r="BJ815" s="25"/>
      <c r="BK815" s="25"/>
      <c r="BL815" s="25" t="s">
        <v>10166</v>
      </c>
      <c r="BM815" s="25">
        <v>0</v>
      </c>
      <c r="BN815" s="25"/>
      <c r="BO815" s="25" t="s">
        <v>106</v>
      </c>
      <c r="BP815" s="25">
        <v>69097266</v>
      </c>
      <c r="BQ815" s="25" t="s">
        <v>10167</v>
      </c>
      <c r="BR815" s="33" t="s">
        <v>10168</v>
      </c>
      <c r="BS815" s="25" t="s">
        <v>10169</v>
      </c>
      <c r="BT815" s="25"/>
      <c r="BU815" s="25"/>
      <c r="BV815" s="25"/>
      <c r="BW815" s="25"/>
      <c r="BX815" s="25"/>
      <c r="BY815" s="25"/>
      <c r="BZ815" s="25" t="s">
        <v>8142</v>
      </c>
      <c r="CA815" s="25" t="s">
        <v>10170</v>
      </c>
      <c r="CB815" s="25" t="s">
        <v>110</v>
      </c>
      <c r="CC815" s="25" t="s">
        <v>110</v>
      </c>
      <c r="CD815" s="25" t="s">
        <v>110</v>
      </c>
      <c r="CE815" s="25" t="s">
        <v>110</v>
      </c>
      <c r="CF815" s="25" t="s">
        <v>110</v>
      </c>
      <c r="CG815" s="25" t="s">
        <v>110</v>
      </c>
      <c r="CH815" s="25" t="s">
        <v>110</v>
      </c>
      <c r="CI815" s="25" t="s">
        <v>110</v>
      </c>
      <c r="CJ815" s="25" t="s">
        <v>110</v>
      </c>
      <c r="CK815" s="25" t="s">
        <v>110</v>
      </c>
      <c r="CL815" s="25" t="s">
        <v>110</v>
      </c>
      <c r="CM815" s="25" t="s">
        <v>110</v>
      </c>
      <c r="CN815" s="25"/>
      <c r="CO815" s="34"/>
    </row>
    <row r="816" spans="1:93" ht="15" customHeight="1">
      <c r="A816" s="13" t="s">
        <v>10171</v>
      </c>
      <c r="B816" s="14" t="s">
        <v>157</v>
      </c>
      <c r="C816" s="40" t="s">
        <v>82</v>
      </c>
      <c r="D816" s="599" t="s">
        <v>9075</v>
      </c>
      <c r="E816" s="600">
        <v>37</v>
      </c>
      <c r="F816" s="599"/>
      <c r="G816" s="599"/>
      <c r="H816" s="36" t="s">
        <v>159</v>
      </c>
      <c r="I816" s="188" t="s">
        <v>3964</v>
      </c>
      <c r="J816" s="36" t="s">
        <v>85</v>
      </c>
      <c r="K816" s="14" t="s">
        <v>86</v>
      </c>
      <c r="L816" s="14" t="s">
        <v>79</v>
      </c>
      <c r="M816" s="17" t="s">
        <v>118</v>
      </c>
      <c r="N816" s="17" t="s">
        <v>88</v>
      </c>
      <c r="O816" s="18" t="s">
        <v>10172</v>
      </c>
      <c r="P816" s="14" t="s">
        <v>10173</v>
      </c>
      <c r="Q816" s="17" t="s">
        <v>10174</v>
      </c>
      <c r="R816" s="14" t="s">
        <v>10175</v>
      </c>
      <c r="S816" s="14" t="s">
        <v>10176</v>
      </c>
      <c r="T816" s="14">
        <v>823561503</v>
      </c>
      <c r="U816" s="14">
        <v>70</v>
      </c>
      <c r="V816" s="14">
        <v>31</v>
      </c>
      <c r="W816" s="14">
        <v>181</v>
      </c>
      <c r="X816" s="13" t="s">
        <v>10177</v>
      </c>
      <c r="Y816" s="13" t="s">
        <v>10178</v>
      </c>
      <c r="Z816" s="14">
        <v>2</v>
      </c>
      <c r="AA816" s="14" t="s">
        <v>99</v>
      </c>
      <c r="AB816" s="14" t="s">
        <v>168</v>
      </c>
      <c r="AC816" s="14" t="s">
        <v>8214</v>
      </c>
      <c r="AD816" s="19" t="s">
        <v>10179</v>
      </c>
      <c r="AE816" s="13" t="s">
        <v>10180</v>
      </c>
      <c r="AF816" s="20">
        <v>25471</v>
      </c>
      <c r="AG816" s="14" t="str">
        <f t="shared" ca="1" si="190"/>
        <v>55 anos</v>
      </c>
      <c r="AH816" s="20">
        <v>33664</v>
      </c>
      <c r="AI816" s="20">
        <v>33664</v>
      </c>
      <c r="AJ816" s="20">
        <f t="shared" si="197"/>
        <v>42795</v>
      </c>
      <c r="AK816" s="20">
        <f t="shared" si="198"/>
        <v>44621</v>
      </c>
      <c r="AL816" s="14">
        <v>59</v>
      </c>
      <c r="AM816" s="14" t="str">
        <f t="shared" ca="1" si="199"/>
        <v>33 ano(s)</v>
      </c>
      <c r="AN816" s="14" t="str">
        <f t="shared" ca="1" si="200"/>
        <v>5  mês(es)</v>
      </c>
      <c r="AO816" s="14" t="str">
        <f t="shared" ca="1" si="201"/>
        <v>15 dias</v>
      </c>
      <c r="AP816" s="14">
        <f t="shared" ca="1" si="202"/>
        <v>12221</v>
      </c>
      <c r="AQ816" s="21" t="s">
        <v>99</v>
      </c>
      <c r="AR816" s="14" t="s">
        <v>110</v>
      </c>
      <c r="AS816" s="14" t="s">
        <v>110</v>
      </c>
      <c r="AT816" s="14" t="s">
        <v>110</v>
      </c>
      <c r="AU816" s="14" t="s">
        <v>110</v>
      </c>
      <c r="AV816" s="14"/>
      <c r="AW816" s="14" t="s">
        <v>100</v>
      </c>
      <c r="AX816" s="14" t="s">
        <v>110</v>
      </c>
      <c r="AY816" s="14" t="s">
        <v>10181</v>
      </c>
      <c r="AZ816" s="14" t="s">
        <v>99</v>
      </c>
      <c r="BA816" s="14" t="s">
        <v>99</v>
      </c>
      <c r="BB816" s="14" t="s">
        <v>110</v>
      </c>
      <c r="BC816" s="14" t="s">
        <v>110</v>
      </c>
      <c r="BD816" s="14" t="s">
        <v>110</v>
      </c>
      <c r="BE816" s="14" t="s">
        <v>110</v>
      </c>
      <c r="BF816" s="14" t="s">
        <v>110</v>
      </c>
      <c r="BG816" s="14" t="s">
        <v>96</v>
      </c>
      <c r="BH816" s="14" t="s">
        <v>99</v>
      </c>
      <c r="BI816" s="14"/>
      <c r="BJ816" s="14"/>
      <c r="BK816" s="14"/>
      <c r="BL816" s="14" t="s">
        <v>10182</v>
      </c>
      <c r="BM816" s="14">
        <v>0</v>
      </c>
      <c r="BN816" s="14" t="s">
        <v>10183</v>
      </c>
      <c r="BO816" s="14" t="s">
        <v>106</v>
      </c>
      <c r="BP816" s="14">
        <v>69044690</v>
      </c>
      <c r="BQ816" s="14">
        <v>0</v>
      </c>
      <c r="BR816" s="22" t="s">
        <v>10184</v>
      </c>
      <c r="BS816" s="14" t="s">
        <v>10185</v>
      </c>
      <c r="BT816" s="14" t="s">
        <v>110</v>
      </c>
      <c r="BU816" s="14" t="s">
        <v>110</v>
      </c>
      <c r="BV816" s="14" t="s">
        <v>110</v>
      </c>
      <c r="BW816" s="14" t="s">
        <v>110</v>
      </c>
      <c r="BX816" s="14" t="s">
        <v>110</v>
      </c>
      <c r="BY816" s="14" t="s">
        <v>110</v>
      </c>
      <c r="BZ816" s="14" t="s">
        <v>110</v>
      </c>
      <c r="CA816" s="14" t="s">
        <v>110</v>
      </c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3"/>
      <c r="CN816" s="14"/>
      <c r="CO816" s="40"/>
    </row>
    <row r="817" spans="1:93" ht="15" customHeight="1">
      <c r="A817" s="39" t="s">
        <v>2498</v>
      </c>
      <c r="B817" s="14">
        <v>168</v>
      </c>
      <c r="C817" s="40" t="s">
        <v>82</v>
      </c>
      <c r="D817" s="600" t="s">
        <v>158</v>
      </c>
      <c r="E817" s="600">
        <v>37</v>
      </c>
      <c r="F817" s="599"/>
      <c r="G817" s="599"/>
      <c r="H817" s="591" t="s">
        <v>159</v>
      </c>
      <c r="I817" s="14" t="s">
        <v>256</v>
      </c>
      <c r="J817" s="36" t="s">
        <v>85</v>
      </c>
      <c r="K817" s="14"/>
      <c r="L817" s="14" t="s">
        <v>257</v>
      </c>
      <c r="M817" s="14" t="s">
        <v>196</v>
      </c>
      <c r="N817" s="17" t="s">
        <v>88</v>
      </c>
      <c r="O817" s="18" t="s">
        <v>2499</v>
      </c>
      <c r="P817" s="59" t="s">
        <v>2500</v>
      </c>
      <c r="Q817" s="17" t="s">
        <v>2501</v>
      </c>
      <c r="R817" s="59" t="s">
        <v>2502</v>
      </c>
      <c r="S817" s="59" t="s">
        <v>2503</v>
      </c>
      <c r="T817" s="85" t="s">
        <v>2504</v>
      </c>
      <c r="U817" s="14">
        <v>24</v>
      </c>
      <c r="V817" s="76">
        <v>65</v>
      </c>
      <c r="W817" s="76">
        <v>554</v>
      </c>
      <c r="X817" s="39" t="s">
        <v>2505</v>
      </c>
      <c r="Y817" s="39" t="s">
        <v>2506</v>
      </c>
      <c r="Z817" s="14">
        <v>2</v>
      </c>
      <c r="AA817" s="14" t="s">
        <v>99</v>
      </c>
      <c r="AB817" s="14" t="s">
        <v>168</v>
      </c>
      <c r="AC817" s="14" t="s">
        <v>186</v>
      </c>
      <c r="AD817" s="19"/>
      <c r="AE817" s="13"/>
      <c r="AF817" s="62">
        <v>31657</v>
      </c>
      <c r="AG817" s="14" t="str">
        <f t="shared" ref="AG817:AG848" ca="1" si="203">DATEDIF(AF817,TODAY(),"Y")&amp;" anos"</f>
        <v>38 anos</v>
      </c>
      <c r="AH817" s="62">
        <v>45261</v>
      </c>
      <c r="AI817" s="20"/>
      <c r="AJ817" s="20"/>
      <c r="AK817" s="20"/>
      <c r="AL817" s="14"/>
      <c r="AM817" s="14"/>
      <c r="AN817" s="14"/>
      <c r="AO817" s="14"/>
      <c r="AP817" s="14"/>
      <c r="AQ817" s="21"/>
      <c r="AR817" s="14"/>
      <c r="AS817" s="14"/>
      <c r="AT817" s="14"/>
      <c r="AU817" s="14"/>
      <c r="AV817" s="14"/>
      <c r="AW817" s="14" t="s">
        <v>100</v>
      </c>
      <c r="AX817" s="52" t="s">
        <v>236</v>
      </c>
      <c r="AY817" s="52" t="s">
        <v>306</v>
      </c>
      <c r="AZ817" s="63" t="s">
        <v>99</v>
      </c>
      <c r="BA817" s="52" t="s">
        <v>99</v>
      </c>
      <c r="BB817" s="14" t="s">
        <v>271</v>
      </c>
      <c r="BC817" s="14"/>
      <c r="BD817" s="14"/>
      <c r="BE817" s="14"/>
      <c r="BF817" s="14"/>
      <c r="BG817" s="14"/>
      <c r="BH817" s="14"/>
      <c r="BI817" s="14"/>
      <c r="BJ817" s="14"/>
      <c r="BK817" s="14"/>
      <c r="BL817" s="13" t="s">
        <v>2507</v>
      </c>
      <c r="BM817" s="14">
        <v>55</v>
      </c>
      <c r="BN817" s="14"/>
      <c r="BO817" s="14" t="s">
        <v>106</v>
      </c>
      <c r="BP817" s="76">
        <v>69095750</v>
      </c>
      <c r="BQ817" s="53">
        <v>92981552599</v>
      </c>
      <c r="BR817" s="54" t="s">
        <v>2508</v>
      </c>
      <c r="BS817" s="14"/>
      <c r="BT817" s="14"/>
      <c r="BU817" s="14"/>
      <c r="BV817" s="14" t="s">
        <v>276</v>
      </c>
      <c r="BW817" s="20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40"/>
    </row>
    <row r="818" spans="1:93" ht="15" customHeight="1">
      <c r="A818" s="24" t="s">
        <v>10186</v>
      </c>
      <c r="B818" s="25"/>
      <c r="C818" s="34" t="s">
        <v>82</v>
      </c>
      <c r="D818" s="600" t="s">
        <v>9075</v>
      </c>
      <c r="E818" s="600">
        <v>37</v>
      </c>
      <c r="F818" s="600"/>
      <c r="G818" s="600"/>
      <c r="H818" s="27" t="s">
        <v>159</v>
      </c>
      <c r="I818" s="25" t="s">
        <v>10187</v>
      </c>
      <c r="J818" s="27" t="s">
        <v>135</v>
      </c>
      <c r="K818" s="25" t="s">
        <v>279</v>
      </c>
      <c r="L818" s="32" t="s">
        <v>69</v>
      </c>
      <c r="M818" s="28" t="s">
        <v>1392</v>
      </c>
      <c r="N818" s="28" t="s">
        <v>1450</v>
      </c>
      <c r="O818" s="29" t="s">
        <v>10188</v>
      </c>
      <c r="P818" s="25" t="s">
        <v>10189</v>
      </c>
      <c r="Q818" s="41">
        <v>1576</v>
      </c>
      <c r="R818" s="25" t="s">
        <v>10190</v>
      </c>
      <c r="S818" s="25" t="s">
        <v>10191</v>
      </c>
      <c r="T818" s="25">
        <v>1007616703</v>
      </c>
      <c r="U818" s="25">
        <v>45</v>
      </c>
      <c r="V818" s="25">
        <v>68</v>
      </c>
      <c r="W818" s="25">
        <v>108</v>
      </c>
      <c r="X818" s="24" t="s">
        <v>10192</v>
      </c>
      <c r="Y818" s="24" t="s">
        <v>10193</v>
      </c>
      <c r="Z818" s="25">
        <v>2</v>
      </c>
      <c r="AA818" s="25" t="s">
        <v>99</v>
      </c>
      <c r="AB818" s="25" t="s">
        <v>219</v>
      </c>
      <c r="AC818" s="25" t="s">
        <v>220</v>
      </c>
      <c r="AD818" s="30" t="s">
        <v>10194</v>
      </c>
      <c r="AE818" s="24" t="s">
        <v>10187</v>
      </c>
      <c r="AF818" s="31">
        <v>28420</v>
      </c>
      <c r="AG818" s="25" t="str">
        <f t="shared" ca="1" si="203"/>
        <v>47 anos</v>
      </c>
      <c r="AH818" s="31">
        <v>43937</v>
      </c>
      <c r="AI818" s="31">
        <v>43937</v>
      </c>
      <c r="AJ818" s="31">
        <f>EDATE(AI818,300)</f>
        <v>53068</v>
      </c>
      <c r="AK818" s="31">
        <f>EDATE(AI818,360)</f>
        <v>54894</v>
      </c>
      <c r="AL818" s="25">
        <v>59</v>
      </c>
      <c r="AM818" s="25" t="str">
        <f ca="1">DATEDIF(AI818,TODAY(),"Y")&amp;" ano(s)"</f>
        <v>5 ano(s)</v>
      </c>
      <c r="AN818" s="25" t="str">
        <f ca="1">DATEDIF(AI818,TODAY(),"YM")&amp;"  mês(es)"</f>
        <v>4  mês(es)</v>
      </c>
      <c r="AO818" s="25" t="str">
        <f ca="1">DATEDIF(AI818,TODAY(),"MD")&amp;" dias"</f>
        <v>0 dias</v>
      </c>
      <c r="AP818" s="25">
        <f ca="1">TODAY()-AI818</f>
        <v>1948</v>
      </c>
      <c r="AQ818" s="32" t="s">
        <v>99</v>
      </c>
      <c r="AR818" s="25"/>
      <c r="AS818" s="25"/>
      <c r="AT818" s="25"/>
      <c r="AU818" s="25"/>
      <c r="AV818" s="25"/>
      <c r="AW818" s="25" t="s">
        <v>336</v>
      </c>
      <c r="AX818" s="25" t="s">
        <v>110</v>
      </c>
      <c r="AY818" s="25" t="s">
        <v>99</v>
      </c>
      <c r="AZ818" s="25" t="s">
        <v>99</v>
      </c>
      <c r="BA818" s="25" t="s">
        <v>99</v>
      </c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 t="s">
        <v>106</v>
      </c>
      <c r="BP818" s="25"/>
      <c r="BQ818" s="25"/>
      <c r="BR818" s="33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34"/>
    </row>
    <row r="819" spans="1:93" ht="15" customHeight="1">
      <c r="A819" s="13" t="s">
        <v>10195</v>
      </c>
      <c r="B819" s="14">
        <v>359</v>
      </c>
      <c r="C819" s="40" t="s">
        <v>82</v>
      </c>
      <c r="D819" s="599" t="s">
        <v>9075</v>
      </c>
      <c r="E819" s="600">
        <v>37</v>
      </c>
      <c r="F819" s="599"/>
      <c r="G819" s="599"/>
      <c r="H819" s="36" t="s">
        <v>159</v>
      </c>
      <c r="I819" s="14" t="s">
        <v>256</v>
      </c>
      <c r="J819" s="36" t="s">
        <v>85</v>
      </c>
      <c r="K819" s="14" t="s">
        <v>544</v>
      </c>
      <c r="L819" s="14" t="s">
        <v>71</v>
      </c>
      <c r="M819" s="17" t="s">
        <v>196</v>
      </c>
      <c r="N819" s="17" t="s">
        <v>88</v>
      </c>
      <c r="O819" s="18" t="s">
        <v>10196</v>
      </c>
      <c r="P819" s="14" t="s">
        <v>10197</v>
      </c>
      <c r="Q819" s="17" t="s">
        <v>10198</v>
      </c>
      <c r="R819" s="14" t="s">
        <v>10199</v>
      </c>
      <c r="S819" s="14" t="s">
        <v>10200</v>
      </c>
      <c r="T819" s="14">
        <v>182992722</v>
      </c>
      <c r="U819" s="14">
        <v>8</v>
      </c>
      <c r="V819" s="14">
        <v>37</v>
      </c>
      <c r="W819" s="14">
        <v>240</v>
      </c>
      <c r="X819" s="13" t="s">
        <v>10201</v>
      </c>
      <c r="Y819" s="13" t="s">
        <v>10202</v>
      </c>
      <c r="Z819" s="14">
        <v>2</v>
      </c>
      <c r="AA819" s="14" t="s">
        <v>99</v>
      </c>
      <c r="AB819" s="14" t="s">
        <v>168</v>
      </c>
      <c r="AC819" s="14" t="s">
        <v>9114</v>
      </c>
      <c r="AD819" s="19" t="s">
        <v>9378</v>
      </c>
      <c r="AE819" s="13" t="s">
        <v>10203</v>
      </c>
      <c r="AF819" s="20">
        <v>28215</v>
      </c>
      <c r="AG819" s="14" t="str">
        <f t="shared" ca="1" si="203"/>
        <v>48 anos</v>
      </c>
      <c r="AH819" s="20">
        <v>38384</v>
      </c>
      <c r="AI819" s="20">
        <v>38384</v>
      </c>
      <c r="AJ819" s="20">
        <f>EDATE(AI819,300)</f>
        <v>47515</v>
      </c>
      <c r="AK819" s="20">
        <f>EDATE(AI819,360)</f>
        <v>49341</v>
      </c>
      <c r="AL819" s="14">
        <v>59</v>
      </c>
      <c r="AM819" s="14" t="str">
        <f ca="1">DATEDIF(AI819,TODAY(),"Y")&amp;" ano(s)"</f>
        <v>20 ano(s)</v>
      </c>
      <c r="AN819" s="14" t="str">
        <f ca="1">DATEDIF(AI819,TODAY(),"YM")&amp;"  mês(es)"</f>
        <v>6  mês(es)</v>
      </c>
      <c r="AO819" s="14" t="str">
        <f ca="1">DATEDIF(AI819,TODAY(),"MD")&amp;" dias"</f>
        <v>15 dias</v>
      </c>
      <c r="AP819" s="14">
        <f ca="1">TODAY()-AI819</f>
        <v>7501</v>
      </c>
      <c r="AQ819" s="21" t="s">
        <v>99</v>
      </c>
      <c r="AR819" s="14"/>
      <c r="AS819" s="14"/>
      <c r="AT819" s="14"/>
      <c r="AU819" s="14"/>
      <c r="AV819" s="14"/>
      <c r="AW819" s="14"/>
      <c r="AX819" s="14"/>
      <c r="AY819" s="14" t="s">
        <v>99</v>
      </c>
      <c r="AZ819" s="14"/>
      <c r="BA819" s="14"/>
      <c r="BB819" s="14"/>
      <c r="BC819" s="14"/>
      <c r="BD819" s="14" t="s">
        <v>1889</v>
      </c>
      <c r="BE819" s="14" t="s">
        <v>223</v>
      </c>
      <c r="BF819" s="14"/>
      <c r="BG819" s="14"/>
      <c r="BH819" s="14"/>
      <c r="BI819" s="14"/>
      <c r="BJ819" s="14"/>
      <c r="BK819" s="14"/>
      <c r="BL819" s="14" t="s">
        <v>10204</v>
      </c>
      <c r="BM819" s="14">
        <v>0</v>
      </c>
      <c r="BN819" s="14"/>
      <c r="BO819" s="14" t="s">
        <v>106</v>
      </c>
      <c r="BP819" s="14">
        <v>69060660</v>
      </c>
      <c r="BQ819" s="14">
        <v>91000277365</v>
      </c>
      <c r="BR819" s="22" t="s">
        <v>10205</v>
      </c>
      <c r="BS819" s="14" t="s">
        <v>205</v>
      </c>
      <c r="BT819" s="14" t="s">
        <v>206</v>
      </c>
      <c r="BU819" s="14" t="s">
        <v>207</v>
      </c>
      <c r="BV819" s="14"/>
      <c r="BW819" s="14"/>
      <c r="BX819" s="14"/>
      <c r="BY819" s="14" t="s">
        <v>413</v>
      </c>
      <c r="BZ819" s="14" t="s">
        <v>110</v>
      </c>
      <c r="CA819" s="14" t="s">
        <v>110</v>
      </c>
      <c r="CB819" s="14" t="s">
        <v>110</v>
      </c>
      <c r="CC819" s="14" t="s">
        <v>110</v>
      </c>
      <c r="CD819" s="14" t="s">
        <v>110</v>
      </c>
      <c r="CE819" s="14" t="s">
        <v>110</v>
      </c>
      <c r="CF819" s="14" t="s">
        <v>110</v>
      </c>
      <c r="CG819" s="14" t="s">
        <v>110</v>
      </c>
      <c r="CH819" s="14" t="s">
        <v>110</v>
      </c>
      <c r="CI819" s="14" t="s">
        <v>110</v>
      </c>
      <c r="CJ819" s="14" t="s">
        <v>110</v>
      </c>
      <c r="CK819" s="14" t="s">
        <v>110</v>
      </c>
      <c r="CL819" s="14" t="s">
        <v>110</v>
      </c>
      <c r="CM819" s="14" t="s">
        <v>110</v>
      </c>
      <c r="CN819" s="14"/>
      <c r="CO819" s="40"/>
    </row>
    <row r="820" spans="1:93" ht="15" customHeight="1">
      <c r="A820" s="24" t="s">
        <v>10206</v>
      </c>
      <c r="B820" s="25" t="s">
        <v>157</v>
      </c>
      <c r="C820" s="34" t="s">
        <v>82</v>
      </c>
      <c r="D820" s="600" t="s">
        <v>9075</v>
      </c>
      <c r="E820" s="600">
        <v>37</v>
      </c>
      <c r="F820" s="600"/>
      <c r="G820" s="600"/>
      <c r="H820" s="27" t="s">
        <v>159</v>
      </c>
      <c r="I820" s="25" t="s">
        <v>9580</v>
      </c>
      <c r="J820" s="27" t="s">
        <v>135</v>
      </c>
      <c r="K820" s="25" t="s">
        <v>5394</v>
      </c>
      <c r="L820" s="25" t="s">
        <v>9581</v>
      </c>
      <c r="M820" s="25" t="s">
        <v>196</v>
      </c>
      <c r="N820" s="28" t="s">
        <v>88</v>
      </c>
      <c r="O820" s="29" t="s">
        <v>10207</v>
      </c>
      <c r="P820" s="25" t="s">
        <v>10208</v>
      </c>
      <c r="Q820" s="28" t="s">
        <v>10209</v>
      </c>
      <c r="R820" s="25" t="s">
        <v>10210</v>
      </c>
      <c r="S820" s="25" t="s">
        <v>10211</v>
      </c>
      <c r="T820" s="25">
        <v>325891222</v>
      </c>
      <c r="U820" s="25">
        <v>32</v>
      </c>
      <c r="V820" s="25">
        <v>40</v>
      </c>
      <c r="W820" s="25">
        <v>163</v>
      </c>
      <c r="X820" s="24" t="s">
        <v>10212</v>
      </c>
      <c r="Y820" s="24" t="s">
        <v>10213</v>
      </c>
      <c r="Z820" s="25">
        <v>1</v>
      </c>
      <c r="AA820" s="25" t="s">
        <v>99</v>
      </c>
      <c r="AB820" s="25" t="s">
        <v>168</v>
      </c>
      <c r="AC820" s="25" t="s">
        <v>97</v>
      </c>
      <c r="AD820" s="30" t="s">
        <v>9589</v>
      </c>
      <c r="AE820" s="24" t="s">
        <v>9580</v>
      </c>
      <c r="AF820" s="31">
        <v>32305</v>
      </c>
      <c r="AG820" s="25" t="str">
        <f t="shared" ca="1" si="203"/>
        <v>37 anos</v>
      </c>
      <c r="AH820" s="31">
        <v>41561</v>
      </c>
      <c r="AI820" s="31">
        <v>41561</v>
      </c>
      <c r="AJ820" s="31">
        <f>EDATE(AI820,300)</f>
        <v>50692</v>
      </c>
      <c r="AK820" s="31">
        <f>EDATE(AI820,360)</f>
        <v>52518</v>
      </c>
      <c r="AL820" s="25">
        <v>59</v>
      </c>
      <c r="AM820" s="25" t="str">
        <f ca="1">DATEDIF(AI820,TODAY(),"Y")&amp;" ano(s)"</f>
        <v>11 ano(s)</v>
      </c>
      <c r="AN820" s="25" t="str">
        <f ca="1">DATEDIF(AI820,TODAY(),"YM")&amp;"  mês(es)"</f>
        <v>10  mês(es)</v>
      </c>
      <c r="AO820" s="25" t="str">
        <f ca="1">DATEDIF(AI820,TODAY(),"MD")&amp;" dias"</f>
        <v>2 dias</v>
      </c>
      <c r="AP820" s="25">
        <f ca="1">TODAY()-AI820</f>
        <v>4324</v>
      </c>
      <c r="AQ820" s="32" t="s">
        <v>99</v>
      </c>
      <c r="AR820" s="25"/>
      <c r="AS820" s="25"/>
      <c r="AT820" s="25"/>
      <c r="AU820" s="25"/>
      <c r="AV820" s="25"/>
      <c r="AW820" s="25" t="s">
        <v>336</v>
      </c>
      <c r="AX820" s="25"/>
      <c r="AY820" s="25" t="s">
        <v>99</v>
      </c>
      <c r="AZ820" s="25" t="s">
        <v>99</v>
      </c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 t="s">
        <v>10214</v>
      </c>
      <c r="BM820" s="25">
        <v>0</v>
      </c>
      <c r="BN820" s="25" t="s">
        <v>10215</v>
      </c>
      <c r="BO820" s="25" t="s">
        <v>106</v>
      </c>
      <c r="BP820" s="25">
        <v>69042820</v>
      </c>
      <c r="BQ820" s="25">
        <v>9291836375</v>
      </c>
      <c r="BR820" s="33" t="s">
        <v>10216</v>
      </c>
      <c r="BS820" s="25" t="s">
        <v>290</v>
      </c>
      <c r="BT820" s="25" t="s">
        <v>110</v>
      </c>
      <c r="BU820" s="25" t="s">
        <v>291</v>
      </c>
      <c r="BV820" s="25" t="s">
        <v>110</v>
      </c>
      <c r="BW820" s="31" t="s">
        <v>292</v>
      </c>
      <c r="BX820" s="236" t="s">
        <v>9880</v>
      </c>
      <c r="BY820" s="25" t="s">
        <v>110</v>
      </c>
      <c r="BZ820" s="25" t="s">
        <v>110</v>
      </c>
      <c r="CA820" s="25" t="s">
        <v>110</v>
      </c>
      <c r="CB820" s="25" t="s">
        <v>110</v>
      </c>
      <c r="CC820" s="25" t="s">
        <v>110</v>
      </c>
      <c r="CD820" s="25" t="s">
        <v>110</v>
      </c>
      <c r="CE820" s="630" t="s">
        <v>110</v>
      </c>
      <c r="CF820" s="25" t="s">
        <v>110</v>
      </c>
      <c r="CG820" s="25" t="s">
        <v>110</v>
      </c>
      <c r="CH820" s="25" t="s">
        <v>110</v>
      </c>
      <c r="CI820" s="25" t="s">
        <v>110</v>
      </c>
      <c r="CJ820" s="25" t="s">
        <v>110</v>
      </c>
      <c r="CK820" s="25" t="s">
        <v>110</v>
      </c>
      <c r="CL820" s="25" t="s">
        <v>110</v>
      </c>
      <c r="CM820" s="25" t="s">
        <v>110</v>
      </c>
      <c r="CN820" s="25"/>
      <c r="CO820" s="34"/>
    </row>
    <row r="821" spans="1:93" ht="15" customHeight="1">
      <c r="A821" s="103" t="s">
        <v>2509</v>
      </c>
      <c r="B821" s="32">
        <v>124</v>
      </c>
      <c r="C821" s="34" t="s">
        <v>82</v>
      </c>
      <c r="D821" s="600" t="s">
        <v>158</v>
      </c>
      <c r="E821" s="600">
        <v>37</v>
      </c>
      <c r="F821" s="600"/>
      <c r="G821" s="600"/>
      <c r="H821" s="590" t="s">
        <v>159</v>
      </c>
      <c r="I821" s="25" t="s">
        <v>256</v>
      </c>
      <c r="J821" s="104" t="s">
        <v>85</v>
      </c>
      <c r="K821" s="25"/>
      <c r="L821" s="32" t="s">
        <v>257</v>
      </c>
      <c r="M821" s="32" t="s">
        <v>196</v>
      </c>
      <c r="N821" s="32" t="s">
        <v>88</v>
      </c>
      <c r="O821" s="29" t="s">
        <v>2510</v>
      </c>
      <c r="P821" s="44" t="s">
        <v>2511</v>
      </c>
      <c r="Q821" s="25">
        <v>2024</v>
      </c>
      <c r="R821" s="44" t="s">
        <v>2512</v>
      </c>
      <c r="S821" s="44" t="s">
        <v>2513</v>
      </c>
      <c r="T821" s="32">
        <v>365139622</v>
      </c>
      <c r="U821" s="32">
        <v>24</v>
      </c>
      <c r="V821" s="32">
        <v>37</v>
      </c>
      <c r="W821" s="32">
        <v>729</v>
      </c>
      <c r="X821" s="103" t="s">
        <v>2514</v>
      </c>
      <c r="Y821" s="103" t="s">
        <v>2515</v>
      </c>
      <c r="Z821" s="25"/>
      <c r="AA821" s="25" t="s">
        <v>99</v>
      </c>
      <c r="AB821" s="25" t="s">
        <v>168</v>
      </c>
      <c r="AC821" s="25" t="s">
        <v>186</v>
      </c>
      <c r="AD821" s="105"/>
      <c r="AE821" s="103"/>
      <c r="AF821" s="45">
        <v>34695</v>
      </c>
      <c r="AG821" s="25" t="str">
        <f t="shared" ca="1" si="203"/>
        <v>30 anos</v>
      </c>
      <c r="AH821" s="45">
        <v>45322</v>
      </c>
      <c r="AI821" s="106"/>
      <c r="AJ821" s="31"/>
      <c r="AK821" s="31"/>
      <c r="AL821" s="32"/>
      <c r="AM821" s="25"/>
      <c r="AN821" s="25"/>
      <c r="AO821" s="25"/>
      <c r="AP821" s="25"/>
      <c r="AQ821" s="32"/>
      <c r="AR821" s="32"/>
      <c r="AS821" s="32"/>
      <c r="AT821" s="32"/>
      <c r="AU821" s="32"/>
      <c r="AV821" s="32"/>
      <c r="AW821" s="52" t="s">
        <v>457</v>
      </c>
      <c r="AX821" s="147" t="s">
        <v>2516</v>
      </c>
      <c r="AY821" s="52" t="s">
        <v>744</v>
      </c>
      <c r="AZ821" s="52" t="s">
        <v>744</v>
      </c>
      <c r="BA821" s="52" t="s">
        <v>744</v>
      </c>
      <c r="BB821" s="25" t="s">
        <v>271</v>
      </c>
      <c r="BC821" s="32"/>
      <c r="BD821" s="32"/>
      <c r="BE821" s="32"/>
      <c r="BF821" s="32"/>
      <c r="BG821" s="32"/>
      <c r="BH821" s="32"/>
      <c r="BI821" s="32"/>
      <c r="BJ821" s="32"/>
      <c r="BK821" s="32"/>
      <c r="BL821" s="103"/>
      <c r="BM821" s="32"/>
      <c r="BN821" s="32"/>
      <c r="BO821" s="25" t="s">
        <v>106</v>
      </c>
      <c r="BP821" s="32"/>
      <c r="BQ821" s="53">
        <v>92984116063</v>
      </c>
      <c r="BR821" s="54" t="s">
        <v>2517</v>
      </c>
      <c r="BS821" s="103"/>
      <c r="BT821" s="32"/>
      <c r="BU821" s="32"/>
      <c r="BV821" s="25" t="s">
        <v>276</v>
      </c>
      <c r="BW821" s="32"/>
      <c r="BX821" s="634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103"/>
      <c r="CN821" s="32"/>
      <c r="CO821" s="108"/>
    </row>
    <row r="822" spans="1:93" ht="15" customHeight="1">
      <c r="A822" s="13" t="s">
        <v>10217</v>
      </c>
      <c r="B822" s="14" t="s">
        <v>157</v>
      </c>
      <c r="C822" s="40" t="s">
        <v>82</v>
      </c>
      <c r="D822" s="599" t="s">
        <v>9075</v>
      </c>
      <c r="E822" s="600">
        <v>37</v>
      </c>
      <c r="F822" s="599"/>
      <c r="G822" s="599"/>
      <c r="H822" s="36" t="s">
        <v>159</v>
      </c>
      <c r="I822" s="14" t="s">
        <v>178</v>
      </c>
      <c r="J822" s="36" t="s">
        <v>85</v>
      </c>
      <c r="K822" s="14" t="s">
        <v>86</v>
      </c>
      <c r="L822" s="14" t="s">
        <v>73</v>
      </c>
      <c r="M822" s="17" t="s">
        <v>136</v>
      </c>
      <c r="N822" s="14" t="s">
        <v>137</v>
      </c>
      <c r="O822" s="18" t="s">
        <v>10218</v>
      </c>
      <c r="P822" s="21" t="s">
        <v>10219</v>
      </c>
      <c r="Q822" s="14">
        <v>1806</v>
      </c>
      <c r="R822" s="21" t="s">
        <v>10220</v>
      </c>
      <c r="S822" s="21" t="s">
        <v>10221</v>
      </c>
      <c r="T822" s="21">
        <v>239245722</v>
      </c>
      <c r="U822" s="21">
        <v>83</v>
      </c>
      <c r="V822" s="21">
        <v>70</v>
      </c>
      <c r="W822" s="21">
        <v>773</v>
      </c>
      <c r="X822" s="155" t="s">
        <v>10222</v>
      </c>
      <c r="Y822" s="155" t="s">
        <v>10223</v>
      </c>
      <c r="Z822" s="14">
        <v>2</v>
      </c>
      <c r="AA822" s="14" t="s">
        <v>99</v>
      </c>
      <c r="AB822" s="14" t="s">
        <v>168</v>
      </c>
      <c r="AC822" s="21" t="s">
        <v>186</v>
      </c>
      <c r="AD822" s="157" t="s">
        <v>235</v>
      </c>
      <c r="AE822" s="155" t="s">
        <v>178</v>
      </c>
      <c r="AF822" s="133">
        <v>31754</v>
      </c>
      <c r="AG822" s="14" t="str">
        <f t="shared" ca="1" si="203"/>
        <v>38 anos</v>
      </c>
      <c r="AH822" s="14"/>
      <c r="AI822" s="133">
        <v>44494</v>
      </c>
      <c r="AJ822" s="20">
        <f t="shared" ref="AJ822:AJ827" si="204">EDATE(AI822,300)</f>
        <v>53625</v>
      </c>
      <c r="AK822" s="20">
        <f t="shared" ref="AK822:AK827" si="205">EDATE(AI822,360)</f>
        <v>55451</v>
      </c>
      <c r="AL822" s="14">
        <v>59</v>
      </c>
      <c r="AM822" s="14" t="str">
        <f t="shared" ref="AM822:AM827" ca="1" si="206">DATEDIF(AI822,TODAY(),"Y")&amp;" ano(s)"</f>
        <v>3 ano(s)</v>
      </c>
      <c r="AN822" s="14" t="str">
        <f t="shared" ref="AN822:AN827" ca="1" si="207">DATEDIF(AI822,TODAY(),"YM")&amp;"  mês(es)"</f>
        <v>9  mês(es)</v>
      </c>
      <c r="AO822" s="14" t="str">
        <f t="shared" ref="AO822:AO827" ca="1" si="208">DATEDIF(AI822,TODAY(),"MD")&amp;" dias"</f>
        <v>22 dias</v>
      </c>
      <c r="AP822" s="14">
        <f t="shared" ref="AP822:AP827" ca="1" si="209">TODAY()-AI822</f>
        <v>1391</v>
      </c>
      <c r="AQ822" s="21" t="s">
        <v>99</v>
      </c>
      <c r="AR822" s="21"/>
      <c r="AS822" s="21"/>
      <c r="AT822" s="21"/>
      <c r="AU822" s="21"/>
      <c r="AV822" s="21"/>
      <c r="AW822" s="14" t="s">
        <v>100</v>
      </c>
      <c r="AX822" s="21" t="s">
        <v>137</v>
      </c>
      <c r="AY822" s="21" t="s">
        <v>10224</v>
      </c>
      <c r="AZ822" s="14" t="s">
        <v>99</v>
      </c>
      <c r="BA822" s="14" t="s">
        <v>99</v>
      </c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 t="s">
        <v>10225</v>
      </c>
      <c r="BM822" s="21">
        <v>21</v>
      </c>
      <c r="BN822" s="21" t="s">
        <v>1605</v>
      </c>
      <c r="BO822" s="21" t="s">
        <v>106</v>
      </c>
      <c r="BP822" s="21" t="s">
        <v>10226</v>
      </c>
      <c r="BQ822" s="21" t="s">
        <v>10227</v>
      </c>
      <c r="BR822" s="118" t="s">
        <v>10228</v>
      </c>
      <c r="BS822" s="155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155"/>
      <c r="CN822" s="21"/>
      <c r="CO822" s="159"/>
    </row>
    <row r="823" spans="1:93" ht="15" customHeight="1">
      <c r="A823" s="24" t="s">
        <v>10229</v>
      </c>
      <c r="B823" s="25"/>
      <c r="C823" s="34" t="s">
        <v>82</v>
      </c>
      <c r="D823" s="600" t="s">
        <v>9075</v>
      </c>
      <c r="E823" s="600">
        <v>37</v>
      </c>
      <c r="F823" s="600"/>
      <c r="G823" s="600"/>
      <c r="H823" s="593" t="s">
        <v>84</v>
      </c>
      <c r="I823" s="25" t="s">
        <v>1790</v>
      </c>
      <c r="J823" s="27" t="s">
        <v>85</v>
      </c>
      <c r="K823" s="25" t="s">
        <v>86</v>
      </c>
      <c r="L823" s="25" t="s">
        <v>68</v>
      </c>
      <c r="M823" s="28" t="s">
        <v>1392</v>
      </c>
      <c r="N823" s="28" t="s">
        <v>2706</v>
      </c>
      <c r="O823" s="29" t="s">
        <v>10230</v>
      </c>
      <c r="P823" s="25" t="s">
        <v>10231</v>
      </c>
      <c r="Q823" s="41" t="s">
        <v>10232</v>
      </c>
      <c r="R823" s="25" t="s">
        <v>10233</v>
      </c>
      <c r="S823" s="25" t="s">
        <v>10234</v>
      </c>
      <c r="T823" s="25">
        <v>171093822</v>
      </c>
      <c r="U823" s="25">
        <v>83</v>
      </c>
      <c r="V823" s="25">
        <v>32</v>
      </c>
      <c r="W823" s="25">
        <v>680</v>
      </c>
      <c r="X823" s="24" t="s">
        <v>10235</v>
      </c>
      <c r="Y823" s="24" t="s">
        <v>10236</v>
      </c>
      <c r="Z823" s="25">
        <v>3</v>
      </c>
      <c r="AA823" s="25" t="s">
        <v>96</v>
      </c>
      <c r="AB823" s="25" t="s">
        <v>23</v>
      </c>
      <c r="AC823" s="25" t="s">
        <v>97</v>
      </c>
      <c r="AD823" s="30"/>
      <c r="AE823" s="24" t="s">
        <v>10237</v>
      </c>
      <c r="AF823" s="31">
        <v>28068</v>
      </c>
      <c r="AG823" s="25" t="str">
        <f t="shared" ca="1" si="203"/>
        <v>48 anos</v>
      </c>
      <c r="AH823" s="31">
        <v>43937</v>
      </c>
      <c r="AI823" s="31">
        <v>43965</v>
      </c>
      <c r="AJ823" s="31">
        <f t="shared" si="204"/>
        <v>53096</v>
      </c>
      <c r="AK823" s="31">
        <f t="shared" si="205"/>
        <v>54922</v>
      </c>
      <c r="AL823" s="25">
        <v>59</v>
      </c>
      <c r="AM823" s="25" t="str">
        <f t="shared" ca="1" si="206"/>
        <v>5 ano(s)</v>
      </c>
      <c r="AN823" s="25" t="str">
        <f t="shared" ca="1" si="207"/>
        <v>3  mês(es)</v>
      </c>
      <c r="AO823" s="25" t="str">
        <f t="shared" ca="1" si="208"/>
        <v>2 dias</v>
      </c>
      <c r="AP823" s="25">
        <f t="shared" ca="1" si="209"/>
        <v>1920</v>
      </c>
      <c r="AQ823" s="32" t="s">
        <v>99</v>
      </c>
      <c r="AR823" s="25"/>
      <c r="AS823" s="25"/>
      <c r="AT823" s="25"/>
      <c r="AU823" s="25"/>
      <c r="AV823" s="25"/>
      <c r="AW823" s="25" t="s">
        <v>336</v>
      </c>
      <c r="AX823" s="25" t="s">
        <v>110</v>
      </c>
      <c r="AY823" s="25" t="s">
        <v>99</v>
      </c>
      <c r="AZ823" s="25" t="s">
        <v>110</v>
      </c>
      <c r="BA823" s="25" t="s">
        <v>110</v>
      </c>
      <c r="BB823" s="25"/>
      <c r="BC823" s="25" t="s">
        <v>1401</v>
      </c>
      <c r="BD823" s="25"/>
      <c r="BE823" s="25"/>
      <c r="BF823" s="25"/>
      <c r="BG823" s="25"/>
      <c r="BH823" s="25"/>
      <c r="BI823" s="25"/>
      <c r="BJ823" s="25"/>
      <c r="BK823" s="25"/>
      <c r="BL823" s="25" t="s">
        <v>10238</v>
      </c>
      <c r="BM823" s="25">
        <v>14</v>
      </c>
      <c r="BN823" s="25" t="s">
        <v>10239</v>
      </c>
      <c r="BO823" s="25" t="s">
        <v>106</v>
      </c>
      <c r="BP823" s="25">
        <v>69038570</v>
      </c>
      <c r="BQ823" s="25">
        <v>92981222262</v>
      </c>
      <c r="BR823" s="25" t="s">
        <v>10240</v>
      </c>
      <c r="BS823" s="25"/>
      <c r="BT823" s="25"/>
      <c r="BU823" s="25"/>
      <c r="BV823" s="25"/>
      <c r="BW823" s="25"/>
      <c r="BX823" s="630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34"/>
    </row>
    <row r="824" spans="1:93" ht="15" customHeight="1">
      <c r="A824" s="13" t="s">
        <v>10241</v>
      </c>
      <c r="B824" s="14">
        <v>15</v>
      </c>
      <c r="C824" s="40" t="s">
        <v>82</v>
      </c>
      <c r="D824" s="599" t="s">
        <v>9075</v>
      </c>
      <c r="E824" s="600">
        <v>37</v>
      </c>
      <c r="F824" s="599"/>
      <c r="G824" s="599"/>
      <c r="H824" s="36" t="s">
        <v>159</v>
      </c>
      <c r="I824" s="14" t="s">
        <v>5257</v>
      </c>
      <c r="J824" s="36" t="s">
        <v>135</v>
      </c>
      <c r="K824" s="14" t="s">
        <v>544</v>
      </c>
      <c r="L824" s="14" t="s">
        <v>75</v>
      </c>
      <c r="M824" s="17" t="s">
        <v>87</v>
      </c>
      <c r="N824" s="17" t="s">
        <v>88</v>
      </c>
      <c r="O824" s="18" t="s">
        <v>10242</v>
      </c>
      <c r="P824" s="14" t="s">
        <v>10243</v>
      </c>
      <c r="Q824" s="17" t="s">
        <v>2936</v>
      </c>
      <c r="R824" s="14" t="s">
        <v>10244</v>
      </c>
      <c r="S824" s="14" t="s">
        <v>10245</v>
      </c>
      <c r="T824" s="14">
        <v>94694723</v>
      </c>
      <c r="U824" s="14">
        <v>80</v>
      </c>
      <c r="V824" s="14">
        <v>1</v>
      </c>
      <c r="W824" s="14">
        <v>360</v>
      </c>
      <c r="X824" s="13" t="s">
        <v>10246</v>
      </c>
      <c r="Y824" s="13" t="s">
        <v>10247</v>
      </c>
      <c r="Z824" s="14">
        <v>1</v>
      </c>
      <c r="AA824" s="14" t="s">
        <v>99</v>
      </c>
      <c r="AB824" s="14" t="s">
        <v>219</v>
      </c>
      <c r="AC824" s="14" t="s">
        <v>220</v>
      </c>
      <c r="AD824" s="19" t="s">
        <v>10248</v>
      </c>
      <c r="AE824" s="13" t="s">
        <v>5257</v>
      </c>
      <c r="AF824" s="20">
        <v>28987</v>
      </c>
      <c r="AG824" s="14" t="str">
        <f t="shared" ca="1" si="203"/>
        <v>46 anos</v>
      </c>
      <c r="AH824" s="20">
        <v>38058</v>
      </c>
      <c r="AI824" s="20">
        <v>38058</v>
      </c>
      <c r="AJ824" s="20">
        <f t="shared" si="204"/>
        <v>47189</v>
      </c>
      <c r="AK824" s="20">
        <f t="shared" si="205"/>
        <v>49015</v>
      </c>
      <c r="AL824" s="14">
        <v>59</v>
      </c>
      <c r="AM824" s="14" t="str">
        <f t="shared" ca="1" si="206"/>
        <v>21 ano(s)</v>
      </c>
      <c r="AN824" s="14" t="str">
        <f t="shared" ca="1" si="207"/>
        <v>5  mês(es)</v>
      </c>
      <c r="AO824" s="14" t="str">
        <f t="shared" ca="1" si="208"/>
        <v>4 dias</v>
      </c>
      <c r="AP824" s="14">
        <f t="shared" ca="1" si="209"/>
        <v>7827</v>
      </c>
      <c r="AQ824" s="21" t="s">
        <v>99</v>
      </c>
      <c r="AR824" s="14"/>
      <c r="AS824" s="14"/>
      <c r="AT824" s="14"/>
      <c r="AU824" s="14"/>
      <c r="AV824" s="14"/>
      <c r="AW824" s="14" t="s">
        <v>100</v>
      </c>
      <c r="AX824" s="14"/>
      <c r="AY824" s="14" t="s">
        <v>99</v>
      </c>
      <c r="AZ824" s="14" t="s">
        <v>99</v>
      </c>
      <c r="BA824" s="116" t="s">
        <v>99</v>
      </c>
      <c r="BB824" s="20" t="s">
        <v>101</v>
      </c>
      <c r="BC824" s="14"/>
      <c r="BD824" s="14" t="s">
        <v>102</v>
      </c>
      <c r="BE824" s="14" t="s">
        <v>103</v>
      </c>
      <c r="BF824" s="14"/>
      <c r="BG824" s="14"/>
      <c r="BH824" s="14"/>
      <c r="BI824" s="14"/>
      <c r="BJ824" s="14"/>
      <c r="BK824" s="14"/>
      <c r="BL824" s="14"/>
      <c r="BM824" s="14">
        <v>0</v>
      </c>
      <c r="BN824" s="14"/>
      <c r="BO824" s="14" t="s">
        <v>106</v>
      </c>
      <c r="BP824" s="14">
        <v>69025050</v>
      </c>
      <c r="BQ824" s="117">
        <v>82137288</v>
      </c>
      <c r="BR824" s="22" t="s">
        <v>10249</v>
      </c>
      <c r="BS824" s="14" t="s">
        <v>108</v>
      </c>
      <c r="BT824" s="14" t="s">
        <v>109</v>
      </c>
      <c r="BU824" s="14" t="s">
        <v>110</v>
      </c>
      <c r="BV824" s="14" t="s">
        <v>110</v>
      </c>
      <c r="BW824" s="14" t="s">
        <v>110</v>
      </c>
      <c r="BX824" s="20" t="s">
        <v>111</v>
      </c>
      <c r="BY824" s="14" t="s">
        <v>112</v>
      </c>
      <c r="BZ824" s="20" t="s">
        <v>113</v>
      </c>
      <c r="CA824" s="14" t="s">
        <v>110</v>
      </c>
      <c r="CB824" s="14" t="s">
        <v>110</v>
      </c>
      <c r="CC824" s="14" t="s">
        <v>110</v>
      </c>
      <c r="CD824" s="20">
        <v>45037</v>
      </c>
      <c r="CE824" s="14" t="s">
        <v>9503</v>
      </c>
      <c r="CF824" s="14" t="s">
        <v>110</v>
      </c>
      <c r="CG824" s="14" t="s">
        <v>110</v>
      </c>
      <c r="CH824" s="14" t="s">
        <v>110</v>
      </c>
      <c r="CI824" s="14" t="s">
        <v>110</v>
      </c>
      <c r="CJ824" s="14" t="s">
        <v>110</v>
      </c>
      <c r="CK824" s="14" t="s">
        <v>110</v>
      </c>
      <c r="CL824" s="14" t="s">
        <v>110</v>
      </c>
      <c r="CM824" s="14" t="s">
        <v>110</v>
      </c>
      <c r="CN824" s="14"/>
      <c r="CO824" s="40"/>
    </row>
    <row r="825" spans="1:93" ht="15" customHeight="1">
      <c r="A825" s="24" t="s">
        <v>10250</v>
      </c>
      <c r="B825" s="25">
        <v>20</v>
      </c>
      <c r="C825" s="34" t="s">
        <v>82</v>
      </c>
      <c r="D825" s="600" t="s">
        <v>9075</v>
      </c>
      <c r="E825" s="600">
        <v>37</v>
      </c>
      <c r="F825" s="600"/>
      <c r="G825" s="600"/>
      <c r="H825" s="27" t="s">
        <v>159</v>
      </c>
      <c r="I825" s="25" t="s">
        <v>256</v>
      </c>
      <c r="J825" s="27" t="s">
        <v>135</v>
      </c>
      <c r="K825" s="25" t="s">
        <v>544</v>
      </c>
      <c r="L825" s="25" t="s">
        <v>75</v>
      </c>
      <c r="M825" s="28" t="s">
        <v>136</v>
      </c>
      <c r="N825" s="28" t="s">
        <v>4987</v>
      </c>
      <c r="O825" s="29" t="s">
        <v>10251</v>
      </c>
      <c r="P825" s="25" t="s">
        <v>10252</v>
      </c>
      <c r="Q825" s="25">
        <v>1359</v>
      </c>
      <c r="R825" s="25" t="s">
        <v>10253</v>
      </c>
      <c r="S825" s="25" t="s">
        <v>10254</v>
      </c>
      <c r="T825" s="25">
        <v>233475922</v>
      </c>
      <c r="U825" s="25">
        <v>75</v>
      </c>
      <c r="V825" s="25">
        <v>32</v>
      </c>
      <c r="W825" s="25">
        <v>735</v>
      </c>
      <c r="X825" s="24" t="s">
        <v>10255</v>
      </c>
      <c r="Y825" s="24" t="s">
        <v>10256</v>
      </c>
      <c r="Z825" s="25"/>
      <c r="AA825" s="25" t="s">
        <v>99</v>
      </c>
      <c r="AB825" s="25" t="s">
        <v>168</v>
      </c>
      <c r="AC825" s="25" t="s">
        <v>9114</v>
      </c>
      <c r="AD825" s="30" t="s">
        <v>10257</v>
      </c>
      <c r="AE825" s="24" t="s">
        <v>10258</v>
      </c>
      <c r="AF825" s="31">
        <v>31513</v>
      </c>
      <c r="AG825" s="25" t="str">
        <f t="shared" ca="1" si="203"/>
        <v>39 anos</v>
      </c>
      <c r="AH825" s="25"/>
      <c r="AI825" s="31">
        <v>43937</v>
      </c>
      <c r="AJ825" s="31">
        <f t="shared" si="204"/>
        <v>53068</v>
      </c>
      <c r="AK825" s="31">
        <f t="shared" si="205"/>
        <v>54894</v>
      </c>
      <c r="AL825" s="25">
        <v>59</v>
      </c>
      <c r="AM825" s="25" t="str">
        <f t="shared" ca="1" si="206"/>
        <v>5 ano(s)</v>
      </c>
      <c r="AN825" s="25" t="str">
        <f t="shared" ca="1" si="207"/>
        <v>4  mês(es)</v>
      </c>
      <c r="AO825" s="25" t="str">
        <f t="shared" ca="1" si="208"/>
        <v>0 dias</v>
      </c>
      <c r="AP825" s="25">
        <f t="shared" ca="1" si="209"/>
        <v>1948</v>
      </c>
      <c r="AQ825" s="32" t="s">
        <v>99</v>
      </c>
      <c r="AR825" s="25"/>
      <c r="AS825" s="25"/>
      <c r="AT825" s="25"/>
      <c r="AU825" s="25"/>
      <c r="AV825" s="25"/>
      <c r="AW825" s="25" t="s">
        <v>100</v>
      </c>
      <c r="AX825" s="25" t="s">
        <v>2538</v>
      </c>
      <c r="AY825" s="25" t="s">
        <v>7639</v>
      </c>
      <c r="AZ825" s="25" t="s">
        <v>10259</v>
      </c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 t="s">
        <v>10260</v>
      </c>
      <c r="BM825" s="25">
        <v>42</v>
      </c>
      <c r="BN825" s="25" t="s">
        <v>10261</v>
      </c>
      <c r="BO825" s="25" t="s">
        <v>106</v>
      </c>
      <c r="BP825" s="25">
        <v>69028214</v>
      </c>
      <c r="BQ825" s="25">
        <v>92984474073</v>
      </c>
      <c r="BR825" s="33" t="s">
        <v>10262</v>
      </c>
      <c r="BS825" s="25"/>
      <c r="BT825" s="25"/>
      <c r="BU825" s="25"/>
      <c r="BV825" s="25"/>
      <c r="BW825" s="25"/>
      <c r="BX825" s="25"/>
      <c r="BY825" s="25"/>
      <c r="BZ825" s="25"/>
      <c r="CA825" s="25"/>
      <c r="CB825" s="31">
        <v>43937</v>
      </c>
      <c r="CC825" s="25" t="s">
        <v>175</v>
      </c>
      <c r="CD825" s="31">
        <v>44672</v>
      </c>
      <c r="CE825" s="25" t="s">
        <v>709</v>
      </c>
      <c r="CF825" s="25"/>
      <c r="CG825" s="25"/>
      <c r="CH825" s="25"/>
      <c r="CI825" s="25"/>
      <c r="CJ825" s="25"/>
      <c r="CK825" s="25"/>
      <c r="CL825" s="25"/>
      <c r="CM825" s="25"/>
      <c r="CN825" s="25"/>
      <c r="CO825" s="34"/>
    </row>
    <row r="826" spans="1:93" ht="15" customHeight="1">
      <c r="A826" s="620" t="s">
        <v>10263</v>
      </c>
      <c r="B826" s="14">
        <v>38</v>
      </c>
      <c r="C826" s="40" t="s">
        <v>82</v>
      </c>
      <c r="D826" s="599" t="s">
        <v>9075</v>
      </c>
      <c r="E826" s="600">
        <v>37</v>
      </c>
      <c r="F826" s="599"/>
      <c r="G826" s="599"/>
      <c r="H826" s="36" t="s">
        <v>159</v>
      </c>
      <c r="I826" s="14" t="s">
        <v>10264</v>
      </c>
      <c r="J826" s="36" t="s">
        <v>85</v>
      </c>
      <c r="K826" s="14" t="s">
        <v>279</v>
      </c>
      <c r="L826" s="14" t="s">
        <v>73</v>
      </c>
      <c r="M826" s="17" t="s">
        <v>87</v>
      </c>
      <c r="N826" s="17" t="s">
        <v>88</v>
      </c>
      <c r="O826" s="18" t="s">
        <v>10265</v>
      </c>
      <c r="P826" s="14" t="s">
        <v>10266</v>
      </c>
      <c r="Q826" s="17" t="s">
        <v>10267</v>
      </c>
      <c r="R826" s="14" t="s">
        <v>10268</v>
      </c>
      <c r="S826" s="14" t="s">
        <v>10269</v>
      </c>
      <c r="T826" s="627">
        <v>221013222</v>
      </c>
      <c r="U826" s="14">
        <v>24</v>
      </c>
      <c r="V826" s="627">
        <v>2</v>
      </c>
      <c r="W826" s="627">
        <v>2</v>
      </c>
      <c r="X826" s="620" t="s">
        <v>10270</v>
      </c>
      <c r="Y826" s="620" t="s">
        <v>10271</v>
      </c>
      <c r="Z826" s="14">
        <v>2</v>
      </c>
      <c r="AA826" s="14" t="s">
        <v>99</v>
      </c>
      <c r="AB826" s="14" t="s">
        <v>219</v>
      </c>
      <c r="AC826" s="14" t="s">
        <v>4849</v>
      </c>
      <c r="AD826" s="19" t="s">
        <v>10272</v>
      </c>
      <c r="AE826" s="171" t="s">
        <v>10273</v>
      </c>
      <c r="AF826" s="20">
        <v>29833</v>
      </c>
      <c r="AG826" s="14" t="str">
        <f t="shared" ca="1" si="203"/>
        <v>43 anos</v>
      </c>
      <c r="AH826" s="20">
        <v>38058</v>
      </c>
      <c r="AI826" s="20">
        <v>38058</v>
      </c>
      <c r="AJ826" s="20">
        <f t="shared" si="204"/>
        <v>47189</v>
      </c>
      <c r="AK826" s="20">
        <f t="shared" si="205"/>
        <v>49015</v>
      </c>
      <c r="AL826" s="14">
        <v>59</v>
      </c>
      <c r="AM826" s="14" t="str">
        <f t="shared" ca="1" si="206"/>
        <v>21 ano(s)</v>
      </c>
      <c r="AN826" s="14" t="str">
        <f t="shared" ca="1" si="207"/>
        <v>5  mês(es)</v>
      </c>
      <c r="AO826" s="14" t="str">
        <f t="shared" ca="1" si="208"/>
        <v>4 dias</v>
      </c>
      <c r="AP826" s="14">
        <f t="shared" ca="1" si="209"/>
        <v>7827</v>
      </c>
      <c r="AQ826" s="21" t="s">
        <v>99</v>
      </c>
      <c r="AR826" s="14"/>
      <c r="AS826" s="14"/>
      <c r="AT826" s="14"/>
      <c r="AU826" s="14"/>
      <c r="AV826" s="14"/>
      <c r="AW826" s="14" t="s">
        <v>100</v>
      </c>
      <c r="AX826" s="14"/>
      <c r="AY826" s="14" t="s">
        <v>127</v>
      </c>
      <c r="AZ826" s="14" t="s">
        <v>99</v>
      </c>
      <c r="BA826" s="14" t="s">
        <v>99</v>
      </c>
      <c r="BB826" s="20" t="s">
        <v>101</v>
      </c>
      <c r="BC826" s="14" t="s">
        <v>3028</v>
      </c>
      <c r="BD826" s="14" t="s">
        <v>3029</v>
      </c>
      <c r="BE826" s="14"/>
      <c r="BF826" s="14"/>
      <c r="BG826" s="14"/>
      <c r="BH826" s="14"/>
      <c r="BI826" s="14"/>
      <c r="BJ826" s="14"/>
      <c r="BK826" s="14"/>
      <c r="BL826" s="627" t="s">
        <v>10274</v>
      </c>
      <c r="BM826" s="14">
        <v>0</v>
      </c>
      <c r="BN826" s="14"/>
      <c r="BO826" s="14" t="s">
        <v>106</v>
      </c>
      <c r="BP826" s="627">
        <v>69000000</v>
      </c>
      <c r="BQ826" s="15">
        <v>0</v>
      </c>
      <c r="BR826" s="22" t="s">
        <v>10275</v>
      </c>
      <c r="BS826" s="14" t="s">
        <v>108</v>
      </c>
      <c r="BT826" s="14" t="s">
        <v>109</v>
      </c>
      <c r="BU826" s="14" t="s">
        <v>1432</v>
      </c>
      <c r="BV826" s="14" t="s">
        <v>110</v>
      </c>
      <c r="BW826" s="14" t="s">
        <v>3033</v>
      </c>
      <c r="BX826" s="14" t="s">
        <v>1435</v>
      </c>
      <c r="BY826" s="14" t="s">
        <v>3034</v>
      </c>
      <c r="BZ826" s="20" t="s">
        <v>113</v>
      </c>
      <c r="CA826" s="14" t="s">
        <v>110</v>
      </c>
      <c r="CB826" s="14" t="s">
        <v>110</v>
      </c>
      <c r="CC826" s="14" t="s">
        <v>110</v>
      </c>
      <c r="CD826" s="14" t="s">
        <v>110</v>
      </c>
      <c r="CE826" s="14" t="s">
        <v>110</v>
      </c>
      <c r="CF826" s="14" t="s">
        <v>110</v>
      </c>
      <c r="CG826" s="14" t="s">
        <v>110</v>
      </c>
      <c r="CH826" s="14" t="s">
        <v>110</v>
      </c>
      <c r="CI826" s="14" t="s">
        <v>110</v>
      </c>
      <c r="CJ826" s="14" t="s">
        <v>110</v>
      </c>
      <c r="CK826" s="14" t="s">
        <v>110</v>
      </c>
      <c r="CL826" s="14" t="s">
        <v>110</v>
      </c>
      <c r="CM826" s="14" t="s">
        <v>110</v>
      </c>
      <c r="CN826" s="14"/>
      <c r="CO826" s="40"/>
    </row>
    <row r="827" spans="1:93" ht="15" customHeight="1">
      <c r="A827" s="24" t="s">
        <v>10276</v>
      </c>
      <c r="B827" s="25">
        <v>2</v>
      </c>
      <c r="C827" s="34" t="s">
        <v>82</v>
      </c>
      <c r="D827" s="600" t="s">
        <v>9075</v>
      </c>
      <c r="E827" s="600">
        <v>37</v>
      </c>
      <c r="F827" s="600"/>
      <c r="G827" s="600"/>
      <c r="H827" s="27" t="s">
        <v>159</v>
      </c>
      <c r="I827" s="25" t="s">
        <v>256</v>
      </c>
      <c r="J827" s="27" t="s">
        <v>135</v>
      </c>
      <c r="K827" s="25" t="s">
        <v>544</v>
      </c>
      <c r="L827" s="25" t="s">
        <v>75</v>
      </c>
      <c r="M827" s="25" t="s">
        <v>136</v>
      </c>
      <c r="N827" s="25" t="s">
        <v>161</v>
      </c>
      <c r="O827" s="29" t="s">
        <v>10277</v>
      </c>
      <c r="P827" s="25" t="s">
        <v>10278</v>
      </c>
      <c r="Q827" s="25">
        <v>1340</v>
      </c>
      <c r="R827" s="25" t="s">
        <v>10279</v>
      </c>
      <c r="S827" s="25" t="s">
        <v>10280</v>
      </c>
      <c r="T827" s="25">
        <v>228188522</v>
      </c>
      <c r="U827" s="25">
        <v>59</v>
      </c>
      <c r="V827" s="25">
        <v>1</v>
      </c>
      <c r="W827" s="25">
        <v>802</v>
      </c>
      <c r="X827" s="24" t="s">
        <v>10281</v>
      </c>
      <c r="Y827" s="24" t="s">
        <v>10282</v>
      </c>
      <c r="Z827" s="25"/>
      <c r="AA827" s="25" t="s">
        <v>99</v>
      </c>
      <c r="AB827" s="25" t="s">
        <v>168</v>
      </c>
      <c r="AC827" s="25" t="s">
        <v>10283</v>
      </c>
      <c r="AD827" s="30" t="s">
        <v>10284</v>
      </c>
      <c r="AE827" s="24" t="s">
        <v>10285</v>
      </c>
      <c r="AF827" s="31">
        <v>30921</v>
      </c>
      <c r="AG827" s="25" t="str">
        <f t="shared" ca="1" si="203"/>
        <v>40 anos</v>
      </c>
      <c r="AH827" s="25"/>
      <c r="AI827" s="31">
        <v>43843</v>
      </c>
      <c r="AJ827" s="31">
        <f t="shared" si="204"/>
        <v>52975</v>
      </c>
      <c r="AK827" s="31">
        <f t="shared" si="205"/>
        <v>54801</v>
      </c>
      <c r="AL827" s="25">
        <v>59</v>
      </c>
      <c r="AM827" s="25" t="str">
        <f t="shared" ca="1" si="206"/>
        <v>5 ano(s)</v>
      </c>
      <c r="AN827" s="25" t="str">
        <f t="shared" ca="1" si="207"/>
        <v>7  mês(es)</v>
      </c>
      <c r="AO827" s="25" t="str">
        <f t="shared" ca="1" si="208"/>
        <v>3 dias</v>
      </c>
      <c r="AP827" s="25">
        <f t="shared" ca="1" si="209"/>
        <v>2042</v>
      </c>
      <c r="AQ827" s="32" t="s">
        <v>99</v>
      </c>
      <c r="AR827" s="25"/>
      <c r="AS827" s="25"/>
      <c r="AT827" s="25"/>
      <c r="AU827" s="25"/>
      <c r="AV827" s="25"/>
      <c r="AW827" s="25" t="s">
        <v>100</v>
      </c>
      <c r="AX827" s="25" t="s">
        <v>172</v>
      </c>
      <c r="AY827" s="25" t="s">
        <v>10286</v>
      </c>
      <c r="AZ827" s="25" t="s">
        <v>99</v>
      </c>
      <c r="BA827" s="25" t="s">
        <v>99</v>
      </c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 t="s">
        <v>10287</v>
      </c>
      <c r="BM827" s="25">
        <v>2240</v>
      </c>
      <c r="BN827" s="25" t="s">
        <v>8963</v>
      </c>
      <c r="BO827" s="25" t="s">
        <v>106</v>
      </c>
      <c r="BP827" s="25">
        <v>69060020</v>
      </c>
      <c r="BQ827" s="25">
        <v>92982588334</v>
      </c>
      <c r="BR827" s="33" t="s">
        <v>10288</v>
      </c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31">
        <v>44672</v>
      </c>
      <c r="CE827" s="25" t="s">
        <v>176</v>
      </c>
      <c r="CF827" s="25"/>
      <c r="CG827" s="25"/>
      <c r="CH827" s="25"/>
      <c r="CI827" s="25"/>
      <c r="CJ827" s="25"/>
      <c r="CK827" s="25"/>
      <c r="CL827" s="25"/>
      <c r="CM827" s="25"/>
      <c r="CN827" s="25"/>
      <c r="CO827" s="34"/>
    </row>
    <row r="828" spans="1:93" ht="15" customHeight="1">
      <c r="A828" s="13" t="s">
        <v>2518</v>
      </c>
      <c r="B828" s="14">
        <v>37</v>
      </c>
      <c r="C828" s="40" t="s">
        <v>82</v>
      </c>
      <c r="D828" s="600" t="s">
        <v>158</v>
      </c>
      <c r="E828" s="600">
        <v>37</v>
      </c>
      <c r="F828" s="599"/>
      <c r="G828" s="599"/>
      <c r="H828" s="591" t="s">
        <v>159</v>
      </c>
      <c r="I828" s="14" t="s">
        <v>256</v>
      </c>
      <c r="J828" s="36" t="s">
        <v>85</v>
      </c>
      <c r="K828" s="14"/>
      <c r="L828" s="14" t="s">
        <v>257</v>
      </c>
      <c r="M828" s="17" t="s">
        <v>196</v>
      </c>
      <c r="N828" s="21" t="s">
        <v>88</v>
      </c>
      <c r="O828" s="18" t="s">
        <v>2519</v>
      </c>
      <c r="P828" s="59" t="s">
        <v>2520</v>
      </c>
      <c r="Q828" s="14">
        <v>1936</v>
      </c>
      <c r="R828" s="59" t="s">
        <v>2521</v>
      </c>
      <c r="S828" s="59" t="s">
        <v>2522</v>
      </c>
      <c r="T828" s="61" t="s">
        <v>2523</v>
      </c>
      <c r="U828" s="14" t="s">
        <v>1615</v>
      </c>
      <c r="V828" s="14" t="s">
        <v>301</v>
      </c>
      <c r="W828" s="14" t="s">
        <v>2524</v>
      </c>
      <c r="X828" s="13" t="s">
        <v>2525</v>
      </c>
      <c r="Y828" s="13" t="s">
        <v>2526</v>
      </c>
      <c r="Z828" s="14">
        <v>2</v>
      </c>
      <c r="AA828" s="14" t="s">
        <v>99</v>
      </c>
      <c r="AB828" s="14" t="s">
        <v>168</v>
      </c>
      <c r="AC828" s="14" t="s">
        <v>186</v>
      </c>
      <c r="AD828" s="19"/>
      <c r="AE828" s="13"/>
      <c r="AF828" s="62">
        <v>32120</v>
      </c>
      <c r="AG828" s="14" t="str">
        <f t="shared" ca="1" si="203"/>
        <v>37 anos</v>
      </c>
      <c r="AH828" s="99">
        <v>45275</v>
      </c>
      <c r="AI828" s="20"/>
      <c r="AJ828" s="20"/>
      <c r="AK828" s="20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 t="s">
        <v>100</v>
      </c>
      <c r="AX828" s="63" t="s">
        <v>1982</v>
      </c>
      <c r="AY828" s="52" t="s">
        <v>306</v>
      </c>
      <c r="AZ828" s="63" t="s">
        <v>99</v>
      </c>
      <c r="BA828" s="52" t="s">
        <v>99</v>
      </c>
      <c r="BB828" s="14" t="s">
        <v>271</v>
      </c>
      <c r="BC828" s="14"/>
      <c r="BD828" s="14"/>
      <c r="BE828" s="14"/>
      <c r="BF828" s="14"/>
      <c r="BG828" s="14"/>
      <c r="BH828" s="14"/>
      <c r="BI828" s="14"/>
      <c r="BJ828" s="14"/>
      <c r="BK828" s="14"/>
      <c r="BL828" s="13" t="s">
        <v>2527</v>
      </c>
      <c r="BM828" s="14">
        <v>8</v>
      </c>
      <c r="BN828" s="14"/>
      <c r="BO828" s="14" t="s">
        <v>106</v>
      </c>
      <c r="BP828" s="14" t="s">
        <v>2528</v>
      </c>
      <c r="BQ828" s="64">
        <v>92981347367</v>
      </c>
      <c r="BR828" s="51" t="s">
        <v>2529</v>
      </c>
      <c r="BS828" s="14"/>
      <c r="BT828" s="14"/>
      <c r="BU828" s="14"/>
      <c r="BV828" s="14" t="s">
        <v>276</v>
      </c>
      <c r="BW828" s="14"/>
      <c r="BX828" s="14"/>
      <c r="BY828" s="14"/>
      <c r="BZ828" s="14"/>
      <c r="CA828" s="14"/>
      <c r="CB828" s="20"/>
      <c r="CC828" s="14"/>
      <c r="CD828" s="20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40"/>
    </row>
    <row r="829" spans="1:93" ht="15" customHeight="1">
      <c r="A829" s="155" t="s">
        <v>10289</v>
      </c>
      <c r="B829" s="21"/>
      <c r="C829" s="40" t="s">
        <v>82</v>
      </c>
      <c r="D829" s="599" t="s">
        <v>9075</v>
      </c>
      <c r="E829" s="600">
        <v>37</v>
      </c>
      <c r="F829" s="599"/>
      <c r="G829" s="599"/>
      <c r="H829" s="36" t="s">
        <v>84</v>
      </c>
      <c r="I829" s="14" t="s">
        <v>5401</v>
      </c>
      <c r="J829" s="156" t="s">
        <v>85</v>
      </c>
      <c r="K829" s="14" t="s">
        <v>86</v>
      </c>
      <c r="L829" s="14" t="s">
        <v>73</v>
      </c>
      <c r="M829" s="21" t="s">
        <v>136</v>
      </c>
      <c r="N829" s="14" t="s">
        <v>4987</v>
      </c>
      <c r="O829" s="18" t="s">
        <v>10290</v>
      </c>
      <c r="P829" s="21" t="s">
        <v>10291</v>
      </c>
      <c r="Q829" s="14">
        <v>1835</v>
      </c>
      <c r="R829" s="21">
        <v>19033463698</v>
      </c>
      <c r="S829" s="21" t="s">
        <v>10292</v>
      </c>
      <c r="T829" s="21">
        <v>199555522</v>
      </c>
      <c r="U829" s="21">
        <v>32</v>
      </c>
      <c r="V829" s="21">
        <v>31</v>
      </c>
      <c r="W829" s="21">
        <v>671</v>
      </c>
      <c r="X829" s="155" t="s">
        <v>10293</v>
      </c>
      <c r="Y829" s="155" t="s">
        <v>10294</v>
      </c>
      <c r="Z829" s="14">
        <v>2</v>
      </c>
      <c r="AA829" s="14" t="s">
        <v>96</v>
      </c>
      <c r="AB829" s="14" t="s">
        <v>23</v>
      </c>
      <c r="AC829" s="21" t="s">
        <v>97</v>
      </c>
      <c r="AD829" s="157"/>
      <c r="AE829" s="155"/>
      <c r="AF829" s="133">
        <v>30121</v>
      </c>
      <c r="AG829" s="21" t="str">
        <f t="shared" ca="1" si="203"/>
        <v>43 anos</v>
      </c>
      <c r="AH829" s="21"/>
      <c r="AI829" s="133">
        <v>44883</v>
      </c>
      <c r="AJ829" s="20">
        <f t="shared" ref="AJ829:AJ835" si="210">EDATE(AI829,300)</f>
        <v>54014</v>
      </c>
      <c r="AK829" s="20">
        <f t="shared" ref="AK829:AK835" si="211">EDATE(AI829,360)</f>
        <v>55841</v>
      </c>
      <c r="AL829" s="21">
        <v>59</v>
      </c>
      <c r="AM829" s="14" t="str">
        <f t="shared" ref="AM829:AM835" ca="1" si="212">DATEDIF(AI829,TODAY(),"Y")&amp;" ano(s)"</f>
        <v>2 ano(s)</v>
      </c>
      <c r="AN829" s="14" t="str">
        <f t="shared" ref="AN829:AN835" ca="1" si="213">DATEDIF(AI829,TODAY(),"YM")&amp;"  mês(es)"</f>
        <v>8  mês(es)</v>
      </c>
      <c r="AO829" s="14" t="str">
        <f t="shared" ref="AO829:AO835" ca="1" si="214">DATEDIF(AI829,TODAY(),"MD")&amp;" dias"</f>
        <v>29 dias</v>
      </c>
      <c r="AP829" s="14">
        <f t="shared" ref="AP829:AP835" ca="1" si="215">TODAY()-AI829</f>
        <v>1002</v>
      </c>
      <c r="AQ829" s="21" t="s">
        <v>99</v>
      </c>
      <c r="AR829" s="21"/>
      <c r="AS829" s="21"/>
      <c r="AT829" s="21"/>
      <c r="AU829" s="21"/>
      <c r="AV829" s="21"/>
      <c r="AW829" s="14" t="s">
        <v>100</v>
      </c>
      <c r="AX829" s="21" t="s">
        <v>2538</v>
      </c>
      <c r="AY829" s="21" t="s">
        <v>10295</v>
      </c>
      <c r="AZ829" s="21" t="s">
        <v>99</v>
      </c>
      <c r="BA829" s="14" t="s">
        <v>99</v>
      </c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 t="s">
        <v>3642</v>
      </c>
      <c r="BM829" s="21">
        <v>66</v>
      </c>
      <c r="BN829" s="21" t="s">
        <v>10296</v>
      </c>
      <c r="BO829" s="21" t="s">
        <v>106</v>
      </c>
      <c r="BP829" s="21" t="s">
        <v>10297</v>
      </c>
      <c r="BQ829" s="238" t="s">
        <v>10298</v>
      </c>
      <c r="BR829" s="189" t="s">
        <v>10299</v>
      </c>
      <c r="BS829" s="155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155"/>
      <c r="CN829" s="21"/>
      <c r="CO829" s="159"/>
    </row>
    <row r="830" spans="1:93" ht="12.75" customHeight="1">
      <c r="A830" s="24" t="s">
        <v>10300</v>
      </c>
      <c r="B830" s="25" t="s">
        <v>157</v>
      </c>
      <c r="C830" s="34" t="s">
        <v>82</v>
      </c>
      <c r="D830" s="600" t="s">
        <v>9075</v>
      </c>
      <c r="E830" s="600">
        <v>37</v>
      </c>
      <c r="F830" s="600"/>
      <c r="G830" s="600"/>
      <c r="H830" s="27" t="s">
        <v>159</v>
      </c>
      <c r="I830" s="25" t="s">
        <v>10301</v>
      </c>
      <c r="J830" s="27" t="s">
        <v>85</v>
      </c>
      <c r="K830" s="25" t="s">
        <v>86</v>
      </c>
      <c r="L830" s="25" t="s">
        <v>73</v>
      </c>
      <c r="M830" s="28" t="s">
        <v>87</v>
      </c>
      <c r="N830" s="28" t="s">
        <v>88</v>
      </c>
      <c r="O830" s="29" t="s">
        <v>10302</v>
      </c>
      <c r="P830" s="25" t="s">
        <v>10303</v>
      </c>
      <c r="Q830" s="28" t="s">
        <v>10304</v>
      </c>
      <c r="R830" s="25" t="s">
        <v>10305</v>
      </c>
      <c r="S830" s="25" t="s">
        <v>10306</v>
      </c>
      <c r="T830" s="25">
        <v>111425722</v>
      </c>
      <c r="U830" s="25">
        <v>8</v>
      </c>
      <c r="V830" s="25">
        <v>3</v>
      </c>
      <c r="W830" s="25">
        <v>3</v>
      </c>
      <c r="X830" s="24" t="s">
        <v>10307</v>
      </c>
      <c r="Y830" s="24" t="s">
        <v>10308</v>
      </c>
      <c r="Z830" s="25">
        <v>1</v>
      </c>
      <c r="AA830" s="25" t="s">
        <v>99</v>
      </c>
      <c r="AB830" s="25" t="s">
        <v>9452</v>
      </c>
      <c r="AC830" s="25" t="s">
        <v>97</v>
      </c>
      <c r="AD830" s="30" t="s">
        <v>10309</v>
      </c>
      <c r="AE830" s="24" t="s">
        <v>10301</v>
      </c>
      <c r="AF830" s="31">
        <v>25485</v>
      </c>
      <c r="AG830" s="25" t="str">
        <f t="shared" ca="1" si="203"/>
        <v>55 anos</v>
      </c>
      <c r="AH830" s="31">
        <v>34335</v>
      </c>
      <c r="AI830" s="31">
        <v>34335</v>
      </c>
      <c r="AJ830" s="31">
        <f t="shared" si="210"/>
        <v>43466</v>
      </c>
      <c r="AK830" s="31">
        <f t="shared" si="211"/>
        <v>45292</v>
      </c>
      <c r="AL830" s="25">
        <v>59</v>
      </c>
      <c r="AM830" s="25" t="str">
        <f t="shared" ca="1" si="212"/>
        <v>31 ano(s)</v>
      </c>
      <c r="AN830" s="25" t="str">
        <f t="shared" ca="1" si="213"/>
        <v>7  mês(es)</v>
      </c>
      <c r="AO830" s="25" t="str">
        <f t="shared" ca="1" si="214"/>
        <v>15 dias</v>
      </c>
      <c r="AP830" s="25">
        <f t="shared" ca="1" si="215"/>
        <v>11550</v>
      </c>
      <c r="AQ830" s="32" t="s">
        <v>99</v>
      </c>
      <c r="AR830" s="25"/>
      <c r="AS830" s="25"/>
      <c r="AT830" s="25"/>
      <c r="AU830" s="25"/>
      <c r="AV830" s="25"/>
      <c r="AW830" s="25"/>
      <c r="AX830" s="25"/>
      <c r="AY830" s="25" t="s">
        <v>99</v>
      </c>
      <c r="AZ830" s="25" t="s">
        <v>99</v>
      </c>
      <c r="BA830" s="25" t="s">
        <v>99</v>
      </c>
      <c r="BB830" s="25"/>
      <c r="BC830" s="25"/>
      <c r="BD830" s="25"/>
      <c r="BE830" s="25" t="s">
        <v>223</v>
      </c>
      <c r="BF830" s="25"/>
      <c r="BG830" s="25"/>
      <c r="BH830" s="25"/>
      <c r="BI830" s="25"/>
      <c r="BJ830" s="25"/>
      <c r="BK830" s="25"/>
      <c r="BL830" s="25" t="s">
        <v>10310</v>
      </c>
      <c r="BM830" s="25">
        <v>0</v>
      </c>
      <c r="BN830" s="25"/>
      <c r="BO830" s="25" t="s">
        <v>106</v>
      </c>
      <c r="BP830" s="25">
        <v>69000000</v>
      </c>
      <c r="BQ830" s="25">
        <v>0</v>
      </c>
      <c r="BR830" s="33" t="s">
        <v>10311</v>
      </c>
      <c r="BS830" s="25" t="s">
        <v>7484</v>
      </c>
      <c r="BT830" s="25"/>
      <c r="BU830" s="25" t="s">
        <v>10312</v>
      </c>
      <c r="BV830" s="25"/>
      <c r="BW830" s="25" t="s">
        <v>10313</v>
      </c>
      <c r="BX830" s="25" t="s">
        <v>10314</v>
      </c>
      <c r="BY830" s="25" t="s">
        <v>1434</v>
      </c>
      <c r="BZ830" s="25" t="s">
        <v>8142</v>
      </c>
      <c r="CA830" s="25" t="s">
        <v>1828</v>
      </c>
      <c r="CB830" s="31">
        <v>44927</v>
      </c>
      <c r="CC830" s="25" t="s">
        <v>2918</v>
      </c>
      <c r="CD830" s="25" t="s">
        <v>110</v>
      </c>
      <c r="CE830" s="25" t="s">
        <v>110</v>
      </c>
      <c r="CF830" s="25" t="s">
        <v>110</v>
      </c>
      <c r="CG830" s="25" t="s">
        <v>110</v>
      </c>
      <c r="CH830" s="25" t="s">
        <v>110</v>
      </c>
      <c r="CI830" s="25" t="s">
        <v>110</v>
      </c>
      <c r="CJ830" s="25" t="s">
        <v>110</v>
      </c>
      <c r="CK830" s="25" t="s">
        <v>110</v>
      </c>
      <c r="CL830" s="25" t="s">
        <v>110</v>
      </c>
      <c r="CM830" s="25" t="s">
        <v>110</v>
      </c>
      <c r="CN830" s="25"/>
      <c r="CO830" s="34"/>
    </row>
    <row r="831" spans="1:93" ht="15" customHeight="1">
      <c r="A831" s="13" t="s">
        <v>10315</v>
      </c>
      <c r="B831" s="14">
        <v>8</v>
      </c>
      <c r="C831" s="40" t="s">
        <v>82</v>
      </c>
      <c r="D831" s="599" t="s">
        <v>9075</v>
      </c>
      <c r="E831" s="600">
        <v>37</v>
      </c>
      <c r="F831" s="599"/>
      <c r="G831" s="599"/>
      <c r="H831" s="36" t="s">
        <v>159</v>
      </c>
      <c r="I831" s="14" t="s">
        <v>10316</v>
      </c>
      <c r="J831" s="36" t="s">
        <v>85</v>
      </c>
      <c r="K831" s="14" t="s">
        <v>86</v>
      </c>
      <c r="L831" s="14" t="s">
        <v>75</v>
      </c>
      <c r="M831" s="17" t="s">
        <v>136</v>
      </c>
      <c r="N831" s="17" t="s">
        <v>161</v>
      </c>
      <c r="O831" s="18" t="s">
        <v>10317</v>
      </c>
      <c r="P831" s="14" t="s">
        <v>10318</v>
      </c>
      <c r="Q831" s="17" t="s">
        <v>10319</v>
      </c>
      <c r="R831" s="14" t="s">
        <v>10320</v>
      </c>
      <c r="S831" s="14" t="s">
        <v>10321</v>
      </c>
      <c r="T831" s="627">
        <v>232403613</v>
      </c>
      <c r="U831" s="14">
        <v>92</v>
      </c>
      <c r="V831" s="627">
        <v>37</v>
      </c>
      <c r="W831" s="627">
        <v>276</v>
      </c>
      <c r="X831" s="620" t="s">
        <v>10322</v>
      </c>
      <c r="Y831" s="620" t="s">
        <v>10323</v>
      </c>
      <c r="Z831" s="14">
        <v>1</v>
      </c>
      <c r="AA831" s="14" t="s">
        <v>99</v>
      </c>
      <c r="AB831" s="14" t="s">
        <v>168</v>
      </c>
      <c r="AC831" s="14" t="s">
        <v>4865</v>
      </c>
      <c r="AD831" s="19" t="s">
        <v>10324</v>
      </c>
      <c r="AE831" s="13" t="s">
        <v>10325</v>
      </c>
      <c r="AF831" s="20">
        <v>26442</v>
      </c>
      <c r="AG831" s="14" t="str">
        <f t="shared" ca="1" si="203"/>
        <v>53 anos</v>
      </c>
      <c r="AH831" s="14"/>
      <c r="AI831" s="20">
        <v>43546</v>
      </c>
      <c r="AJ831" s="20">
        <f t="shared" si="210"/>
        <v>52678</v>
      </c>
      <c r="AK831" s="20">
        <f t="shared" si="211"/>
        <v>54504</v>
      </c>
      <c r="AL831" s="14">
        <v>59</v>
      </c>
      <c r="AM831" s="14" t="str">
        <f t="shared" ca="1" si="212"/>
        <v>6 ano(s)</v>
      </c>
      <c r="AN831" s="14" t="str">
        <f t="shared" ca="1" si="213"/>
        <v>4  mês(es)</v>
      </c>
      <c r="AO831" s="14" t="str">
        <f t="shared" ca="1" si="214"/>
        <v>25 dias</v>
      </c>
      <c r="AP831" s="14">
        <f t="shared" ca="1" si="215"/>
        <v>2339</v>
      </c>
      <c r="AQ831" s="21" t="s">
        <v>99</v>
      </c>
      <c r="AR831" s="14"/>
      <c r="AS831" s="14"/>
      <c r="AT831" s="14"/>
      <c r="AU831" s="14"/>
      <c r="AV831" s="14"/>
      <c r="AW831" s="14" t="s">
        <v>100</v>
      </c>
      <c r="AX831" s="14" t="s">
        <v>172</v>
      </c>
      <c r="AY831" s="14" t="s">
        <v>10326</v>
      </c>
      <c r="AZ831" s="14" t="s">
        <v>99</v>
      </c>
      <c r="BA831" s="14" t="s">
        <v>99</v>
      </c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627" t="s">
        <v>10327</v>
      </c>
      <c r="BM831" s="627">
        <v>0</v>
      </c>
      <c r="BN831" s="14"/>
      <c r="BO831" s="14" t="s">
        <v>106</v>
      </c>
      <c r="BP831" s="627">
        <v>69058448</v>
      </c>
      <c r="BQ831" s="15">
        <v>88061643</v>
      </c>
      <c r="BR831" s="22" t="s">
        <v>10328</v>
      </c>
      <c r="BS831" s="14" t="s">
        <v>10329</v>
      </c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20">
        <v>44307</v>
      </c>
      <c r="CE831" s="14" t="s">
        <v>10330</v>
      </c>
      <c r="CF831" s="14"/>
      <c r="CG831" s="14"/>
      <c r="CH831" s="14"/>
      <c r="CI831" s="14"/>
      <c r="CJ831" s="14"/>
      <c r="CK831" s="14"/>
      <c r="CL831" s="14"/>
      <c r="CM831" s="14"/>
      <c r="CN831" s="14"/>
      <c r="CO831" s="40"/>
    </row>
    <row r="832" spans="1:93" ht="15" customHeight="1">
      <c r="A832" s="24" t="s">
        <v>10331</v>
      </c>
      <c r="B832" s="25">
        <v>7</v>
      </c>
      <c r="C832" s="34" t="s">
        <v>82</v>
      </c>
      <c r="D832" s="600" t="s">
        <v>9075</v>
      </c>
      <c r="E832" s="600">
        <v>37</v>
      </c>
      <c r="F832" s="600"/>
      <c r="G832" s="600"/>
      <c r="H832" s="27" t="s">
        <v>159</v>
      </c>
      <c r="I832" s="25"/>
      <c r="J832" s="27" t="s">
        <v>85</v>
      </c>
      <c r="K832" s="25" t="s">
        <v>544</v>
      </c>
      <c r="L832" s="25" t="s">
        <v>75</v>
      </c>
      <c r="M832" s="25" t="s">
        <v>136</v>
      </c>
      <c r="N832" s="25" t="s">
        <v>2291</v>
      </c>
      <c r="O832" s="29" t="s">
        <v>10332</v>
      </c>
      <c r="P832" s="25" t="s">
        <v>10333</v>
      </c>
      <c r="Q832" s="28" t="s">
        <v>1190</v>
      </c>
      <c r="R832" s="25" t="s">
        <v>10334</v>
      </c>
      <c r="S832" s="25" t="s">
        <v>10335</v>
      </c>
      <c r="T832" s="25">
        <v>197216422</v>
      </c>
      <c r="U832" s="25">
        <v>16</v>
      </c>
      <c r="V832" s="25">
        <v>17</v>
      </c>
      <c r="W832" s="25">
        <v>65</v>
      </c>
      <c r="X832" s="24" t="s">
        <v>10336</v>
      </c>
      <c r="Y832" s="24" t="s">
        <v>10337</v>
      </c>
      <c r="Z832" s="25">
        <v>2</v>
      </c>
      <c r="AA832" s="25" t="s">
        <v>99</v>
      </c>
      <c r="AB832" s="25" t="s">
        <v>168</v>
      </c>
      <c r="AC832" s="25" t="s">
        <v>9319</v>
      </c>
      <c r="AD832" s="30" t="s">
        <v>10338</v>
      </c>
      <c r="AE832" s="24" t="s">
        <v>10339</v>
      </c>
      <c r="AF832" s="31">
        <v>30075</v>
      </c>
      <c r="AG832" s="25" t="str">
        <f t="shared" ca="1" si="203"/>
        <v>43 anos</v>
      </c>
      <c r="AH832" s="25"/>
      <c r="AI832" s="31">
        <v>38058</v>
      </c>
      <c r="AJ832" s="31">
        <f t="shared" si="210"/>
        <v>47189</v>
      </c>
      <c r="AK832" s="31">
        <f t="shared" si="211"/>
        <v>49015</v>
      </c>
      <c r="AL832" s="25">
        <v>59</v>
      </c>
      <c r="AM832" s="25" t="str">
        <f t="shared" ca="1" si="212"/>
        <v>21 ano(s)</v>
      </c>
      <c r="AN832" s="25" t="str">
        <f t="shared" ca="1" si="213"/>
        <v>5  mês(es)</v>
      </c>
      <c r="AO832" s="25" t="str">
        <f t="shared" ca="1" si="214"/>
        <v>4 dias</v>
      </c>
      <c r="AP832" s="25">
        <f t="shared" ca="1" si="215"/>
        <v>7827</v>
      </c>
      <c r="AQ832" s="32" t="s">
        <v>99</v>
      </c>
      <c r="AR832" s="25"/>
      <c r="AS832" s="25"/>
      <c r="AT832" s="25"/>
      <c r="AU832" s="25"/>
      <c r="AV832" s="25"/>
      <c r="AW832" s="25" t="s">
        <v>100</v>
      </c>
      <c r="AX832" s="25" t="s">
        <v>2298</v>
      </c>
      <c r="AY832" s="25" t="s">
        <v>10340</v>
      </c>
      <c r="AZ832" s="25"/>
      <c r="BA832" s="25" t="s">
        <v>99</v>
      </c>
      <c r="BB832" s="31" t="s">
        <v>101</v>
      </c>
      <c r="BC832" s="25"/>
      <c r="BD832" s="25" t="s">
        <v>1430</v>
      </c>
      <c r="BE832" s="25" t="s">
        <v>223</v>
      </c>
      <c r="BF832" s="25"/>
      <c r="BG832" s="25"/>
      <c r="BH832" s="25"/>
      <c r="BI832" s="25"/>
      <c r="BJ832" s="25"/>
      <c r="BK832" s="25"/>
      <c r="BL832" s="25" t="s">
        <v>10341</v>
      </c>
      <c r="BM832" s="25">
        <v>386</v>
      </c>
      <c r="BN832" s="25" t="s">
        <v>10342</v>
      </c>
      <c r="BO832" s="25" t="s">
        <v>106</v>
      </c>
      <c r="BP832" s="25">
        <v>69018150</v>
      </c>
      <c r="BQ832" s="25">
        <v>92993508615</v>
      </c>
      <c r="BR832" s="33" t="s">
        <v>10343</v>
      </c>
      <c r="BS832" s="25" t="s">
        <v>108</v>
      </c>
      <c r="BT832" s="25" t="s">
        <v>109</v>
      </c>
      <c r="BU832" s="25" t="s">
        <v>1432</v>
      </c>
      <c r="BV832" s="25" t="s">
        <v>1433</v>
      </c>
      <c r="BW832" s="25" t="s">
        <v>1434</v>
      </c>
      <c r="BX832" s="25" t="s">
        <v>1435</v>
      </c>
      <c r="BY832" s="25" t="s">
        <v>4809</v>
      </c>
      <c r="BZ832" s="25" t="s">
        <v>6259</v>
      </c>
      <c r="CA832" s="25" t="s">
        <v>110</v>
      </c>
      <c r="CB832" s="31">
        <v>43937</v>
      </c>
      <c r="CC832" s="25" t="s">
        <v>175</v>
      </c>
      <c r="CD832" s="31">
        <v>44672</v>
      </c>
      <c r="CE832" s="25" t="s">
        <v>2304</v>
      </c>
      <c r="CF832" s="25" t="s">
        <v>110</v>
      </c>
      <c r="CG832" s="25" t="s">
        <v>110</v>
      </c>
      <c r="CH832" s="25" t="s">
        <v>110</v>
      </c>
      <c r="CI832" s="25" t="s">
        <v>110</v>
      </c>
      <c r="CJ832" s="25" t="s">
        <v>110</v>
      </c>
      <c r="CK832" s="25" t="s">
        <v>110</v>
      </c>
      <c r="CL832" s="25" t="s">
        <v>110</v>
      </c>
      <c r="CM832" s="25" t="s">
        <v>110</v>
      </c>
      <c r="CN832" s="25"/>
      <c r="CO832" s="34"/>
    </row>
    <row r="833" spans="1:93" ht="15" customHeight="1">
      <c r="A833" s="13" t="s">
        <v>10344</v>
      </c>
      <c r="B833" s="14">
        <v>509</v>
      </c>
      <c r="C833" s="40" t="s">
        <v>82</v>
      </c>
      <c r="D833" s="599" t="s">
        <v>9075</v>
      </c>
      <c r="E833" s="600">
        <v>37</v>
      </c>
      <c r="F833" s="599"/>
      <c r="G833" s="599"/>
      <c r="H833" s="36" t="s">
        <v>159</v>
      </c>
      <c r="I833" s="14" t="s">
        <v>256</v>
      </c>
      <c r="J833" s="36" t="s">
        <v>85</v>
      </c>
      <c r="K833" s="14" t="s">
        <v>86</v>
      </c>
      <c r="L833" s="14" t="s">
        <v>69</v>
      </c>
      <c r="M833" s="14" t="s">
        <v>196</v>
      </c>
      <c r="N833" s="17" t="s">
        <v>88</v>
      </c>
      <c r="O833" s="18" t="s">
        <v>10345</v>
      </c>
      <c r="P833" s="14" t="s">
        <v>10346</v>
      </c>
      <c r="Q833" s="14">
        <v>1118</v>
      </c>
      <c r="R833" s="14" t="s">
        <v>10347</v>
      </c>
      <c r="S833" s="14" t="s">
        <v>10348</v>
      </c>
      <c r="T833" s="14">
        <v>164769222</v>
      </c>
      <c r="U833" s="14">
        <v>16</v>
      </c>
      <c r="V833" s="14">
        <v>37</v>
      </c>
      <c r="W833" s="14">
        <v>231</v>
      </c>
      <c r="X833" s="13" t="s">
        <v>10349</v>
      </c>
      <c r="Y833" s="13" t="s">
        <v>10350</v>
      </c>
      <c r="Z833" s="14">
        <v>2</v>
      </c>
      <c r="AA833" s="14" t="s">
        <v>99</v>
      </c>
      <c r="AB833" s="14" t="s">
        <v>168</v>
      </c>
      <c r="AC833" s="14" t="s">
        <v>9623</v>
      </c>
      <c r="AD833" s="19" t="s">
        <v>10351</v>
      </c>
      <c r="AE833" s="13" t="s">
        <v>10352</v>
      </c>
      <c r="AF833" s="20">
        <v>27973</v>
      </c>
      <c r="AG833" s="14" t="str">
        <f t="shared" ca="1" si="203"/>
        <v>49 anos</v>
      </c>
      <c r="AH833" s="20">
        <v>41561</v>
      </c>
      <c r="AI833" s="20">
        <v>41561</v>
      </c>
      <c r="AJ833" s="20">
        <f t="shared" si="210"/>
        <v>50692</v>
      </c>
      <c r="AK833" s="20">
        <f t="shared" si="211"/>
        <v>52518</v>
      </c>
      <c r="AL833" s="14">
        <v>59</v>
      </c>
      <c r="AM833" s="14" t="str">
        <f t="shared" ca="1" si="212"/>
        <v>11 ano(s)</v>
      </c>
      <c r="AN833" s="14" t="str">
        <f t="shared" ca="1" si="213"/>
        <v>10  mês(es)</v>
      </c>
      <c r="AO833" s="14" t="str">
        <f t="shared" ca="1" si="214"/>
        <v>2 dias</v>
      </c>
      <c r="AP833" s="14">
        <f t="shared" ca="1" si="215"/>
        <v>4324</v>
      </c>
      <c r="AQ833" s="21" t="s">
        <v>99</v>
      </c>
      <c r="AR833" s="14"/>
      <c r="AS833" s="14"/>
      <c r="AT833" s="14"/>
      <c r="AU833" s="14"/>
      <c r="AV833" s="14"/>
      <c r="AW833" s="14" t="s">
        <v>100</v>
      </c>
      <c r="AX833" s="13" t="s">
        <v>6426</v>
      </c>
      <c r="AY833" s="14"/>
      <c r="AZ833" s="14" t="s">
        <v>99</v>
      </c>
      <c r="BA833" s="116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 t="s">
        <v>10353</v>
      </c>
      <c r="BM833" s="14" t="s">
        <v>10354</v>
      </c>
      <c r="BN833" s="14" t="s">
        <v>10355</v>
      </c>
      <c r="BO833" s="14" t="s">
        <v>106</v>
      </c>
      <c r="BP833" s="14">
        <v>69063330</v>
      </c>
      <c r="BQ833" s="121" t="s">
        <v>10356</v>
      </c>
      <c r="BR833" s="22" t="s">
        <v>10357</v>
      </c>
      <c r="BS833" s="14" t="s">
        <v>290</v>
      </c>
      <c r="BT833" s="14" t="s">
        <v>110</v>
      </c>
      <c r="BU833" s="14" t="s">
        <v>291</v>
      </c>
      <c r="BV833" s="14" t="s">
        <v>110</v>
      </c>
      <c r="BW833" s="20" t="s">
        <v>292</v>
      </c>
      <c r="BX833" s="76" t="s">
        <v>10358</v>
      </c>
      <c r="BY833" s="14" t="s">
        <v>110</v>
      </c>
      <c r="BZ833" s="14" t="s">
        <v>110</v>
      </c>
      <c r="CA833" s="14" t="s">
        <v>110</v>
      </c>
      <c r="CB833" s="14" t="s">
        <v>110</v>
      </c>
      <c r="CC833" s="14" t="s">
        <v>110</v>
      </c>
      <c r="CD833" s="14" t="s">
        <v>110</v>
      </c>
      <c r="CE833" s="14" t="s">
        <v>110</v>
      </c>
      <c r="CF833" s="14" t="s">
        <v>110</v>
      </c>
      <c r="CG833" s="14" t="s">
        <v>110</v>
      </c>
      <c r="CH833" s="14" t="s">
        <v>110</v>
      </c>
      <c r="CI833" s="14" t="s">
        <v>110</v>
      </c>
      <c r="CJ833" s="14" t="s">
        <v>110</v>
      </c>
      <c r="CK833" s="14" t="s">
        <v>110</v>
      </c>
      <c r="CL833" s="14" t="s">
        <v>110</v>
      </c>
      <c r="CM833" s="14" t="s">
        <v>110</v>
      </c>
      <c r="CN833" s="14"/>
      <c r="CO833" s="40"/>
    </row>
    <row r="834" spans="1:93" ht="15" customHeight="1">
      <c r="A834" s="619" t="s">
        <v>10359</v>
      </c>
      <c r="B834" s="25"/>
      <c r="C834" s="34" t="s">
        <v>82</v>
      </c>
      <c r="D834" s="600" t="s">
        <v>9075</v>
      </c>
      <c r="E834" s="600">
        <v>37</v>
      </c>
      <c r="F834" s="600"/>
      <c r="G834" s="600"/>
      <c r="H834" s="27" t="s">
        <v>84</v>
      </c>
      <c r="I834" s="25"/>
      <c r="J834" s="27" t="s">
        <v>85</v>
      </c>
      <c r="K834" s="25" t="s">
        <v>86</v>
      </c>
      <c r="L834" s="32" t="s">
        <v>69</v>
      </c>
      <c r="M834" s="28" t="s">
        <v>1392</v>
      </c>
      <c r="N834" s="28" t="s">
        <v>1450</v>
      </c>
      <c r="O834" s="29" t="s">
        <v>10360</v>
      </c>
      <c r="P834" s="25" t="s">
        <v>10361</v>
      </c>
      <c r="Q834" s="41" t="s">
        <v>10362</v>
      </c>
      <c r="R834" s="25" t="s">
        <v>10363</v>
      </c>
      <c r="S834" s="25" t="s">
        <v>10364</v>
      </c>
      <c r="T834" s="630">
        <v>160459322</v>
      </c>
      <c r="U834" s="25">
        <v>91</v>
      </c>
      <c r="V834" s="630">
        <v>37</v>
      </c>
      <c r="W834" s="630">
        <v>734</v>
      </c>
      <c r="X834" s="619" t="s">
        <v>10365</v>
      </c>
      <c r="Y834" s="619" t="s">
        <v>10366</v>
      </c>
      <c r="Z834" s="25">
        <v>2</v>
      </c>
      <c r="AA834" s="25" t="s">
        <v>96</v>
      </c>
      <c r="AB834" s="25" t="s">
        <v>23</v>
      </c>
      <c r="AC834" s="25" t="s">
        <v>97</v>
      </c>
      <c r="AD834" s="30"/>
      <c r="AE834" s="24" t="s">
        <v>10367</v>
      </c>
      <c r="AF834" s="31">
        <v>27278</v>
      </c>
      <c r="AG834" s="25" t="str">
        <f t="shared" ca="1" si="203"/>
        <v>50 anos</v>
      </c>
      <c r="AH834" s="31">
        <v>43937</v>
      </c>
      <c r="AI834" s="31">
        <v>43937</v>
      </c>
      <c r="AJ834" s="31">
        <f t="shared" si="210"/>
        <v>53068</v>
      </c>
      <c r="AK834" s="31">
        <f t="shared" si="211"/>
        <v>54894</v>
      </c>
      <c r="AL834" s="25">
        <v>59</v>
      </c>
      <c r="AM834" s="25" t="str">
        <f t="shared" ca="1" si="212"/>
        <v>5 ano(s)</v>
      </c>
      <c r="AN834" s="25" t="str">
        <f t="shared" ca="1" si="213"/>
        <v>4  mês(es)</v>
      </c>
      <c r="AO834" s="25" t="str">
        <f t="shared" ca="1" si="214"/>
        <v>0 dias</v>
      </c>
      <c r="AP834" s="25">
        <f t="shared" ca="1" si="215"/>
        <v>1948</v>
      </c>
      <c r="AQ834" s="32" t="s">
        <v>99</v>
      </c>
      <c r="AR834" s="25"/>
      <c r="AS834" s="25"/>
      <c r="AT834" s="25"/>
      <c r="AU834" s="25"/>
      <c r="AV834" s="25"/>
      <c r="AW834" s="25" t="s">
        <v>336</v>
      </c>
      <c r="AX834" s="25" t="s">
        <v>110</v>
      </c>
      <c r="AY834" s="25" t="s">
        <v>99</v>
      </c>
      <c r="AZ834" s="25" t="s">
        <v>10368</v>
      </c>
      <c r="BA834" s="25" t="s">
        <v>99</v>
      </c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 t="s">
        <v>106</v>
      </c>
      <c r="BP834" s="630"/>
      <c r="BQ834" s="26"/>
      <c r="BR834" s="81" t="s">
        <v>8642</v>
      </c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34"/>
    </row>
    <row r="835" spans="1:93" ht="15" customHeight="1">
      <c r="A835" s="620" t="s">
        <v>10369</v>
      </c>
      <c r="B835" s="14">
        <v>505</v>
      </c>
      <c r="C835" s="40" t="s">
        <v>82</v>
      </c>
      <c r="D835" s="599" t="s">
        <v>9075</v>
      </c>
      <c r="E835" s="600">
        <v>37</v>
      </c>
      <c r="F835" s="599"/>
      <c r="G835" s="599"/>
      <c r="H835" s="36" t="s">
        <v>159</v>
      </c>
      <c r="I835" s="14" t="s">
        <v>242</v>
      </c>
      <c r="J835" s="36" t="s">
        <v>85</v>
      </c>
      <c r="K835" s="14" t="s">
        <v>86</v>
      </c>
      <c r="L835" s="14" t="s">
        <v>69</v>
      </c>
      <c r="M835" s="14" t="s">
        <v>196</v>
      </c>
      <c r="N835" s="17" t="s">
        <v>88</v>
      </c>
      <c r="O835" s="18" t="s">
        <v>10370</v>
      </c>
      <c r="P835" s="14" t="s">
        <v>10371</v>
      </c>
      <c r="Q835" s="14">
        <v>1114</v>
      </c>
      <c r="R835" s="14" t="s">
        <v>10372</v>
      </c>
      <c r="S835" s="14" t="s">
        <v>10373</v>
      </c>
      <c r="T835" s="627">
        <v>237705222</v>
      </c>
      <c r="U835" s="14">
        <v>8</v>
      </c>
      <c r="V835" s="195">
        <v>68</v>
      </c>
      <c r="W835" s="195">
        <v>131</v>
      </c>
      <c r="X835" s="79" t="s">
        <v>2663</v>
      </c>
      <c r="Y835" s="79" t="s">
        <v>10374</v>
      </c>
      <c r="Z835" s="14">
        <v>5</v>
      </c>
      <c r="AA835" s="14" t="s">
        <v>99</v>
      </c>
      <c r="AB835" s="14" t="s">
        <v>219</v>
      </c>
      <c r="AC835" s="14" t="s">
        <v>220</v>
      </c>
      <c r="AD835" s="19" t="s">
        <v>10375</v>
      </c>
      <c r="AE835" s="13" t="s">
        <v>10376</v>
      </c>
      <c r="AF835" s="20">
        <v>31878</v>
      </c>
      <c r="AG835" s="14" t="str">
        <f t="shared" ca="1" si="203"/>
        <v>38 anos</v>
      </c>
      <c r="AH835" s="20">
        <v>41561</v>
      </c>
      <c r="AI835" s="20">
        <v>41561</v>
      </c>
      <c r="AJ835" s="20">
        <f t="shared" si="210"/>
        <v>50692</v>
      </c>
      <c r="AK835" s="20">
        <f t="shared" si="211"/>
        <v>52518</v>
      </c>
      <c r="AL835" s="14">
        <v>59</v>
      </c>
      <c r="AM835" s="14" t="str">
        <f t="shared" ca="1" si="212"/>
        <v>11 ano(s)</v>
      </c>
      <c r="AN835" s="14" t="str">
        <f t="shared" ca="1" si="213"/>
        <v>10  mês(es)</v>
      </c>
      <c r="AO835" s="14" t="str">
        <f t="shared" ca="1" si="214"/>
        <v>2 dias</v>
      </c>
      <c r="AP835" s="14">
        <f t="shared" ca="1" si="215"/>
        <v>4324</v>
      </c>
      <c r="AQ835" s="21" t="s">
        <v>99</v>
      </c>
      <c r="AR835" s="14"/>
      <c r="AS835" s="14"/>
      <c r="AT835" s="14"/>
      <c r="AU835" s="14"/>
      <c r="AV835" s="14"/>
      <c r="AW835" s="14" t="s">
        <v>336</v>
      </c>
      <c r="AX835" s="14"/>
      <c r="AY835" s="14" t="s">
        <v>99</v>
      </c>
      <c r="AZ835" s="14" t="s">
        <v>99</v>
      </c>
      <c r="BA835" s="14"/>
      <c r="BB835" s="14"/>
      <c r="BC835" s="14" t="s">
        <v>351</v>
      </c>
      <c r="BD835" s="14"/>
      <c r="BE835" s="14"/>
      <c r="BF835" s="14"/>
      <c r="BG835" s="14"/>
      <c r="BH835" s="14"/>
      <c r="BI835" s="14"/>
      <c r="BJ835" s="14"/>
      <c r="BK835" s="14"/>
      <c r="BL835" s="14" t="s">
        <v>10377</v>
      </c>
      <c r="BM835" s="14">
        <v>0</v>
      </c>
      <c r="BN835" s="14"/>
      <c r="BO835" s="14" t="s">
        <v>106</v>
      </c>
      <c r="BP835" s="627">
        <v>69088147</v>
      </c>
      <c r="BQ835" s="15">
        <v>9299119605</v>
      </c>
      <c r="BR835" s="22" t="s">
        <v>10378</v>
      </c>
      <c r="BS835" s="14" t="s">
        <v>290</v>
      </c>
      <c r="BT835" s="14" t="s">
        <v>110</v>
      </c>
      <c r="BU835" s="14" t="s">
        <v>291</v>
      </c>
      <c r="BV835" s="14" t="s">
        <v>110</v>
      </c>
      <c r="BW835" s="20" t="s">
        <v>292</v>
      </c>
      <c r="BX835" s="235" t="s">
        <v>1231</v>
      </c>
      <c r="BY835" s="14" t="s">
        <v>110</v>
      </c>
      <c r="BZ835" s="14" t="s">
        <v>110</v>
      </c>
      <c r="CA835" s="14" t="s">
        <v>110</v>
      </c>
      <c r="CB835" s="14" t="s">
        <v>110</v>
      </c>
      <c r="CC835" s="14" t="s">
        <v>110</v>
      </c>
      <c r="CD835" s="14" t="s">
        <v>110</v>
      </c>
      <c r="CE835" s="14" t="s">
        <v>110</v>
      </c>
      <c r="CF835" s="14" t="s">
        <v>110</v>
      </c>
      <c r="CG835" s="14" t="s">
        <v>110</v>
      </c>
      <c r="CH835" s="14" t="s">
        <v>110</v>
      </c>
      <c r="CI835" s="14" t="s">
        <v>110</v>
      </c>
      <c r="CJ835" s="14" t="s">
        <v>110</v>
      </c>
      <c r="CK835" s="14" t="s">
        <v>110</v>
      </c>
      <c r="CL835" s="14" t="s">
        <v>110</v>
      </c>
      <c r="CM835" s="14" t="s">
        <v>110</v>
      </c>
      <c r="CN835" s="14"/>
      <c r="CO835" s="40"/>
    </row>
    <row r="836" spans="1:93" ht="15" customHeight="1">
      <c r="A836" s="65" t="s">
        <v>2530</v>
      </c>
      <c r="B836" s="25">
        <v>122</v>
      </c>
      <c r="C836" s="34" t="s">
        <v>82</v>
      </c>
      <c r="D836" s="600" t="s">
        <v>158</v>
      </c>
      <c r="E836" s="600">
        <v>37</v>
      </c>
      <c r="F836" s="600"/>
      <c r="G836" s="600"/>
      <c r="H836" s="590" t="s">
        <v>159</v>
      </c>
      <c r="I836" s="25" t="s">
        <v>256</v>
      </c>
      <c r="J836" s="27" t="s">
        <v>135</v>
      </c>
      <c r="K836" s="25"/>
      <c r="L836" s="32" t="s">
        <v>257</v>
      </c>
      <c r="M836" s="28" t="s">
        <v>196</v>
      </c>
      <c r="N836" s="28" t="s">
        <v>88</v>
      </c>
      <c r="O836" s="29" t="s">
        <v>2531</v>
      </c>
      <c r="P836" s="44" t="s">
        <v>2532</v>
      </c>
      <c r="Q836" s="41">
        <v>2022</v>
      </c>
      <c r="R836" s="44" t="s">
        <v>2533</v>
      </c>
      <c r="S836" s="44" t="s">
        <v>2534</v>
      </c>
      <c r="T836" s="67" t="s">
        <v>2535</v>
      </c>
      <c r="U836" s="25">
        <v>16</v>
      </c>
      <c r="V836" s="68" t="s">
        <v>717</v>
      </c>
      <c r="W836" s="68" t="s">
        <v>265</v>
      </c>
      <c r="X836" s="65" t="s">
        <v>2536</v>
      </c>
      <c r="Y836" s="65" t="s">
        <v>2537</v>
      </c>
      <c r="Z836" s="25">
        <v>1</v>
      </c>
      <c r="AA836" s="25" t="s">
        <v>99</v>
      </c>
      <c r="AB836" s="25" t="s">
        <v>168</v>
      </c>
      <c r="AC836" s="25" t="s">
        <v>186</v>
      </c>
      <c r="AD836" s="88"/>
      <c r="AE836" s="24"/>
      <c r="AF836" s="45">
        <v>37413</v>
      </c>
      <c r="AG836" s="25" t="str">
        <f t="shared" ca="1" si="203"/>
        <v>23 anos</v>
      </c>
      <c r="AH836" s="45">
        <v>45261</v>
      </c>
      <c r="AI836" s="31"/>
      <c r="AJ836" s="31"/>
      <c r="AK836" s="31"/>
      <c r="AL836" s="25"/>
      <c r="AM836" s="25"/>
      <c r="AN836" s="25"/>
      <c r="AO836" s="25"/>
      <c r="AP836" s="25"/>
      <c r="AQ836" s="32"/>
      <c r="AR836" s="25"/>
      <c r="AS836" s="25"/>
      <c r="AT836" s="25"/>
      <c r="AU836" s="25"/>
      <c r="AV836" s="25"/>
      <c r="AW836" s="52" t="s">
        <v>457</v>
      </c>
      <c r="AX836" s="52" t="s">
        <v>2538</v>
      </c>
      <c r="AY836" s="52" t="s">
        <v>2539</v>
      </c>
      <c r="AZ836" s="52" t="s">
        <v>2539</v>
      </c>
      <c r="BA836" s="94" t="s">
        <v>2539</v>
      </c>
      <c r="BB836" s="25" t="s">
        <v>271</v>
      </c>
      <c r="BC836" s="25"/>
      <c r="BD836" s="25"/>
      <c r="BE836" s="25"/>
      <c r="BF836" s="25"/>
      <c r="BG836" s="25"/>
      <c r="BH836" s="25"/>
      <c r="BI836" s="25"/>
      <c r="BJ836" s="25"/>
      <c r="BK836" s="25"/>
      <c r="BL836" s="70" t="s">
        <v>2540</v>
      </c>
      <c r="BM836" s="71">
        <v>10</v>
      </c>
      <c r="BN836" s="25"/>
      <c r="BO836" s="25" t="s">
        <v>106</v>
      </c>
      <c r="BP836" s="71">
        <v>69099085</v>
      </c>
      <c r="BQ836" s="95" t="s">
        <v>2541</v>
      </c>
      <c r="BR836" s="54" t="s">
        <v>2542</v>
      </c>
      <c r="BS836" s="25"/>
      <c r="BT836" s="25"/>
      <c r="BU836" s="25"/>
      <c r="BV836" s="25" t="s">
        <v>276</v>
      </c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34"/>
    </row>
    <row r="837" spans="1:93" ht="15" customHeight="1">
      <c r="A837" s="239" t="s">
        <v>10379</v>
      </c>
      <c r="B837" s="25">
        <v>533</v>
      </c>
      <c r="C837" s="34" t="s">
        <v>82</v>
      </c>
      <c r="D837" s="600" t="s">
        <v>9075</v>
      </c>
      <c r="E837" s="600">
        <v>37</v>
      </c>
      <c r="F837" s="600"/>
      <c r="G837" s="600"/>
      <c r="H837" s="27" t="s">
        <v>159</v>
      </c>
      <c r="I837" s="25" t="s">
        <v>2637</v>
      </c>
      <c r="J837" s="27" t="s">
        <v>85</v>
      </c>
      <c r="K837" s="25" t="s">
        <v>86</v>
      </c>
      <c r="L837" s="25" t="s">
        <v>69</v>
      </c>
      <c r="M837" s="25" t="s">
        <v>196</v>
      </c>
      <c r="N837" s="28" t="s">
        <v>88</v>
      </c>
      <c r="O837" s="29" t="s">
        <v>10380</v>
      </c>
      <c r="P837" s="25" t="s">
        <v>10381</v>
      </c>
      <c r="Q837" s="28" t="s">
        <v>10382</v>
      </c>
      <c r="R837" s="25" t="s">
        <v>10383</v>
      </c>
      <c r="S837" s="25" t="s">
        <v>10384</v>
      </c>
      <c r="T837" s="25">
        <v>227468122</v>
      </c>
      <c r="U837" s="25">
        <v>16</v>
      </c>
      <c r="V837" s="25">
        <v>59</v>
      </c>
      <c r="W837" s="25">
        <v>18</v>
      </c>
      <c r="X837" s="24" t="s">
        <v>6806</v>
      </c>
      <c r="Y837" s="24" t="s">
        <v>10385</v>
      </c>
      <c r="Z837" s="25">
        <v>2</v>
      </c>
      <c r="AA837" s="25" t="s">
        <v>99</v>
      </c>
      <c r="AB837" s="25" t="s">
        <v>219</v>
      </c>
      <c r="AC837" s="25" t="s">
        <v>3045</v>
      </c>
      <c r="AD837" s="30" t="s">
        <v>10386</v>
      </c>
      <c r="AE837" s="24" t="s">
        <v>10387</v>
      </c>
      <c r="AF837" s="31">
        <v>30900</v>
      </c>
      <c r="AG837" s="25" t="str">
        <f t="shared" ca="1" si="203"/>
        <v>41 anos</v>
      </c>
      <c r="AH837" s="31">
        <v>41561</v>
      </c>
      <c r="AI837" s="31">
        <v>41561</v>
      </c>
      <c r="AJ837" s="31">
        <f>EDATE(AI837,300)</f>
        <v>50692</v>
      </c>
      <c r="AK837" s="31">
        <f>EDATE(AI837,360)</f>
        <v>52518</v>
      </c>
      <c r="AL837" s="25">
        <v>59</v>
      </c>
      <c r="AM837" s="25" t="str">
        <f ca="1">DATEDIF(AI837,TODAY(),"Y")&amp;" ano(s)"</f>
        <v>11 ano(s)</v>
      </c>
      <c r="AN837" s="25" t="str">
        <f ca="1">DATEDIF(AI837,TODAY(),"YM")&amp;"  mês(es)"</f>
        <v>10  mês(es)</v>
      </c>
      <c r="AO837" s="25" t="str">
        <f ca="1">DATEDIF(AI837,TODAY(),"MD")&amp;" dias"</f>
        <v>2 dias</v>
      </c>
      <c r="AP837" s="25">
        <f ca="1">TODAY()-AI837</f>
        <v>4324</v>
      </c>
      <c r="AQ837" s="32" t="s">
        <v>99</v>
      </c>
      <c r="AR837" s="25"/>
      <c r="AS837" s="25"/>
      <c r="AT837" s="25"/>
      <c r="AU837" s="25"/>
      <c r="AV837" s="25"/>
      <c r="AW837" s="25" t="s">
        <v>336</v>
      </c>
      <c r="AX837" s="25"/>
      <c r="AY837" s="25" t="s">
        <v>99</v>
      </c>
      <c r="AZ837" s="25" t="s">
        <v>99</v>
      </c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 t="s">
        <v>10388</v>
      </c>
      <c r="BM837" s="25">
        <v>0</v>
      </c>
      <c r="BN837" s="25"/>
      <c r="BO837" s="25" t="s">
        <v>106</v>
      </c>
      <c r="BP837" s="25">
        <v>69080296</v>
      </c>
      <c r="BQ837" s="25">
        <v>9292054588</v>
      </c>
      <c r="BR837" s="33" t="s">
        <v>10389</v>
      </c>
      <c r="BS837" s="25" t="s">
        <v>290</v>
      </c>
      <c r="BT837" s="25" t="s">
        <v>110</v>
      </c>
      <c r="BU837" s="25" t="s">
        <v>291</v>
      </c>
      <c r="BV837" s="25" t="s">
        <v>110</v>
      </c>
      <c r="BW837" s="31" t="s">
        <v>292</v>
      </c>
      <c r="BX837" s="25" t="s">
        <v>1217</v>
      </c>
      <c r="BY837" s="25" t="s">
        <v>110</v>
      </c>
      <c r="BZ837" s="25" t="s">
        <v>110</v>
      </c>
      <c r="CA837" s="25" t="s">
        <v>110</v>
      </c>
      <c r="CB837" s="25" t="s">
        <v>110</v>
      </c>
      <c r="CC837" s="25" t="s">
        <v>110</v>
      </c>
      <c r="CD837" s="25" t="s">
        <v>110</v>
      </c>
      <c r="CE837" s="25" t="s">
        <v>110</v>
      </c>
      <c r="CF837" s="25" t="s">
        <v>110</v>
      </c>
      <c r="CG837" s="25" t="s">
        <v>110</v>
      </c>
      <c r="CH837" s="25" t="s">
        <v>110</v>
      </c>
      <c r="CI837" s="25" t="s">
        <v>110</v>
      </c>
      <c r="CJ837" s="25" t="s">
        <v>110</v>
      </c>
      <c r="CK837" s="25" t="s">
        <v>110</v>
      </c>
      <c r="CL837" s="25" t="s">
        <v>110</v>
      </c>
      <c r="CM837" s="25" t="s">
        <v>110</v>
      </c>
      <c r="CN837" s="25"/>
      <c r="CO837" s="34"/>
    </row>
    <row r="838" spans="1:93" ht="15" customHeight="1">
      <c r="A838" s="620" t="s">
        <v>10390</v>
      </c>
      <c r="B838" s="14">
        <v>7</v>
      </c>
      <c r="C838" s="40" t="s">
        <v>82</v>
      </c>
      <c r="D838" s="599" t="s">
        <v>9075</v>
      </c>
      <c r="E838" s="600">
        <v>37</v>
      </c>
      <c r="F838" s="599"/>
      <c r="G838" s="599"/>
      <c r="H838" s="593" t="s">
        <v>159</v>
      </c>
      <c r="I838" s="14" t="s">
        <v>7065</v>
      </c>
      <c r="J838" s="36" t="s">
        <v>135</v>
      </c>
      <c r="K838" s="14" t="s">
        <v>544</v>
      </c>
      <c r="L838" s="14" t="s">
        <v>75</v>
      </c>
      <c r="M838" s="17" t="s">
        <v>136</v>
      </c>
      <c r="N838" s="17" t="s">
        <v>696</v>
      </c>
      <c r="O838" s="18" t="s">
        <v>10391</v>
      </c>
      <c r="P838" s="14" t="s">
        <v>10392</v>
      </c>
      <c r="Q838" s="14">
        <v>1502</v>
      </c>
      <c r="R838" s="14" t="s">
        <v>10393</v>
      </c>
      <c r="S838" s="14" t="s">
        <v>10394</v>
      </c>
      <c r="T838" s="627">
        <v>295453927</v>
      </c>
      <c r="U838" s="14">
        <v>4</v>
      </c>
      <c r="V838" s="627">
        <v>29</v>
      </c>
      <c r="W838" s="627">
        <v>627</v>
      </c>
      <c r="X838" s="620" t="s">
        <v>544</v>
      </c>
      <c r="Y838" s="620" t="s">
        <v>10395</v>
      </c>
      <c r="Z838" s="14"/>
      <c r="AA838" s="14" t="s">
        <v>99</v>
      </c>
      <c r="AB838" s="14" t="s">
        <v>168</v>
      </c>
      <c r="AC838" s="14" t="s">
        <v>9319</v>
      </c>
      <c r="AD838" s="19" t="s">
        <v>10396</v>
      </c>
      <c r="AE838" s="13" t="s">
        <v>10397</v>
      </c>
      <c r="AF838" s="20">
        <v>27773</v>
      </c>
      <c r="AG838" s="14" t="str">
        <f t="shared" ca="1" si="203"/>
        <v>49 anos</v>
      </c>
      <c r="AH838" s="14"/>
      <c r="AI838" s="20">
        <v>43937</v>
      </c>
      <c r="AJ838" s="20">
        <f>EDATE(AI838,300)</f>
        <v>53068</v>
      </c>
      <c r="AK838" s="20">
        <f>EDATE(AI838,360)</f>
        <v>54894</v>
      </c>
      <c r="AL838" s="14">
        <v>59</v>
      </c>
      <c r="AM838" s="14" t="str">
        <f ca="1">DATEDIF(AI838,TODAY(),"Y")&amp;" ano(s)"</f>
        <v>5 ano(s)</v>
      </c>
      <c r="AN838" s="14" t="str">
        <f ca="1">DATEDIF(AI838,TODAY(),"YM")&amp;"  mês(es)"</f>
        <v>4  mês(es)</v>
      </c>
      <c r="AO838" s="14" t="str">
        <f ca="1">DATEDIF(AI838,TODAY(),"MD")&amp;" dias"</f>
        <v>0 dias</v>
      </c>
      <c r="AP838" s="14">
        <f ca="1">TODAY()-AI838</f>
        <v>1948</v>
      </c>
      <c r="AQ838" s="21" t="s">
        <v>99</v>
      </c>
      <c r="AR838" s="14"/>
      <c r="AS838" s="14"/>
      <c r="AT838" s="14"/>
      <c r="AU838" s="14"/>
      <c r="AV838" s="14"/>
      <c r="AW838" s="14" t="s">
        <v>100</v>
      </c>
      <c r="AX838" s="14" t="s">
        <v>704</v>
      </c>
      <c r="AY838" s="14" t="s">
        <v>1703</v>
      </c>
      <c r="AZ838" s="14"/>
      <c r="BA838" s="116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627" t="s">
        <v>10398</v>
      </c>
      <c r="BM838" s="14">
        <v>344</v>
      </c>
      <c r="BN838" s="14" t="s">
        <v>5613</v>
      </c>
      <c r="BO838" s="14" t="s">
        <v>106</v>
      </c>
      <c r="BP838" s="627">
        <v>69020050</v>
      </c>
      <c r="BQ838" s="117">
        <v>63992788274</v>
      </c>
      <c r="BR838" s="22" t="s">
        <v>10399</v>
      </c>
      <c r="BS838" s="14"/>
      <c r="BT838" s="14"/>
      <c r="BU838" s="14"/>
      <c r="BV838" s="14"/>
      <c r="BW838" s="14"/>
      <c r="BX838" s="14"/>
      <c r="BY838" s="14"/>
      <c r="BZ838" s="14"/>
      <c r="CA838" s="14"/>
      <c r="CB838" s="20">
        <v>43937</v>
      </c>
      <c r="CC838" s="14" t="s">
        <v>175</v>
      </c>
      <c r="CD838" s="20">
        <v>44672</v>
      </c>
      <c r="CE838" s="14" t="s">
        <v>709</v>
      </c>
      <c r="CF838" s="14"/>
      <c r="CG838" s="14"/>
      <c r="CH838" s="14"/>
      <c r="CI838" s="14"/>
      <c r="CJ838" s="14"/>
      <c r="CK838" s="14"/>
      <c r="CL838" s="14"/>
      <c r="CM838" s="14"/>
      <c r="CN838" s="14" t="s">
        <v>10400</v>
      </c>
      <c r="CO838" s="40" t="s">
        <v>6128</v>
      </c>
    </row>
    <row r="839" spans="1:93" ht="15" customHeight="1">
      <c r="A839" s="24" t="s">
        <v>10401</v>
      </c>
      <c r="B839" s="25" t="s">
        <v>157</v>
      </c>
      <c r="C839" s="34" t="s">
        <v>82</v>
      </c>
      <c r="D839" s="600" t="s">
        <v>9075</v>
      </c>
      <c r="E839" s="600">
        <v>37</v>
      </c>
      <c r="F839" s="600"/>
      <c r="G839" s="600"/>
      <c r="H839" s="27" t="s">
        <v>159</v>
      </c>
      <c r="I839" s="25" t="s">
        <v>9580</v>
      </c>
      <c r="J839" s="27" t="s">
        <v>135</v>
      </c>
      <c r="K839" s="25" t="s">
        <v>86</v>
      </c>
      <c r="L839" s="25" t="s">
        <v>9581</v>
      </c>
      <c r="M839" s="25" t="s">
        <v>196</v>
      </c>
      <c r="N839" s="28" t="s">
        <v>88</v>
      </c>
      <c r="O839" s="29" t="s">
        <v>10402</v>
      </c>
      <c r="P839" s="25" t="s">
        <v>10403</v>
      </c>
      <c r="Q839" s="28" t="s">
        <v>10404</v>
      </c>
      <c r="R839" s="25" t="s">
        <v>10405</v>
      </c>
      <c r="S839" s="25" t="s">
        <v>10406</v>
      </c>
      <c r="T839" s="25">
        <v>225777522</v>
      </c>
      <c r="U839" s="25">
        <v>8</v>
      </c>
      <c r="V839" s="25">
        <v>1</v>
      </c>
      <c r="W839" s="25">
        <v>360</v>
      </c>
      <c r="X839" s="24" t="s">
        <v>6470</v>
      </c>
      <c r="Y839" s="24" t="s">
        <v>10407</v>
      </c>
      <c r="Z839" s="25">
        <v>1</v>
      </c>
      <c r="AA839" s="25" t="s">
        <v>99</v>
      </c>
      <c r="AB839" s="25" t="s">
        <v>168</v>
      </c>
      <c r="AC839" s="25" t="s">
        <v>97</v>
      </c>
      <c r="AD839" s="30" t="s">
        <v>9589</v>
      </c>
      <c r="AE839" s="24" t="s">
        <v>9580</v>
      </c>
      <c r="AF839" s="31">
        <v>30838</v>
      </c>
      <c r="AG839" s="25" t="str">
        <f t="shared" ca="1" si="203"/>
        <v>41 anos</v>
      </c>
      <c r="AH839" s="31">
        <v>41561</v>
      </c>
      <c r="AI839" s="31">
        <v>41561</v>
      </c>
      <c r="AJ839" s="31">
        <f>EDATE(AI839,300)</f>
        <v>50692</v>
      </c>
      <c r="AK839" s="31">
        <f>EDATE(AI839,360)</f>
        <v>52518</v>
      </c>
      <c r="AL839" s="25">
        <v>59</v>
      </c>
      <c r="AM839" s="25" t="str">
        <f ca="1">DATEDIF(AI839,TODAY(),"Y")&amp;" ano(s)"</f>
        <v>11 ano(s)</v>
      </c>
      <c r="AN839" s="25" t="str">
        <f ca="1">DATEDIF(AI839,TODAY(),"YM")&amp;"  mês(es)"</f>
        <v>10  mês(es)</v>
      </c>
      <c r="AO839" s="25" t="str">
        <f ca="1">DATEDIF(AI839,TODAY(),"MD")&amp;" dias"</f>
        <v>2 dias</v>
      </c>
      <c r="AP839" s="25">
        <f ca="1">TODAY()-AI839</f>
        <v>4324</v>
      </c>
      <c r="AQ839" s="32" t="s">
        <v>99</v>
      </c>
      <c r="AR839" s="25"/>
      <c r="AS839" s="25"/>
      <c r="AT839" s="25"/>
      <c r="AU839" s="25"/>
      <c r="AV839" s="25"/>
      <c r="AW839" s="25" t="s">
        <v>336</v>
      </c>
      <c r="AX839" s="25"/>
      <c r="AY839" s="25" t="s">
        <v>99</v>
      </c>
      <c r="AZ839" s="25" t="s">
        <v>99</v>
      </c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 t="s">
        <v>10408</v>
      </c>
      <c r="BM839" s="25">
        <v>0</v>
      </c>
      <c r="BN839" s="25"/>
      <c r="BO839" s="25" t="s">
        <v>106</v>
      </c>
      <c r="BP839" s="25">
        <v>69020190</v>
      </c>
      <c r="BQ839" s="25">
        <v>9296310674</v>
      </c>
      <c r="BR839" s="33" t="s">
        <v>10409</v>
      </c>
      <c r="BS839" s="25" t="s">
        <v>290</v>
      </c>
      <c r="BT839" s="25" t="s">
        <v>110</v>
      </c>
      <c r="BU839" s="25" t="s">
        <v>291</v>
      </c>
      <c r="BV839" s="25" t="s">
        <v>110</v>
      </c>
      <c r="BW839" s="31" t="s">
        <v>292</v>
      </c>
      <c r="BX839" s="25" t="s">
        <v>10410</v>
      </c>
      <c r="BY839" s="25"/>
      <c r="BZ839" s="25" t="s">
        <v>110</v>
      </c>
      <c r="CA839" s="25" t="s">
        <v>110</v>
      </c>
      <c r="CB839" s="25" t="s">
        <v>110</v>
      </c>
      <c r="CC839" s="25" t="s">
        <v>110</v>
      </c>
      <c r="CD839" s="25" t="s">
        <v>110</v>
      </c>
      <c r="CE839" s="25" t="s">
        <v>110</v>
      </c>
      <c r="CF839" s="25" t="s">
        <v>110</v>
      </c>
      <c r="CG839" s="25" t="s">
        <v>110</v>
      </c>
      <c r="CH839" s="25" t="s">
        <v>110</v>
      </c>
      <c r="CI839" s="25" t="s">
        <v>110</v>
      </c>
      <c r="CJ839" s="25" t="s">
        <v>110</v>
      </c>
      <c r="CK839" s="25" t="s">
        <v>110</v>
      </c>
      <c r="CL839" s="25" t="s">
        <v>110</v>
      </c>
      <c r="CM839" s="25" t="s">
        <v>110</v>
      </c>
      <c r="CN839" s="25"/>
      <c r="CO839" s="34"/>
    </row>
    <row r="840" spans="1:93" ht="15" customHeight="1">
      <c r="A840" s="13" t="s">
        <v>10411</v>
      </c>
      <c r="B840" s="14" t="s">
        <v>157</v>
      </c>
      <c r="C840" s="40" t="s">
        <v>82</v>
      </c>
      <c r="D840" s="599" t="s">
        <v>9075</v>
      </c>
      <c r="E840" s="600">
        <v>37</v>
      </c>
      <c r="F840" s="599"/>
      <c r="G840" s="599"/>
      <c r="H840" s="36" t="s">
        <v>159</v>
      </c>
      <c r="I840" s="14" t="s">
        <v>771</v>
      </c>
      <c r="J840" s="36" t="s">
        <v>135</v>
      </c>
      <c r="K840" s="14" t="s">
        <v>2697</v>
      </c>
      <c r="L840" s="14" t="s">
        <v>76</v>
      </c>
      <c r="M840" s="17" t="s">
        <v>136</v>
      </c>
      <c r="N840" s="17" t="s">
        <v>4987</v>
      </c>
      <c r="O840" s="18" t="s">
        <v>10412</v>
      </c>
      <c r="P840" s="14" t="s">
        <v>10413</v>
      </c>
      <c r="Q840" s="17" t="s">
        <v>10414</v>
      </c>
      <c r="R840" s="14" t="s">
        <v>10415</v>
      </c>
      <c r="S840" s="14" t="s">
        <v>10416</v>
      </c>
      <c r="T840" s="14">
        <v>231509522</v>
      </c>
      <c r="U840" s="14">
        <v>59</v>
      </c>
      <c r="V840" s="14">
        <v>31</v>
      </c>
      <c r="W840" s="14">
        <v>609</v>
      </c>
      <c r="X840" s="13" t="s">
        <v>10417</v>
      </c>
      <c r="Y840" s="13" t="s">
        <v>10418</v>
      </c>
      <c r="Z840" s="14">
        <v>2</v>
      </c>
      <c r="AA840" s="14" t="s">
        <v>99</v>
      </c>
      <c r="AB840" s="14" t="s">
        <v>168</v>
      </c>
      <c r="AC840" s="14" t="s">
        <v>8214</v>
      </c>
      <c r="AD840" s="19" t="s">
        <v>9499</v>
      </c>
      <c r="AE840" s="13" t="s">
        <v>10419</v>
      </c>
      <c r="AF840" s="20">
        <v>31588</v>
      </c>
      <c r="AG840" s="14" t="str">
        <f t="shared" ca="1" si="203"/>
        <v>39 anos</v>
      </c>
      <c r="AH840" s="14"/>
      <c r="AI840" s="20">
        <v>43298</v>
      </c>
      <c r="AJ840" s="20">
        <f>EDATE(AI840,300)</f>
        <v>52429</v>
      </c>
      <c r="AK840" s="20">
        <f>EDATE(AI840,360)</f>
        <v>54256</v>
      </c>
      <c r="AL840" s="14">
        <v>59</v>
      </c>
      <c r="AM840" s="14" t="str">
        <f ca="1">DATEDIF(AI840,TODAY(),"Y")&amp;" ano(s)"</f>
        <v>7 ano(s)</v>
      </c>
      <c r="AN840" s="14" t="str">
        <f ca="1">DATEDIF(AI840,TODAY(),"YM")&amp;"  mês(es)"</f>
        <v>0  mês(es)</v>
      </c>
      <c r="AO840" s="14" t="str">
        <f ca="1">DATEDIF(AI840,TODAY(),"MD")&amp;" dias"</f>
        <v>30 dias</v>
      </c>
      <c r="AP840" s="14">
        <f ca="1">TODAY()-AI840</f>
        <v>2587</v>
      </c>
      <c r="AQ840" s="21" t="s">
        <v>99</v>
      </c>
      <c r="AR840" s="14"/>
      <c r="AS840" s="14"/>
      <c r="AT840" s="14"/>
      <c r="AU840" s="14"/>
      <c r="AV840" s="14"/>
      <c r="AW840" s="14" t="s">
        <v>100</v>
      </c>
      <c r="AX840" s="14" t="s">
        <v>2538</v>
      </c>
      <c r="AY840" s="14" t="s">
        <v>10420</v>
      </c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 t="s">
        <v>10421</v>
      </c>
      <c r="BM840" s="14" t="s">
        <v>105</v>
      </c>
      <c r="BN840" s="14"/>
      <c r="BO840" s="14" t="s">
        <v>106</v>
      </c>
      <c r="BP840" s="14">
        <v>69070250</v>
      </c>
      <c r="BQ840" s="14">
        <v>92982404420</v>
      </c>
      <c r="BR840" s="22" t="s">
        <v>10422</v>
      </c>
      <c r="BS840" s="14" t="s">
        <v>8679</v>
      </c>
      <c r="BT840" s="14"/>
      <c r="BU840" s="14"/>
      <c r="BV840" s="14"/>
      <c r="BW840" s="14"/>
      <c r="BX840" s="14"/>
      <c r="BY840" s="14"/>
      <c r="BZ840" s="14"/>
      <c r="CA840" s="14"/>
      <c r="CB840" s="20"/>
      <c r="CC840" s="14"/>
      <c r="CD840" s="20">
        <v>44068</v>
      </c>
      <c r="CE840" s="170" t="s">
        <v>8680</v>
      </c>
      <c r="CF840" s="14" t="s">
        <v>10423</v>
      </c>
      <c r="CG840" s="14" t="s">
        <v>10424</v>
      </c>
      <c r="CH840" s="14"/>
      <c r="CI840" s="14"/>
      <c r="CJ840" s="14"/>
      <c r="CK840" s="14"/>
      <c r="CL840" s="14"/>
      <c r="CM840" s="14"/>
      <c r="CN840" s="14"/>
      <c r="CO840" s="40"/>
    </row>
    <row r="841" spans="1:93" ht="15" customHeight="1">
      <c r="A841" s="13" t="s">
        <v>2543</v>
      </c>
      <c r="B841" s="14">
        <v>109</v>
      </c>
      <c r="C841" s="40" t="s">
        <v>82</v>
      </c>
      <c r="D841" s="600" t="s">
        <v>158</v>
      </c>
      <c r="E841" s="600">
        <v>37</v>
      </c>
      <c r="F841" s="599"/>
      <c r="G841" s="599"/>
      <c r="H841" s="591" t="s">
        <v>159</v>
      </c>
      <c r="I841" s="14" t="s">
        <v>256</v>
      </c>
      <c r="J841" s="36" t="s">
        <v>85</v>
      </c>
      <c r="K841" s="14"/>
      <c r="L841" s="14" t="s">
        <v>257</v>
      </c>
      <c r="M841" s="17" t="s">
        <v>196</v>
      </c>
      <c r="N841" s="17" t="s">
        <v>88</v>
      </c>
      <c r="O841" s="18" t="s">
        <v>2544</v>
      </c>
      <c r="P841" s="59" t="s">
        <v>2545</v>
      </c>
      <c r="Q841" s="17" t="s">
        <v>2546</v>
      </c>
      <c r="R841" s="59" t="s">
        <v>2547</v>
      </c>
      <c r="S841" s="59" t="s">
        <v>2548</v>
      </c>
      <c r="T841" s="61" t="s">
        <v>2549</v>
      </c>
      <c r="U841" s="14">
        <v>16</v>
      </c>
      <c r="V841" s="14">
        <v>37</v>
      </c>
      <c r="W841" s="61" t="s">
        <v>2550</v>
      </c>
      <c r="X841" s="13" t="s">
        <v>2551</v>
      </c>
      <c r="Y841" s="13" t="s">
        <v>2552</v>
      </c>
      <c r="Z841" s="14">
        <v>2</v>
      </c>
      <c r="AA841" s="14" t="s">
        <v>99</v>
      </c>
      <c r="AB841" s="14" t="s">
        <v>168</v>
      </c>
      <c r="AC841" s="14" t="s">
        <v>186</v>
      </c>
      <c r="AD841" s="19"/>
      <c r="AE841" s="13"/>
      <c r="AF841" s="62">
        <v>32479</v>
      </c>
      <c r="AG841" s="14" t="str">
        <f t="shared" ca="1" si="203"/>
        <v>36 anos</v>
      </c>
      <c r="AH841" s="62">
        <v>45261</v>
      </c>
      <c r="AI841" s="20"/>
      <c r="AJ841" s="20"/>
      <c r="AK841" s="20"/>
      <c r="AL841" s="14"/>
      <c r="AM841" s="14"/>
      <c r="AN841" s="14"/>
      <c r="AO841" s="14"/>
      <c r="AP841" s="14"/>
      <c r="AQ841" s="21"/>
      <c r="AR841" s="14"/>
      <c r="AS841" s="14"/>
      <c r="AT841" s="14"/>
      <c r="AU841" s="14"/>
      <c r="AV841" s="14"/>
      <c r="AW841" s="14" t="s">
        <v>100</v>
      </c>
      <c r="AX841" s="52" t="s">
        <v>2553</v>
      </c>
      <c r="AY841" s="52" t="s">
        <v>306</v>
      </c>
      <c r="AZ841" s="63" t="s">
        <v>99</v>
      </c>
      <c r="BA841" s="52" t="s">
        <v>99</v>
      </c>
      <c r="BB841" s="14" t="s">
        <v>271</v>
      </c>
      <c r="BC841" s="14"/>
      <c r="BD841" s="14"/>
      <c r="BE841" s="14"/>
      <c r="BF841" s="14"/>
      <c r="BG841" s="14"/>
      <c r="BH841" s="14"/>
      <c r="BI841" s="14"/>
      <c r="BJ841" s="14"/>
      <c r="BK841" s="14"/>
      <c r="BL841" s="13" t="s">
        <v>2554</v>
      </c>
      <c r="BM841" s="14">
        <v>7</v>
      </c>
      <c r="BN841" s="14"/>
      <c r="BO841" s="14" t="s">
        <v>106</v>
      </c>
      <c r="BP841" s="14">
        <v>69067142</v>
      </c>
      <c r="BQ841" s="53" t="s">
        <v>2555</v>
      </c>
      <c r="BR841" s="54" t="s">
        <v>2556</v>
      </c>
      <c r="BS841" s="14"/>
      <c r="BT841" s="14"/>
      <c r="BU841" s="14"/>
      <c r="BV841" s="14" t="s">
        <v>276</v>
      </c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 t="s">
        <v>2557</v>
      </c>
      <c r="CO841" s="40" t="s">
        <v>2558</v>
      </c>
    </row>
    <row r="842" spans="1:93" ht="15" customHeight="1">
      <c r="A842" s="24" t="s">
        <v>10425</v>
      </c>
      <c r="B842" s="25" t="s">
        <v>157</v>
      </c>
      <c r="C842" s="34" t="s">
        <v>82</v>
      </c>
      <c r="D842" s="600" t="s">
        <v>9075</v>
      </c>
      <c r="E842" s="600">
        <v>37</v>
      </c>
      <c r="F842" s="600"/>
      <c r="G842" s="600"/>
      <c r="H842" s="27" t="s">
        <v>159</v>
      </c>
      <c r="I842" s="25" t="s">
        <v>8496</v>
      </c>
      <c r="J842" s="27" t="s">
        <v>135</v>
      </c>
      <c r="K842" s="25" t="s">
        <v>86</v>
      </c>
      <c r="L842" s="25" t="s">
        <v>69</v>
      </c>
      <c r="M842" s="25" t="s">
        <v>196</v>
      </c>
      <c r="N842" s="28" t="s">
        <v>88</v>
      </c>
      <c r="O842" s="29" t="s">
        <v>10426</v>
      </c>
      <c r="P842" s="25" t="s">
        <v>10427</v>
      </c>
      <c r="Q842" s="28" t="s">
        <v>10428</v>
      </c>
      <c r="R842" s="25" t="s">
        <v>10429</v>
      </c>
      <c r="S842" s="25" t="s">
        <v>10430</v>
      </c>
      <c r="T842" s="25">
        <v>352478522</v>
      </c>
      <c r="U842" s="25">
        <v>16</v>
      </c>
      <c r="V842" s="25">
        <v>2</v>
      </c>
      <c r="W842" s="25">
        <v>327</v>
      </c>
      <c r="X842" s="24" t="s">
        <v>10431</v>
      </c>
      <c r="Y842" s="24" t="s">
        <v>10432</v>
      </c>
      <c r="Z842" s="25">
        <v>2</v>
      </c>
      <c r="AA842" s="25" t="s">
        <v>99</v>
      </c>
      <c r="AB842" s="25" t="s">
        <v>168</v>
      </c>
      <c r="AC842" s="25" t="s">
        <v>8214</v>
      </c>
      <c r="AD842" s="30" t="s">
        <v>10433</v>
      </c>
      <c r="AE842" s="24" t="s">
        <v>10434</v>
      </c>
      <c r="AF842" s="31">
        <v>33545</v>
      </c>
      <c r="AG842" s="25" t="str">
        <f t="shared" ca="1" si="203"/>
        <v>33 anos</v>
      </c>
      <c r="AH842" s="31">
        <v>41561</v>
      </c>
      <c r="AI842" s="31">
        <v>41561</v>
      </c>
      <c r="AJ842" s="31">
        <f>EDATE(AI842,300)</f>
        <v>50692</v>
      </c>
      <c r="AK842" s="31">
        <f>EDATE(AI842,360)</f>
        <v>52518</v>
      </c>
      <c r="AL842" s="25">
        <v>59</v>
      </c>
      <c r="AM842" s="25" t="str">
        <f ca="1">DATEDIF(AI842,TODAY(),"Y")&amp;" ano(s)"</f>
        <v>11 ano(s)</v>
      </c>
      <c r="AN842" s="25" t="str">
        <f ca="1">DATEDIF(AI842,TODAY(),"YM")&amp;"  mês(es)"</f>
        <v>10  mês(es)</v>
      </c>
      <c r="AO842" s="25" t="str">
        <f ca="1">DATEDIF(AI842,TODAY(),"MD")&amp;" dias"</f>
        <v>2 dias</v>
      </c>
      <c r="AP842" s="25">
        <f ca="1">TODAY()-AI842</f>
        <v>4324</v>
      </c>
      <c r="AQ842" s="32" t="s">
        <v>99</v>
      </c>
      <c r="AR842" s="25"/>
      <c r="AS842" s="25"/>
      <c r="AT842" s="25"/>
      <c r="AU842" s="25"/>
      <c r="AV842" s="25"/>
      <c r="AW842" s="25" t="s">
        <v>336</v>
      </c>
      <c r="AX842" s="25" t="s">
        <v>2624</v>
      </c>
      <c r="AY842" s="25"/>
      <c r="AZ842" s="25" t="s">
        <v>99</v>
      </c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 t="s">
        <v>10435</v>
      </c>
      <c r="BM842" s="25">
        <v>0</v>
      </c>
      <c r="BN842" s="25" t="s">
        <v>10436</v>
      </c>
      <c r="BO842" s="25" t="s">
        <v>106</v>
      </c>
      <c r="BP842" s="25">
        <v>65021005</v>
      </c>
      <c r="BQ842" s="25">
        <v>994789321</v>
      </c>
      <c r="BR842" s="33" t="s">
        <v>10437</v>
      </c>
      <c r="BS842" s="25" t="s">
        <v>290</v>
      </c>
      <c r="BT842" s="25" t="s">
        <v>110</v>
      </c>
      <c r="BU842" s="25" t="s">
        <v>291</v>
      </c>
      <c r="BV842" s="25" t="s">
        <v>110</v>
      </c>
      <c r="BW842" s="31" t="s">
        <v>292</v>
      </c>
      <c r="BX842" s="25" t="s">
        <v>110</v>
      </c>
      <c r="BY842" s="25" t="s">
        <v>110</v>
      </c>
      <c r="BZ842" s="25" t="s">
        <v>110</v>
      </c>
      <c r="CA842" s="25" t="s">
        <v>110</v>
      </c>
      <c r="CB842" s="25" t="s">
        <v>110</v>
      </c>
      <c r="CC842" s="25" t="s">
        <v>110</v>
      </c>
      <c r="CD842" s="25" t="s">
        <v>110</v>
      </c>
      <c r="CE842" s="25" t="s">
        <v>110</v>
      </c>
      <c r="CF842" s="25" t="s">
        <v>110</v>
      </c>
      <c r="CG842" s="25" t="s">
        <v>110</v>
      </c>
      <c r="CH842" s="25" t="s">
        <v>110</v>
      </c>
      <c r="CI842" s="25" t="s">
        <v>110</v>
      </c>
      <c r="CJ842" s="25" t="s">
        <v>110</v>
      </c>
      <c r="CK842" s="25" t="s">
        <v>110</v>
      </c>
      <c r="CL842" s="25" t="s">
        <v>110</v>
      </c>
      <c r="CM842" s="25" t="s">
        <v>110</v>
      </c>
      <c r="CN842" s="25"/>
      <c r="CO842" s="34"/>
    </row>
    <row r="843" spans="1:93" ht="15" customHeight="1">
      <c r="A843" s="620" t="s">
        <v>10438</v>
      </c>
      <c r="B843" s="14" t="s">
        <v>157</v>
      </c>
      <c r="C843" s="40" t="s">
        <v>82</v>
      </c>
      <c r="D843" s="599" t="s">
        <v>9075</v>
      </c>
      <c r="E843" s="600">
        <v>37</v>
      </c>
      <c r="F843" s="599"/>
      <c r="G843" s="599"/>
      <c r="H843" s="36" t="s">
        <v>159</v>
      </c>
      <c r="I843" s="14" t="s">
        <v>178</v>
      </c>
      <c r="J843" s="36" t="s">
        <v>135</v>
      </c>
      <c r="K843" s="14" t="s">
        <v>86</v>
      </c>
      <c r="L843" s="21" t="s">
        <v>70</v>
      </c>
      <c r="M843" s="17" t="s">
        <v>1392</v>
      </c>
      <c r="N843" s="17" t="s">
        <v>1450</v>
      </c>
      <c r="O843" s="18" t="s">
        <v>10439</v>
      </c>
      <c r="P843" s="14" t="s">
        <v>10440</v>
      </c>
      <c r="Q843" s="60" t="s">
        <v>10441</v>
      </c>
      <c r="R843" s="14" t="s">
        <v>10442</v>
      </c>
      <c r="S843" s="14" t="s">
        <v>10443</v>
      </c>
      <c r="T843" s="627">
        <v>210188122</v>
      </c>
      <c r="U843" s="14">
        <v>24</v>
      </c>
      <c r="V843" s="627">
        <v>35</v>
      </c>
      <c r="W843" s="627">
        <v>36</v>
      </c>
      <c r="X843" s="620" t="s">
        <v>10444</v>
      </c>
      <c r="Y843" s="620" t="s">
        <v>10445</v>
      </c>
      <c r="Z843" s="14">
        <v>2</v>
      </c>
      <c r="AA843" s="14" t="s">
        <v>99</v>
      </c>
      <c r="AB843" s="14" t="s">
        <v>168</v>
      </c>
      <c r="AC843" s="14" t="s">
        <v>186</v>
      </c>
      <c r="AD843" s="19" t="s">
        <v>235</v>
      </c>
      <c r="AE843" s="13" t="s">
        <v>178</v>
      </c>
      <c r="AF843" s="20">
        <v>30671</v>
      </c>
      <c r="AG843" s="14" t="str">
        <f t="shared" ca="1" si="203"/>
        <v>41 anos</v>
      </c>
      <c r="AH843" s="20">
        <v>43937</v>
      </c>
      <c r="AI843" s="20">
        <v>43937</v>
      </c>
      <c r="AJ843" s="20">
        <f>EDATE(AI843,300)</f>
        <v>53068</v>
      </c>
      <c r="AK843" s="20">
        <f>EDATE(AI843,360)</f>
        <v>54894</v>
      </c>
      <c r="AL843" s="14">
        <v>59</v>
      </c>
      <c r="AM843" s="14" t="str">
        <f ca="1">DATEDIF(AI843,TODAY(),"Y")&amp;" ano(s)"</f>
        <v>5 ano(s)</v>
      </c>
      <c r="AN843" s="14" t="str">
        <f ca="1">DATEDIF(AI843,TODAY(),"YM")&amp;"  mês(es)"</f>
        <v>4  mês(es)</v>
      </c>
      <c r="AO843" s="14" t="str">
        <f ca="1">DATEDIF(AI843,TODAY(),"MD")&amp;" dias"</f>
        <v>0 dias</v>
      </c>
      <c r="AP843" s="14">
        <f ca="1">TODAY()-AI843</f>
        <v>1948</v>
      </c>
      <c r="AQ843" s="21" t="s">
        <v>99</v>
      </c>
      <c r="AR843" s="14"/>
      <c r="AS843" s="14"/>
      <c r="AT843" s="14"/>
      <c r="AU843" s="14"/>
      <c r="AV843" s="14"/>
      <c r="AW843" s="14" t="s">
        <v>100</v>
      </c>
      <c r="AX843" s="14" t="s">
        <v>110</v>
      </c>
      <c r="AY843" s="14" t="s">
        <v>10446</v>
      </c>
      <c r="AZ843" s="14" t="s">
        <v>99</v>
      </c>
      <c r="BA843" s="14" t="s">
        <v>99</v>
      </c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627" t="s">
        <v>10447</v>
      </c>
      <c r="BM843" s="627">
        <v>301</v>
      </c>
      <c r="BN843" s="14" t="s">
        <v>7177</v>
      </c>
      <c r="BO843" s="14" t="s">
        <v>106</v>
      </c>
      <c r="BP843" s="14" t="s">
        <v>10448</v>
      </c>
      <c r="BQ843" s="14" t="s">
        <v>10449</v>
      </c>
      <c r="BR843" s="118" t="s">
        <v>10450</v>
      </c>
      <c r="BS843" s="14"/>
      <c r="BT843" s="14"/>
      <c r="BU843" s="14"/>
      <c r="BV843" s="14"/>
      <c r="BW843" s="14"/>
      <c r="BX843" s="14"/>
      <c r="BY843" s="14" t="s">
        <v>2671</v>
      </c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40"/>
    </row>
    <row r="844" spans="1:93" ht="15" customHeight="1">
      <c r="A844" s="24" t="s">
        <v>10451</v>
      </c>
      <c r="B844" s="25" t="s">
        <v>157</v>
      </c>
      <c r="C844" s="34" t="s">
        <v>82</v>
      </c>
      <c r="D844" s="600" t="s">
        <v>9075</v>
      </c>
      <c r="E844" s="600">
        <v>37</v>
      </c>
      <c r="F844" s="600"/>
      <c r="G844" s="600"/>
      <c r="H844" s="593" t="s">
        <v>159</v>
      </c>
      <c r="I844" s="25" t="s">
        <v>10452</v>
      </c>
      <c r="J844" s="27" t="s">
        <v>85</v>
      </c>
      <c r="K844" s="25" t="s">
        <v>86</v>
      </c>
      <c r="L844" s="25" t="s">
        <v>68</v>
      </c>
      <c r="M844" s="28" t="s">
        <v>1392</v>
      </c>
      <c r="N844" s="25" t="s">
        <v>9595</v>
      </c>
      <c r="O844" s="29" t="s">
        <v>10453</v>
      </c>
      <c r="P844" s="25" t="s">
        <v>10454</v>
      </c>
      <c r="Q844" s="41" t="s">
        <v>10455</v>
      </c>
      <c r="R844" s="25" t="s">
        <v>10456</v>
      </c>
      <c r="S844" s="25" t="s">
        <v>10457</v>
      </c>
      <c r="T844" s="25">
        <v>175331022</v>
      </c>
      <c r="U844" s="25">
        <v>40</v>
      </c>
      <c r="V844" s="25">
        <v>65</v>
      </c>
      <c r="W844" s="25">
        <v>490</v>
      </c>
      <c r="X844" s="24" t="s">
        <v>10458</v>
      </c>
      <c r="Y844" s="24" t="s">
        <v>10459</v>
      </c>
      <c r="Z844" s="25">
        <v>1</v>
      </c>
      <c r="AA844" s="25" t="s">
        <v>99</v>
      </c>
      <c r="AB844" s="25" t="s">
        <v>10059</v>
      </c>
      <c r="AC844" s="25" t="s">
        <v>97</v>
      </c>
      <c r="AD844" s="30" t="s">
        <v>10460</v>
      </c>
      <c r="AE844" s="24" t="s">
        <v>10461</v>
      </c>
      <c r="AF844" s="31">
        <v>29592</v>
      </c>
      <c r="AG844" s="25" t="str">
        <f t="shared" ca="1" si="203"/>
        <v>44 anos</v>
      </c>
      <c r="AH844" s="31">
        <v>43937</v>
      </c>
      <c r="AI844" s="31">
        <v>43943</v>
      </c>
      <c r="AJ844" s="31">
        <f>EDATE(AI844,300)</f>
        <v>53074</v>
      </c>
      <c r="AK844" s="31">
        <f>EDATE(AI844,360)</f>
        <v>54900</v>
      </c>
      <c r="AL844" s="25">
        <v>59</v>
      </c>
      <c r="AM844" s="25" t="str">
        <f ca="1">DATEDIF(AI844,TODAY(),"Y")&amp;" ano(s)"</f>
        <v>5 ano(s)</v>
      </c>
      <c r="AN844" s="25" t="str">
        <f ca="1">DATEDIF(AI844,TODAY(),"YM")&amp;"  mês(es)"</f>
        <v>3  mês(es)</v>
      </c>
      <c r="AO844" s="25" t="str">
        <f ca="1">DATEDIF(AI844,TODAY(),"MD")&amp;" dias"</f>
        <v>25 dias</v>
      </c>
      <c r="AP844" s="25">
        <f ca="1">TODAY()-AI844</f>
        <v>1942</v>
      </c>
      <c r="AQ844" s="32" t="s">
        <v>99</v>
      </c>
      <c r="AR844" s="25"/>
      <c r="AS844" s="25"/>
      <c r="AT844" s="25"/>
      <c r="AU844" s="25"/>
      <c r="AV844" s="25" t="s">
        <v>10462</v>
      </c>
      <c r="AW844" s="25" t="s">
        <v>336</v>
      </c>
      <c r="AX844" s="25" t="s">
        <v>110</v>
      </c>
      <c r="AY844" s="25" t="s">
        <v>99</v>
      </c>
      <c r="AZ844" s="25" t="s">
        <v>110</v>
      </c>
      <c r="BA844" s="25" t="s">
        <v>110</v>
      </c>
      <c r="BB844" s="25"/>
      <c r="BC844" s="25" t="s">
        <v>1401</v>
      </c>
      <c r="BD844" s="25"/>
      <c r="BE844" s="25"/>
      <c r="BF844" s="25"/>
      <c r="BG844" s="25"/>
      <c r="BH844" s="25"/>
      <c r="BI844" s="25"/>
      <c r="BJ844" s="25"/>
      <c r="BK844" s="25"/>
      <c r="BL844" s="25" t="s">
        <v>10463</v>
      </c>
      <c r="BM844" s="25">
        <v>21</v>
      </c>
      <c r="BN844" s="25" t="s">
        <v>3065</v>
      </c>
      <c r="BO844" s="25" t="s">
        <v>106</v>
      </c>
      <c r="BP844" s="25">
        <v>69043590</v>
      </c>
      <c r="BQ844" s="25">
        <v>92991105995</v>
      </c>
      <c r="BR844" s="33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34"/>
    </row>
    <row r="845" spans="1:93" ht="15" customHeight="1">
      <c r="A845" s="13" t="s">
        <v>10464</v>
      </c>
      <c r="B845" s="14"/>
      <c r="C845" s="40" t="s">
        <v>82</v>
      </c>
      <c r="D845" s="599" t="s">
        <v>9075</v>
      </c>
      <c r="E845" s="600">
        <v>37</v>
      </c>
      <c r="F845" s="599"/>
      <c r="G845" s="599"/>
      <c r="H845" s="593" t="s">
        <v>84</v>
      </c>
      <c r="I845" s="14" t="s">
        <v>1716</v>
      </c>
      <c r="J845" s="36" t="s">
        <v>135</v>
      </c>
      <c r="K845" s="14" t="s">
        <v>2697</v>
      </c>
      <c r="L845" s="14" t="s">
        <v>68</v>
      </c>
      <c r="M845" s="17" t="s">
        <v>1392</v>
      </c>
      <c r="N845" s="17" t="s">
        <v>1393</v>
      </c>
      <c r="O845" s="18" t="s">
        <v>10465</v>
      </c>
      <c r="P845" s="14" t="s">
        <v>10466</v>
      </c>
      <c r="Q845" s="60" t="s">
        <v>10467</v>
      </c>
      <c r="R845" s="14" t="s">
        <v>10468</v>
      </c>
      <c r="S845" s="14" t="s">
        <v>10469</v>
      </c>
      <c r="T845" s="14">
        <v>236684522</v>
      </c>
      <c r="U845" s="14">
        <v>83</v>
      </c>
      <c r="V845" s="14">
        <v>31</v>
      </c>
      <c r="W845" s="14">
        <v>573</v>
      </c>
      <c r="X845" s="13" t="s">
        <v>1575</v>
      </c>
      <c r="Y845" s="13" t="s">
        <v>10470</v>
      </c>
      <c r="Z845" s="14">
        <v>2</v>
      </c>
      <c r="AA845" s="14" t="s">
        <v>96</v>
      </c>
      <c r="AB845" s="14" t="s">
        <v>23</v>
      </c>
      <c r="AC845" s="14" t="s">
        <v>97</v>
      </c>
      <c r="AD845" s="19"/>
      <c r="AE845" s="13"/>
      <c r="AF845" s="20">
        <v>31705</v>
      </c>
      <c r="AG845" s="14" t="str">
        <f t="shared" ca="1" si="203"/>
        <v>38 anos</v>
      </c>
      <c r="AH845" s="113">
        <v>43937</v>
      </c>
      <c r="AI845" s="20">
        <v>43943</v>
      </c>
      <c r="AJ845" s="20">
        <f>EDATE(AI845,300)</f>
        <v>53074</v>
      </c>
      <c r="AK845" s="20">
        <f>EDATE(AI845,360)</f>
        <v>54900</v>
      </c>
      <c r="AL845" s="14">
        <v>59</v>
      </c>
      <c r="AM845" s="14" t="str">
        <f ca="1">DATEDIF(AI845,TODAY(),"Y")&amp;" ano(s)"</f>
        <v>5 ano(s)</v>
      </c>
      <c r="AN845" s="14" t="str">
        <f ca="1">DATEDIF(AI845,TODAY(),"YM")&amp;"  mês(es)"</f>
        <v>3  mês(es)</v>
      </c>
      <c r="AO845" s="14" t="str">
        <f ca="1">DATEDIF(AI845,TODAY(),"MD")&amp;" dias"</f>
        <v>25 dias</v>
      </c>
      <c r="AP845" s="14">
        <f ca="1">TODAY()-AI845</f>
        <v>1942</v>
      </c>
      <c r="AQ845" s="21" t="s">
        <v>99</v>
      </c>
      <c r="AR845" s="14"/>
      <c r="AS845" s="14"/>
      <c r="AT845" s="14"/>
      <c r="AU845" s="14"/>
      <c r="AV845" s="14"/>
      <c r="AW845" s="14" t="s">
        <v>100</v>
      </c>
      <c r="AX845" s="14" t="s">
        <v>10471</v>
      </c>
      <c r="AY845" s="14" t="s">
        <v>99</v>
      </c>
      <c r="AZ845" s="14" t="s">
        <v>110</v>
      </c>
      <c r="BA845" s="14" t="s">
        <v>110</v>
      </c>
      <c r="BB845" s="14"/>
      <c r="BC845" s="14" t="s">
        <v>1401</v>
      </c>
      <c r="BD845" s="14"/>
      <c r="BE845" s="14"/>
      <c r="BF845" s="14"/>
      <c r="BG845" s="14"/>
      <c r="BH845" s="14"/>
      <c r="BI845" s="14"/>
      <c r="BJ845" s="14"/>
      <c r="BK845" s="14"/>
      <c r="BL845" s="14" t="s">
        <v>10472</v>
      </c>
      <c r="BM845" s="14">
        <v>1042</v>
      </c>
      <c r="BN845" s="14" t="s">
        <v>10473</v>
      </c>
      <c r="BO845" s="14" t="s">
        <v>106</v>
      </c>
      <c r="BP845" s="14">
        <v>69073110</v>
      </c>
      <c r="BQ845" s="14">
        <v>92988470857</v>
      </c>
      <c r="BR845" s="14" t="s">
        <v>10474</v>
      </c>
      <c r="BS845" s="14"/>
      <c r="BT845" s="14"/>
      <c r="BU845" s="14"/>
      <c r="BV845" s="14"/>
      <c r="BW845" s="14"/>
      <c r="BX845" s="14"/>
      <c r="BY845" s="15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40"/>
    </row>
    <row r="846" spans="1:93" ht="15" customHeight="1">
      <c r="A846" s="24" t="s">
        <v>10475</v>
      </c>
      <c r="B846" s="25">
        <v>23</v>
      </c>
      <c r="C846" s="34" t="s">
        <v>82</v>
      </c>
      <c r="D846" s="600" t="s">
        <v>9075</v>
      </c>
      <c r="E846" s="600">
        <v>37</v>
      </c>
      <c r="F846" s="600"/>
      <c r="G846" s="600"/>
      <c r="H846" s="27" t="s">
        <v>159</v>
      </c>
      <c r="I846" s="25" t="s">
        <v>256</v>
      </c>
      <c r="J846" s="27" t="s">
        <v>135</v>
      </c>
      <c r="K846" s="25" t="s">
        <v>544</v>
      </c>
      <c r="L846" s="25" t="s">
        <v>75</v>
      </c>
      <c r="M846" s="28" t="s">
        <v>136</v>
      </c>
      <c r="N846" s="28" t="s">
        <v>161</v>
      </c>
      <c r="O846" s="29" t="s">
        <v>10476</v>
      </c>
      <c r="P846" s="25" t="s">
        <v>10477</v>
      </c>
      <c r="Q846" s="25">
        <v>1510</v>
      </c>
      <c r="R846" s="25" t="s">
        <v>10478</v>
      </c>
      <c r="S846" s="25" t="s">
        <v>10479</v>
      </c>
      <c r="T846" s="25">
        <v>3791122</v>
      </c>
      <c r="U846" s="25">
        <v>59</v>
      </c>
      <c r="V846" s="25">
        <v>40</v>
      </c>
      <c r="W846" s="25">
        <v>72</v>
      </c>
      <c r="X846" s="24" t="s">
        <v>10480</v>
      </c>
      <c r="Y846" s="24" t="s">
        <v>10481</v>
      </c>
      <c r="Z846" s="25"/>
      <c r="AA846" s="25" t="s">
        <v>99</v>
      </c>
      <c r="AB846" s="25" t="s">
        <v>168</v>
      </c>
      <c r="AC846" s="25" t="s">
        <v>9114</v>
      </c>
      <c r="AD846" s="30" t="s">
        <v>10482</v>
      </c>
      <c r="AE846" s="24" t="s">
        <v>178</v>
      </c>
      <c r="AF846" s="31">
        <v>24913</v>
      </c>
      <c r="AG846" s="25" t="str">
        <f t="shared" ca="1" si="203"/>
        <v>57 anos</v>
      </c>
      <c r="AH846" s="25"/>
      <c r="AI846" s="31">
        <v>43937</v>
      </c>
      <c r="AJ846" s="31">
        <f>EDATE(AI846,300)</f>
        <v>53068</v>
      </c>
      <c r="AK846" s="31">
        <f>EDATE(AI846,360)</f>
        <v>54894</v>
      </c>
      <c r="AL846" s="25">
        <v>59</v>
      </c>
      <c r="AM846" s="25" t="str">
        <f ca="1">DATEDIF(AI846,TODAY(),"Y")&amp;" ano(s)"</f>
        <v>5 ano(s)</v>
      </c>
      <c r="AN846" s="25" t="str">
        <f ca="1">DATEDIF(AI846,TODAY(),"YM")&amp;"  mês(es)"</f>
        <v>4  mês(es)</v>
      </c>
      <c r="AO846" s="25" t="str">
        <f ca="1">DATEDIF(AI846,TODAY(),"MD")&amp;" dias"</f>
        <v>0 dias</v>
      </c>
      <c r="AP846" s="25">
        <f ca="1">TODAY()-AI846</f>
        <v>1948</v>
      </c>
      <c r="AQ846" s="32" t="s">
        <v>99</v>
      </c>
      <c r="AR846" s="25"/>
      <c r="AS846" s="25"/>
      <c r="AT846" s="25"/>
      <c r="AU846" s="25"/>
      <c r="AV846" s="25"/>
      <c r="AW846" s="25" t="s">
        <v>100</v>
      </c>
      <c r="AX846" s="25" t="s">
        <v>172</v>
      </c>
      <c r="AY846" s="25" t="s">
        <v>10483</v>
      </c>
      <c r="AZ846" s="25" t="s">
        <v>99</v>
      </c>
      <c r="BA846" s="73" t="s">
        <v>99</v>
      </c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 t="s">
        <v>10484</v>
      </c>
      <c r="BM846" s="25">
        <v>15</v>
      </c>
      <c r="BN846" s="25" t="s">
        <v>10485</v>
      </c>
      <c r="BO846" s="25" t="s">
        <v>106</v>
      </c>
      <c r="BP846" s="25">
        <v>69037077</v>
      </c>
      <c r="BQ846" s="80">
        <v>92032384121</v>
      </c>
      <c r="BR846" s="33"/>
      <c r="BS846" s="25"/>
      <c r="BT846" s="25"/>
      <c r="BU846" s="25"/>
      <c r="BV846" s="25"/>
      <c r="BW846" s="25"/>
      <c r="BX846" s="25"/>
      <c r="BY846" s="25"/>
      <c r="BZ846" s="25"/>
      <c r="CA846" s="25"/>
      <c r="CB846" s="31">
        <v>43937</v>
      </c>
      <c r="CC846" s="25" t="s">
        <v>175</v>
      </c>
      <c r="CD846" s="31">
        <v>44672</v>
      </c>
      <c r="CE846" s="25" t="s">
        <v>176</v>
      </c>
      <c r="CF846" s="25"/>
      <c r="CG846" s="25"/>
      <c r="CH846" s="25"/>
      <c r="CI846" s="25"/>
      <c r="CJ846" s="25"/>
      <c r="CK846" s="25"/>
      <c r="CL846" s="25"/>
      <c r="CM846" s="25"/>
      <c r="CN846" s="25"/>
      <c r="CO846" s="34"/>
    </row>
    <row r="847" spans="1:93" ht="15" customHeight="1">
      <c r="A847" s="24" t="s">
        <v>2559</v>
      </c>
      <c r="B847" s="25">
        <v>85</v>
      </c>
      <c r="C847" s="34" t="s">
        <v>82</v>
      </c>
      <c r="D847" s="600" t="s">
        <v>158</v>
      </c>
      <c r="E847" s="600">
        <v>37</v>
      </c>
      <c r="F847" s="600"/>
      <c r="G847" s="600"/>
      <c r="H847" s="590" t="s">
        <v>159</v>
      </c>
      <c r="I847" s="25" t="s">
        <v>256</v>
      </c>
      <c r="J847" s="27" t="s">
        <v>135</v>
      </c>
      <c r="K847" s="25"/>
      <c r="L847" s="25" t="s">
        <v>257</v>
      </c>
      <c r="M847" s="28" t="s">
        <v>196</v>
      </c>
      <c r="N847" s="32" t="s">
        <v>88</v>
      </c>
      <c r="O847" s="29" t="s">
        <v>2560</v>
      </c>
      <c r="P847" s="44" t="s">
        <v>2561</v>
      </c>
      <c r="Q847" s="25">
        <v>1985</v>
      </c>
      <c r="R847" s="44" t="s">
        <v>2562</v>
      </c>
      <c r="S847" s="44" t="s">
        <v>2563</v>
      </c>
      <c r="T847" s="25">
        <v>407248922</v>
      </c>
      <c r="U847" s="25">
        <v>16</v>
      </c>
      <c r="V847" s="25" t="s">
        <v>1031</v>
      </c>
      <c r="W847" s="25" t="s">
        <v>2564</v>
      </c>
      <c r="X847" s="24" t="s">
        <v>2565</v>
      </c>
      <c r="Y847" s="24" t="s">
        <v>2566</v>
      </c>
      <c r="Z847" s="25">
        <v>1</v>
      </c>
      <c r="AA847" s="25" t="s">
        <v>99</v>
      </c>
      <c r="AB847" s="25" t="s">
        <v>168</v>
      </c>
      <c r="AC847" s="25" t="s">
        <v>186</v>
      </c>
      <c r="AD847" s="30"/>
      <c r="AE847" s="24"/>
      <c r="AF847" s="45">
        <v>35820</v>
      </c>
      <c r="AG847" s="25" t="str">
        <f t="shared" ca="1" si="203"/>
        <v>27 anos</v>
      </c>
      <c r="AH847" s="45">
        <v>45261</v>
      </c>
      <c r="AI847" s="31"/>
      <c r="AJ847" s="31"/>
      <c r="AK847" s="31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 t="s">
        <v>100</v>
      </c>
      <c r="AX847" s="52" t="s">
        <v>2370</v>
      </c>
      <c r="AY847" s="52" t="s">
        <v>306</v>
      </c>
      <c r="AZ847" s="63" t="s">
        <v>99</v>
      </c>
      <c r="BA847" s="52" t="s">
        <v>99</v>
      </c>
      <c r="BB847" s="25" t="s">
        <v>271</v>
      </c>
      <c r="BC847" s="25"/>
      <c r="BD847" s="25"/>
      <c r="BE847" s="25"/>
      <c r="BF847" s="25"/>
      <c r="BG847" s="25"/>
      <c r="BH847" s="25"/>
      <c r="BI847" s="25"/>
      <c r="BJ847" s="25"/>
      <c r="BK847" s="25"/>
      <c r="BL847" s="24" t="s">
        <v>2567</v>
      </c>
      <c r="BM847" s="25">
        <v>116</v>
      </c>
      <c r="BN847" s="25"/>
      <c r="BO847" s="25" t="s">
        <v>106</v>
      </c>
      <c r="BP847" s="25" t="s">
        <v>2568</v>
      </c>
      <c r="BQ847" s="53">
        <v>92991885249</v>
      </c>
      <c r="BR847" s="54" t="s">
        <v>2569</v>
      </c>
      <c r="BS847" s="25"/>
      <c r="BT847" s="25"/>
      <c r="BU847" s="25"/>
      <c r="BV847" s="25" t="s">
        <v>276</v>
      </c>
      <c r="BW847" s="25"/>
      <c r="BX847" s="25"/>
      <c r="BY847" s="25"/>
      <c r="BZ847" s="25"/>
      <c r="CA847" s="25"/>
      <c r="CB847" s="31"/>
      <c r="CC847" s="25"/>
      <c r="CD847" s="31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34"/>
    </row>
    <row r="848" spans="1:93" ht="15" customHeight="1">
      <c r="A848" s="13" t="s">
        <v>10486</v>
      </c>
      <c r="B848" s="14">
        <v>529</v>
      </c>
      <c r="C848" s="40" t="s">
        <v>82</v>
      </c>
      <c r="D848" s="599" t="s">
        <v>9075</v>
      </c>
      <c r="E848" s="600">
        <v>37</v>
      </c>
      <c r="F848" s="599"/>
      <c r="G848" s="599"/>
      <c r="H848" s="36" t="s">
        <v>159</v>
      </c>
      <c r="I848" s="14" t="s">
        <v>256</v>
      </c>
      <c r="J848" s="36" t="s">
        <v>85</v>
      </c>
      <c r="K848" s="14" t="s">
        <v>86</v>
      </c>
      <c r="L848" s="14" t="s">
        <v>69</v>
      </c>
      <c r="M848" s="14" t="s">
        <v>196</v>
      </c>
      <c r="N848" s="17" t="s">
        <v>88</v>
      </c>
      <c r="O848" s="18" t="s">
        <v>10487</v>
      </c>
      <c r="P848" s="14" t="s">
        <v>10488</v>
      </c>
      <c r="Q848" s="17" t="s">
        <v>10489</v>
      </c>
      <c r="R848" s="14" t="s">
        <v>10490</v>
      </c>
      <c r="S848" s="14" t="s">
        <v>10491</v>
      </c>
      <c r="T848" s="14">
        <v>187526322</v>
      </c>
      <c r="U848" s="14">
        <v>24</v>
      </c>
      <c r="V848" s="14">
        <v>58</v>
      </c>
      <c r="W848" s="14">
        <v>495</v>
      </c>
      <c r="X848" s="13" t="s">
        <v>10492</v>
      </c>
      <c r="Y848" s="13" t="s">
        <v>10493</v>
      </c>
      <c r="Z848" s="14">
        <v>1</v>
      </c>
      <c r="AA848" s="14" t="s">
        <v>99</v>
      </c>
      <c r="AB848" s="14" t="s">
        <v>168</v>
      </c>
      <c r="AC848" s="14" t="s">
        <v>186</v>
      </c>
      <c r="AD848" s="19" t="s">
        <v>187</v>
      </c>
      <c r="AE848" s="13" t="s">
        <v>178</v>
      </c>
      <c r="AF848" s="20">
        <v>29252</v>
      </c>
      <c r="AG848" s="14" t="str">
        <f t="shared" ca="1" si="203"/>
        <v>45 anos</v>
      </c>
      <c r="AH848" s="20">
        <v>41561</v>
      </c>
      <c r="AI848" s="20">
        <v>41561</v>
      </c>
      <c r="AJ848" s="20">
        <f t="shared" ref="AJ848:AJ854" si="216">EDATE(AI848,300)</f>
        <v>50692</v>
      </c>
      <c r="AK848" s="20">
        <f t="shared" ref="AK848:AK854" si="217">EDATE(AI848,360)</f>
        <v>52518</v>
      </c>
      <c r="AL848" s="14">
        <v>59</v>
      </c>
      <c r="AM848" s="14" t="str">
        <f t="shared" ref="AM848:AM854" ca="1" si="218">DATEDIF(AI848,TODAY(),"Y")&amp;" ano(s)"</f>
        <v>11 ano(s)</v>
      </c>
      <c r="AN848" s="14" t="str">
        <f t="shared" ref="AN848:AN854" ca="1" si="219">DATEDIF(AI848,TODAY(),"YM")&amp;"  mês(es)"</f>
        <v>10  mês(es)</v>
      </c>
      <c r="AO848" s="14" t="str">
        <f t="shared" ref="AO848:AO854" ca="1" si="220">DATEDIF(AI848,TODAY(),"MD")&amp;" dias"</f>
        <v>2 dias</v>
      </c>
      <c r="AP848" s="14">
        <f t="shared" ref="AP848:AP854" ca="1" si="221">TODAY()-AI848</f>
        <v>4324</v>
      </c>
      <c r="AQ848" s="21" t="s">
        <v>99</v>
      </c>
      <c r="AR848" s="14"/>
      <c r="AS848" s="14"/>
      <c r="AT848" s="14"/>
      <c r="AU848" s="14"/>
      <c r="AV848" s="14"/>
      <c r="AW848" s="14" t="s">
        <v>336</v>
      </c>
      <c r="AX848" s="14"/>
      <c r="AY848" s="14" t="s">
        <v>99</v>
      </c>
      <c r="AZ848" s="14" t="s">
        <v>99</v>
      </c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 t="s">
        <v>10494</v>
      </c>
      <c r="BM848" s="14">
        <v>0</v>
      </c>
      <c r="BN848" s="14" t="s">
        <v>10495</v>
      </c>
      <c r="BO848" s="14" t="s">
        <v>106</v>
      </c>
      <c r="BP848" s="14">
        <v>69099753</v>
      </c>
      <c r="BQ848" s="14">
        <v>9291268812</v>
      </c>
      <c r="BR848" s="22">
        <v>0</v>
      </c>
      <c r="BS848" s="14" t="s">
        <v>290</v>
      </c>
      <c r="BT848" s="14" t="s">
        <v>110</v>
      </c>
      <c r="BU848" s="14" t="s">
        <v>291</v>
      </c>
      <c r="BV848" s="14" t="s">
        <v>110</v>
      </c>
      <c r="BW848" s="20" t="s">
        <v>292</v>
      </c>
      <c r="BX848" s="14" t="s">
        <v>1119</v>
      </c>
      <c r="BY848" s="14" t="s">
        <v>110</v>
      </c>
      <c r="BZ848" s="14" t="s">
        <v>110</v>
      </c>
      <c r="CA848" s="14" t="s">
        <v>110</v>
      </c>
      <c r="CB848" s="14" t="s">
        <v>110</v>
      </c>
      <c r="CC848" s="14" t="s">
        <v>110</v>
      </c>
      <c r="CD848" s="14" t="s">
        <v>110</v>
      </c>
      <c r="CE848" s="14" t="s">
        <v>110</v>
      </c>
      <c r="CF848" s="14" t="s">
        <v>110</v>
      </c>
      <c r="CG848" s="14" t="s">
        <v>110</v>
      </c>
      <c r="CH848" s="14" t="s">
        <v>110</v>
      </c>
      <c r="CI848" s="14" t="s">
        <v>110</v>
      </c>
      <c r="CJ848" s="14" t="s">
        <v>110</v>
      </c>
      <c r="CK848" s="14" t="s">
        <v>110</v>
      </c>
      <c r="CL848" s="14" t="s">
        <v>110</v>
      </c>
      <c r="CM848" s="14" t="s">
        <v>110</v>
      </c>
      <c r="CN848" s="14"/>
      <c r="CO848" s="40"/>
    </row>
    <row r="849" spans="1:93" ht="15" customHeight="1">
      <c r="A849" s="24" t="s">
        <v>10496</v>
      </c>
      <c r="B849" s="25">
        <v>9</v>
      </c>
      <c r="C849" s="34" t="s">
        <v>82</v>
      </c>
      <c r="D849" s="600" t="s">
        <v>9075</v>
      </c>
      <c r="E849" s="600">
        <v>37</v>
      </c>
      <c r="F849" s="600"/>
      <c r="G849" s="600"/>
      <c r="H849" s="27" t="s">
        <v>159</v>
      </c>
      <c r="I849" s="25" t="s">
        <v>3860</v>
      </c>
      <c r="J849" s="27" t="s">
        <v>85</v>
      </c>
      <c r="K849" s="25" t="s">
        <v>544</v>
      </c>
      <c r="L849" s="25" t="s">
        <v>75</v>
      </c>
      <c r="M849" s="28" t="s">
        <v>136</v>
      </c>
      <c r="N849" s="28" t="s">
        <v>161</v>
      </c>
      <c r="O849" s="29" t="s">
        <v>10497</v>
      </c>
      <c r="P849" s="25" t="s">
        <v>10498</v>
      </c>
      <c r="Q849" s="25">
        <v>1518</v>
      </c>
      <c r="R849" s="25" t="s">
        <v>10499</v>
      </c>
      <c r="S849" s="25" t="s">
        <v>10500</v>
      </c>
      <c r="T849" s="25">
        <v>182038622</v>
      </c>
      <c r="U849" s="25">
        <v>83</v>
      </c>
      <c r="V849" s="25">
        <v>4</v>
      </c>
      <c r="W849" s="25">
        <v>175</v>
      </c>
      <c r="X849" s="24" t="s">
        <v>10501</v>
      </c>
      <c r="Y849" s="24" t="s">
        <v>10502</v>
      </c>
      <c r="Z849" s="25"/>
      <c r="AA849" s="25" t="s">
        <v>99</v>
      </c>
      <c r="AB849" s="25" t="s">
        <v>168</v>
      </c>
      <c r="AC849" s="25" t="s">
        <v>10503</v>
      </c>
      <c r="AD849" s="30" t="s">
        <v>10504</v>
      </c>
      <c r="AE849" s="240" t="s">
        <v>10505</v>
      </c>
      <c r="AF849" s="31">
        <v>28355</v>
      </c>
      <c r="AG849" s="25" t="str">
        <f t="shared" ref="AG849:AG880" ca="1" si="222">DATEDIF(AF849,TODAY(),"Y")&amp;" anos"</f>
        <v>47 anos</v>
      </c>
      <c r="AH849" s="25"/>
      <c r="AI849" s="31">
        <v>43845</v>
      </c>
      <c r="AJ849" s="31">
        <f t="shared" si="216"/>
        <v>52977</v>
      </c>
      <c r="AK849" s="31">
        <f t="shared" si="217"/>
        <v>54803</v>
      </c>
      <c r="AL849" s="25">
        <v>59</v>
      </c>
      <c r="AM849" s="25" t="str">
        <f t="shared" ca="1" si="218"/>
        <v>5 ano(s)</v>
      </c>
      <c r="AN849" s="25" t="str">
        <f t="shared" ca="1" si="219"/>
        <v>7  mês(es)</v>
      </c>
      <c r="AO849" s="25" t="str">
        <f t="shared" ca="1" si="220"/>
        <v>1 dias</v>
      </c>
      <c r="AP849" s="25">
        <f t="shared" ca="1" si="221"/>
        <v>2040</v>
      </c>
      <c r="AQ849" s="32" t="s">
        <v>99</v>
      </c>
      <c r="AR849" s="25"/>
      <c r="AS849" s="25"/>
      <c r="AT849" s="25"/>
      <c r="AU849" s="25"/>
      <c r="AV849" s="25"/>
      <c r="AW849" s="25" t="s">
        <v>100</v>
      </c>
      <c r="AX849" s="25" t="s">
        <v>172</v>
      </c>
      <c r="AY849" s="25" t="s">
        <v>10506</v>
      </c>
      <c r="AZ849" s="25" t="s">
        <v>99</v>
      </c>
      <c r="BA849" s="25" t="s">
        <v>99</v>
      </c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 t="s">
        <v>10507</v>
      </c>
      <c r="BM849" s="25">
        <v>433</v>
      </c>
      <c r="BN849" s="25"/>
      <c r="BO849" s="25" t="s">
        <v>106</v>
      </c>
      <c r="BP849" s="25">
        <v>69151030</v>
      </c>
      <c r="BQ849" s="25">
        <v>92993581646</v>
      </c>
      <c r="BR849" s="33" t="s">
        <v>10508</v>
      </c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31">
        <v>44672</v>
      </c>
      <c r="CE849" s="25" t="s">
        <v>176</v>
      </c>
      <c r="CF849" s="25"/>
      <c r="CG849" s="25"/>
      <c r="CH849" s="25"/>
      <c r="CI849" s="25"/>
      <c r="CJ849" s="25"/>
      <c r="CK849" s="25"/>
      <c r="CL849" s="25"/>
      <c r="CM849" s="25"/>
      <c r="CN849" s="25"/>
      <c r="CO849" s="34"/>
    </row>
    <row r="850" spans="1:93" ht="15" customHeight="1">
      <c r="A850" s="13" t="s">
        <v>10509</v>
      </c>
      <c r="B850" s="14"/>
      <c r="C850" s="40" t="s">
        <v>82</v>
      </c>
      <c r="D850" s="599" t="s">
        <v>9075</v>
      </c>
      <c r="E850" s="600">
        <v>37</v>
      </c>
      <c r="F850" s="599"/>
      <c r="G850" s="599"/>
      <c r="H850" s="36" t="s">
        <v>159</v>
      </c>
      <c r="I850" s="14" t="s">
        <v>256</v>
      </c>
      <c r="J850" s="36" t="s">
        <v>135</v>
      </c>
      <c r="K850" s="14" t="s">
        <v>86</v>
      </c>
      <c r="L850" s="21" t="s">
        <v>69</v>
      </c>
      <c r="M850" s="17" t="s">
        <v>1392</v>
      </c>
      <c r="N850" s="17" t="s">
        <v>1450</v>
      </c>
      <c r="O850" s="18" t="s">
        <v>10510</v>
      </c>
      <c r="P850" s="14" t="s">
        <v>10511</v>
      </c>
      <c r="Q850" s="60" t="s">
        <v>10512</v>
      </c>
      <c r="R850" s="14" t="s">
        <v>10513</v>
      </c>
      <c r="S850" s="14" t="s">
        <v>10514</v>
      </c>
      <c r="T850" s="14">
        <v>314176313</v>
      </c>
      <c r="U850" s="14">
        <v>92</v>
      </c>
      <c r="V850" s="14">
        <v>65</v>
      </c>
      <c r="W850" s="14">
        <v>416</v>
      </c>
      <c r="X850" s="13" t="s">
        <v>10515</v>
      </c>
      <c r="Y850" s="13" t="s">
        <v>10516</v>
      </c>
      <c r="Z850" s="14">
        <v>1</v>
      </c>
      <c r="AA850" s="14" t="s">
        <v>99</v>
      </c>
      <c r="AB850" s="14" t="s">
        <v>168</v>
      </c>
      <c r="AC850" s="14" t="s">
        <v>186</v>
      </c>
      <c r="AD850" s="19" t="s">
        <v>10517</v>
      </c>
      <c r="AE850" s="13" t="s">
        <v>10518</v>
      </c>
      <c r="AF850" s="133">
        <v>27552</v>
      </c>
      <c r="AG850" s="14" t="str">
        <f t="shared" ca="1" si="222"/>
        <v>50 anos</v>
      </c>
      <c r="AH850" s="20">
        <v>43937</v>
      </c>
      <c r="AI850" s="20">
        <v>43937</v>
      </c>
      <c r="AJ850" s="20">
        <f t="shared" si="216"/>
        <v>53068</v>
      </c>
      <c r="AK850" s="20">
        <f t="shared" si="217"/>
        <v>54894</v>
      </c>
      <c r="AL850" s="14">
        <v>59</v>
      </c>
      <c r="AM850" s="14" t="str">
        <f t="shared" ca="1" si="218"/>
        <v>5 ano(s)</v>
      </c>
      <c r="AN850" s="14" t="str">
        <f t="shared" ca="1" si="219"/>
        <v>4  mês(es)</v>
      </c>
      <c r="AO850" s="14" t="str">
        <f t="shared" ca="1" si="220"/>
        <v>0 dias</v>
      </c>
      <c r="AP850" s="14">
        <f t="shared" ca="1" si="221"/>
        <v>1948</v>
      </c>
      <c r="AQ850" s="21" t="s">
        <v>99</v>
      </c>
      <c r="AR850" s="14"/>
      <c r="AS850" s="14"/>
      <c r="AT850" s="14"/>
      <c r="AU850" s="14"/>
      <c r="AV850" s="14"/>
      <c r="AW850" s="14" t="s">
        <v>336</v>
      </c>
      <c r="AX850" s="14" t="s">
        <v>110</v>
      </c>
      <c r="AY850" s="14" t="s">
        <v>99</v>
      </c>
      <c r="AZ850" s="14" t="s">
        <v>99</v>
      </c>
      <c r="BA850" s="14" t="s">
        <v>99</v>
      </c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55" t="s">
        <v>10519</v>
      </c>
      <c r="BM850" s="21">
        <v>8</v>
      </c>
      <c r="BN850" s="155" t="s">
        <v>10520</v>
      </c>
      <c r="BO850" s="21" t="s">
        <v>106</v>
      </c>
      <c r="BP850" s="21">
        <v>69097535</v>
      </c>
      <c r="BQ850" s="21">
        <v>92993007043</v>
      </c>
      <c r="BR850" s="155" t="s">
        <v>10521</v>
      </c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 t="s">
        <v>10522</v>
      </c>
      <c r="CO850" s="40" t="s">
        <v>10523</v>
      </c>
    </row>
    <row r="851" spans="1:93" ht="15" customHeight="1">
      <c r="A851" s="24" t="s">
        <v>10524</v>
      </c>
      <c r="B851" s="25">
        <v>416</v>
      </c>
      <c r="C851" s="34" t="s">
        <v>82</v>
      </c>
      <c r="D851" s="600" t="s">
        <v>9075</v>
      </c>
      <c r="E851" s="600">
        <v>37</v>
      </c>
      <c r="F851" s="600"/>
      <c r="G851" s="600"/>
      <c r="H851" s="27" t="s">
        <v>159</v>
      </c>
      <c r="I851" s="25" t="s">
        <v>256</v>
      </c>
      <c r="J851" s="27" t="s">
        <v>85</v>
      </c>
      <c r="K851" s="25" t="s">
        <v>86</v>
      </c>
      <c r="L851" s="25" t="s">
        <v>69</v>
      </c>
      <c r="M851" s="25" t="s">
        <v>196</v>
      </c>
      <c r="N851" s="28" t="s">
        <v>88</v>
      </c>
      <c r="O851" s="29" t="s">
        <v>10525</v>
      </c>
      <c r="P851" s="25" t="s">
        <v>10526</v>
      </c>
      <c r="Q851" s="28" t="s">
        <v>10527</v>
      </c>
      <c r="R851" s="25" t="s">
        <v>10528</v>
      </c>
      <c r="S851" s="25" t="s">
        <v>10529</v>
      </c>
      <c r="T851" s="25">
        <v>172836022</v>
      </c>
      <c r="U851" s="25">
        <v>40</v>
      </c>
      <c r="V851" s="25">
        <v>58</v>
      </c>
      <c r="W851" s="25">
        <v>99</v>
      </c>
      <c r="X851" s="24" t="s">
        <v>10530</v>
      </c>
      <c r="Y851" s="24" t="s">
        <v>10531</v>
      </c>
      <c r="Z851" s="25">
        <v>2</v>
      </c>
      <c r="AA851" s="25" t="s">
        <v>99</v>
      </c>
      <c r="AB851" s="25" t="s">
        <v>168</v>
      </c>
      <c r="AC851" s="25" t="s">
        <v>186</v>
      </c>
      <c r="AD851" s="30" t="s">
        <v>187</v>
      </c>
      <c r="AE851" s="24" t="s">
        <v>178</v>
      </c>
      <c r="AF851" s="31">
        <v>28718</v>
      </c>
      <c r="AG851" s="25" t="str">
        <f t="shared" ca="1" si="222"/>
        <v>47 anos</v>
      </c>
      <c r="AH851" s="31">
        <v>41561</v>
      </c>
      <c r="AI851" s="31">
        <v>41561</v>
      </c>
      <c r="AJ851" s="31">
        <f t="shared" si="216"/>
        <v>50692</v>
      </c>
      <c r="AK851" s="31">
        <f t="shared" si="217"/>
        <v>52518</v>
      </c>
      <c r="AL851" s="25">
        <v>59</v>
      </c>
      <c r="AM851" s="25" t="str">
        <f t="shared" ca="1" si="218"/>
        <v>11 ano(s)</v>
      </c>
      <c r="AN851" s="25" t="str">
        <f t="shared" ca="1" si="219"/>
        <v>10  mês(es)</v>
      </c>
      <c r="AO851" s="25" t="str">
        <f t="shared" ca="1" si="220"/>
        <v>2 dias</v>
      </c>
      <c r="AP851" s="25">
        <f t="shared" ca="1" si="221"/>
        <v>4324</v>
      </c>
      <c r="AQ851" s="32" t="s">
        <v>99</v>
      </c>
      <c r="AR851" s="25"/>
      <c r="AS851" s="25"/>
      <c r="AT851" s="25"/>
      <c r="AU851" s="25"/>
      <c r="AV851" s="25"/>
      <c r="AW851" s="25" t="s">
        <v>100</v>
      </c>
      <c r="AX851" s="25" t="s">
        <v>10532</v>
      </c>
      <c r="AY851" s="25" t="s">
        <v>99</v>
      </c>
      <c r="AZ851" s="25" t="s">
        <v>99</v>
      </c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 t="s">
        <v>10533</v>
      </c>
      <c r="BM851" s="25">
        <v>0</v>
      </c>
      <c r="BN851" s="25" t="s">
        <v>10534</v>
      </c>
      <c r="BO851" s="25" t="s">
        <v>106</v>
      </c>
      <c r="BP851" s="25">
        <v>69077690</v>
      </c>
      <c r="BQ851" s="25" t="s">
        <v>10535</v>
      </c>
      <c r="BR851" s="33" t="s">
        <v>10536</v>
      </c>
      <c r="BS851" s="25" t="s">
        <v>290</v>
      </c>
      <c r="BT851" s="25" t="s">
        <v>110</v>
      </c>
      <c r="BU851" s="25" t="s">
        <v>291</v>
      </c>
      <c r="BV851" s="25" t="s">
        <v>110</v>
      </c>
      <c r="BW851" s="31" t="s">
        <v>292</v>
      </c>
      <c r="BX851" s="25" t="s">
        <v>10537</v>
      </c>
      <c r="BY851" s="25" t="s">
        <v>110</v>
      </c>
      <c r="BZ851" s="25" t="s">
        <v>110</v>
      </c>
      <c r="CA851" s="25" t="s">
        <v>110</v>
      </c>
      <c r="CB851" s="25" t="s">
        <v>110</v>
      </c>
      <c r="CC851" s="25" t="s">
        <v>110</v>
      </c>
      <c r="CD851" s="25" t="s">
        <v>110</v>
      </c>
      <c r="CE851" s="25" t="s">
        <v>110</v>
      </c>
      <c r="CF851" s="25" t="s">
        <v>110</v>
      </c>
      <c r="CG851" s="25" t="s">
        <v>110</v>
      </c>
      <c r="CH851" s="25" t="s">
        <v>110</v>
      </c>
      <c r="CI851" s="25" t="s">
        <v>110</v>
      </c>
      <c r="CJ851" s="25" t="s">
        <v>110</v>
      </c>
      <c r="CK851" s="25" t="s">
        <v>110</v>
      </c>
      <c r="CL851" s="25" t="s">
        <v>110</v>
      </c>
      <c r="CM851" s="25" t="s">
        <v>110</v>
      </c>
      <c r="CN851" s="25"/>
      <c r="CO851" s="34"/>
    </row>
    <row r="852" spans="1:93" ht="15" customHeight="1">
      <c r="A852" s="13" t="s">
        <v>10538</v>
      </c>
      <c r="B852" s="14">
        <v>33</v>
      </c>
      <c r="C852" s="40" t="s">
        <v>82</v>
      </c>
      <c r="D852" s="599" t="s">
        <v>9075</v>
      </c>
      <c r="E852" s="600">
        <v>37</v>
      </c>
      <c r="F852" s="599"/>
      <c r="G852" s="599"/>
      <c r="H852" s="36" t="s">
        <v>159</v>
      </c>
      <c r="I852" s="14" t="s">
        <v>256</v>
      </c>
      <c r="J852" s="36" t="s">
        <v>85</v>
      </c>
      <c r="K852" s="14" t="s">
        <v>544</v>
      </c>
      <c r="L852" s="14" t="s">
        <v>75</v>
      </c>
      <c r="M852" s="17" t="s">
        <v>87</v>
      </c>
      <c r="N852" s="17" t="s">
        <v>88</v>
      </c>
      <c r="O852" s="18" t="s">
        <v>10539</v>
      </c>
      <c r="P852" s="14" t="s">
        <v>10540</v>
      </c>
      <c r="Q852" s="17" t="s">
        <v>10541</v>
      </c>
      <c r="R852" s="14" t="s">
        <v>10542</v>
      </c>
      <c r="S852" s="14" t="s">
        <v>10543</v>
      </c>
      <c r="T852" s="14">
        <v>193263622</v>
      </c>
      <c r="U852" s="14">
        <v>8</v>
      </c>
      <c r="V852" s="14">
        <v>37</v>
      </c>
      <c r="W852" s="14">
        <v>232</v>
      </c>
      <c r="X852" s="13" t="s">
        <v>1575</v>
      </c>
      <c r="Y852" s="13" t="s">
        <v>10544</v>
      </c>
      <c r="Z852" s="14">
        <v>2</v>
      </c>
      <c r="AA852" s="14" t="s">
        <v>99</v>
      </c>
      <c r="AB852" s="14" t="s">
        <v>168</v>
      </c>
      <c r="AC852" s="14" t="s">
        <v>186</v>
      </c>
      <c r="AD852" s="19" t="s">
        <v>187</v>
      </c>
      <c r="AE852" s="13" t="s">
        <v>178</v>
      </c>
      <c r="AF852" s="20">
        <v>29501</v>
      </c>
      <c r="AG852" s="14" t="str">
        <f t="shared" ca="1" si="222"/>
        <v>44 anos</v>
      </c>
      <c r="AH852" s="20">
        <v>38058</v>
      </c>
      <c r="AI852" s="20">
        <v>38058</v>
      </c>
      <c r="AJ852" s="20">
        <f t="shared" si="216"/>
        <v>47189</v>
      </c>
      <c r="AK852" s="20">
        <f t="shared" si="217"/>
        <v>49015</v>
      </c>
      <c r="AL852" s="14">
        <v>59</v>
      </c>
      <c r="AM852" s="14" t="str">
        <f t="shared" ca="1" si="218"/>
        <v>21 ano(s)</v>
      </c>
      <c r="AN852" s="14" t="str">
        <f t="shared" ca="1" si="219"/>
        <v>5  mês(es)</v>
      </c>
      <c r="AO852" s="14" t="str">
        <f t="shared" ca="1" si="220"/>
        <v>4 dias</v>
      </c>
      <c r="AP852" s="14">
        <f t="shared" ca="1" si="221"/>
        <v>7827</v>
      </c>
      <c r="AQ852" s="21" t="s">
        <v>99</v>
      </c>
      <c r="AR852" s="14"/>
      <c r="AS852" s="14"/>
      <c r="AT852" s="14"/>
      <c r="AU852" s="14"/>
      <c r="AV852" s="14"/>
      <c r="AW852" s="14" t="s">
        <v>100</v>
      </c>
      <c r="AX852" s="14"/>
      <c r="AY852" s="14" t="s">
        <v>8562</v>
      </c>
      <c r="AZ852" s="14" t="s">
        <v>99</v>
      </c>
      <c r="BA852" s="14" t="s">
        <v>99</v>
      </c>
      <c r="BB852" s="20" t="s">
        <v>101</v>
      </c>
      <c r="BC852" s="14"/>
      <c r="BD852" s="14" t="s">
        <v>102</v>
      </c>
      <c r="BE852" s="14" t="s">
        <v>103</v>
      </c>
      <c r="BF852" s="14"/>
      <c r="BG852" s="14"/>
      <c r="BH852" s="14"/>
      <c r="BI852" s="14"/>
      <c r="BJ852" s="14"/>
      <c r="BK852" s="14"/>
      <c r="BL852" s="14"/>
      <c r="BM852" s="14">
        <v>0</v>
      </c>
      <c r="BN852" s="14"/>
      <c r="BO852" s="14" t="s">
        <v>106</v>
      </c>
      <c r="BP852" s="14">
        <v>69060010</v>
      </c>
      <c r="BQ852" s="14">
        <v>9296057487</v>
      </c>
      <c r="BR852" s="22" t="s">
        <v>10545</v>
      </c>
      <c r="BS852" s="14" t="s">
        <v>108</v>
      </c>
      <c r="BT852" s="14" t="s">
        <v>109</v>
      </c>
      <c r="BU852" s="14" t="s">
        <v>110</v>
      </c>
      <c r="BV852" s="14" t="s">
        <v>110</v>
      </c>
      <c r="BW852" s="14" t="s">
        <v>110</v>
      </c>
      <c r="BX852" s="20" t="s">
        <v>111</v>
      </c>
      <c r="BY852" s="14" t="s">
        <v>112</v>
      </c>
      <c r="BZ852" s="20" t="s">
        <v>113</v>
      </c>
      <c r="CA852" s="14" t="s">
        <v>110</v>
      </c>
      <c r="CB852" s="14" t="s">
        <v>110</v>
      </c>
      <c r="CC852" s="14" t="s">
        <v>110</v>
      </c>
      <c r="CD852" s="20">
        <v>45163</v>
      </c>
      <c r="CE852" s="14" t="s">
        <v>10546</v>
      </c>
      <c r="CF852" s="14" t="s">
        <v>110</v>
      </c>
      <c r="CG852" s="14" t="s">
        <v>110</v>
      </c>
      <c r="CH852" s="14" t="s">
        <v>110</v>
      </c>
      <c r="CI852" s="14" t="s">
        <v>110</v>
      </c>
      <c r="CJ852" s="14" t="s">
        <v>110</v>
      </c>
      <c r="CK852" s="14" t="s">
        <v>110</v>
      </c>
      <c r="CL852" s="14" t="s">
        <v>110</v>
      </c>
      <c r="CM852" s="14" t="s">
        <v>110</v>
      </c>
      <c r="CN852" s="14"/>
      <c r="CO852" s="40"/>
    </row>
    <row r="853" spans="1:93" ht="15" customHeight="1">
      <c r="A853" s="24" t="s">
        <v>10547</v>
      </c>
      <c r="B853" s="25">
        <v>200</v>
      </c>
      <c r="C853" s="34" t="s">
        <v>82</v>
      </c>
      <c r="D853" s="600" t="s">
        <v>9075</v>
      </c>
      <c r="E853" s="600">
        <v>37</v>
      </c>
      <c r="F853" s="600"/>
      <c r="G853" s="600"/>
      <c r="H853" s="27" t="s">
        <v>159</v>
      </c>
      <c r="I853" s="25" t="s">
        <v>5089</v>
      </c>
      <c r="J853" s="27" t="s">
        <v>85</v>
      </c>
      <c r="K853" s="25" t="s">
        <v>544</v>
      </c>
      <c r="L853" s="25" t="s">
        <v>73</v>
      </c>
      <c r="M853" s="28" t="s">
        <v>87</v>
      </c>
      <c r="N853" s="28" t="s">
        <v>88</v>
      </c>
      <c r="O853" s="29" t="s">
        <v>10548</v>
      </c>
      <c r="P853" s="25" t="s">
        <v>10549</v>
      </c>
      <c r="Q853" s="28" t="s">
        <v>10550</v>
      </c>
      <c r="R853" s="25" t="s">
        <v>10551</v>
      </c>
      <c r="S853" s="25" t="s">
        <v>10552</v>
      </c>
      <c r="T853" s="25">
        <v>223302322</v>
      </c>
      <c r="U853" s="25">
        <v>24</v>
      </c>
      <c r="V853" s="25">
        <v>37</v>
      </c>
      <c r="W853" s="25">
        <v>261</v>
      </c>
      <c r="X853" s="24" t="s">
        <v>10553</v>
      </c>
      <c r="Y853" s="24" t="s">
        <v>10554</v>
      </c>
      <c r="Z853" s="25">
        <v>1</v>
      </c>
      <c r="AA853" s="25" t="s">
        <v>99</v>
      </c>
      <c r="AB853" s="25" t="s">
        <v>168</v>
      </c>
      <c r="AC853" s="25" t="s">
        <v>9769</v>
      </c>
      <c r="AD853" s="30" t="s">
        <v>10555</v>
      </c>
      <c r="AE853" s="24" t="s">
        <v>7065</v>
      </c>
      <c r="AF853" s="31">
        <v>30249</v>
      </c>
      <c r="AG853" s="25" t="str">
        <f t="shared" ca="1" si="222"/>
        <v>42 anos</v>
      </c>
      <c r="AH853" s="31">
        <v>38058</v>
      </c>
      <c r="AI853" s="31">
        <v>38058</v>
      </c>
      <c r="AJ853" s="31">
        <f t="shared" si="216"/>
        <v>47189</v>
      </c>
      <c r="AK853" s="31">
        <f t="shared" si="217"/>
        <v>49015</v>
      </c>
      <c r="AL853" s="25">
        <v>59</v>
      </c>
      <c r="AM853" s="25" t="str">
        <f t="shared" ca="1" si="218"/>
        <v>21 ano(s)</v>
      </c>
      <c r="AN853" s="25" t="str">
        <f t="shared" ca="1" si="219"/>
        <v>5  mês(es)</v>
      </c>
      <c r="AO853" s="25" t="str">
        <f t="shared" ca="1" si="220"/>
        <v>4 dias</v>
      </c>
      <c r="AP853" s="25">
        <f t="shared" ca="1" si="221"/>
        <v>7827</v>
      </c>
      <c r="AQ853" s="32" t="s">
        <v>99</v>
      </c>
      <c r="AR853" s="25"/>
      <c r="AS853" s="25"/>
      <c r="AT853" s="25"/>
      <c r="AU853" s="25"/>
      <c r="AV853" s="25"/>
      <c r="AW853" s="25" t="s">
        <v>100</v>
      </c>
      <c r="AX853" s="25"/>
      <c r="AY853" s="25" t="s">
        <v>127</v>
      </c>
      <c r="AZ853" s="25" t="s">
        <v>99</v>
      </c>
      <c r="BA853" s="25" t="s">
        <v>99</v>
      </c>
      <c r="BB853" s="31" t="s">
        <v>101</v>
      </c>
      <c r="BC853" s="25"/>
      <c r="BD853" s="25" t="s">
        <v>102</v>
      </c>
      <c r="BE853" s="25" t="s">
        <v>365</v>
      </c>
      <c r="BF853" s="25"/>
      <c r="BG853" s="25"/>
      <c r="BH853" s="25"/>
      <c r="BI853" s="25"/>
      <c r="BJ853" s="25"/>
      <c r="BK853" s="25"/>
      <c r="BL853" s="25" t="s">
        <v>10556</v>
      </c>
      <c r="BM853" s="25">
        <v>0</v>
      </c>
      <c r="BN853" s="25"/>
      <c r="BO853" s="25" t="s">
        <v>106</v>
      </c>
      <c r="BP853" s="25">
        <v>69077745</v>
      </c>
      <c r="BQ853" s="25">
        <v>9299030022</v>
      </c>
      <c r="BR853" s="33" t="s">
        <v>10557</v>
      </c>
      <c r="BS853" s="25" t="s">
        <v>108</v>
      </c>
      <c r="BT853" s="25" t="s">
        <v>109</v>
      </c>
      <c r="BU853" s="25" t="s">
        <v>110</v>
      </c>
      <c r="BV853" s="25" t="s">
        <v>110</v>
      </c>
      <c r="BW853" s="25" t="s">
        <v>110</v>
      </c>
      <c r="BX853" s="31" t="s">
        <v>111</v>
      </c>
      <c r="BY853" s="25" t="s">
        <v>7034</v>
      </c>
      <c r="BZ853" s="31" t="s">
        <v>113</v>
      </c>
      <c r="CA853" s="25" t="s">
        <v>110</v>
      </c>
      <c r="CB853" s="25" t="s">
        <v>110</v>
      </c>
      <c r="CC853" s="25" t="s">
        <v>110</v>
      </c>
      <c r="CD853" s="25" t="s">
        <v>110</v>
      </c>
      <c r="CE853" s="25" t="s">
        <v>110</v>
      </c>
      <c r="CF853" s="25" t="s">
        <v>110</v>
      </c>
      <c r="CG853" s="25" t="s">
        <v>110</v>
      </c>
      <c r="CH853" s="25" t="s">
        <v>110</v>
      </c>
      <c r="CI853" s="25" t="s">
        <v>110</v>
      </c>
      <c r="CJ853" s="25" t="s">
        <v>110</v>
      </c>
      <c r="CK853" s="25" t="s">
        <v>110</v>
      </c>
      <c r="CL853" s="25" t="s">
        <v>110</v>
      </c>
      <c r="CM853" s="25" t="s">
        <v>110</v>
      </c>
      <c r="CN853" s="25"/>
      <c r="CO853" s="34"/>
    </row>
    <row r="854" spans="1:93" ht="15" customHeight="1">
      <c r="A854" s="13" t="s">
        <v>10558</v>
      </c>
      <c r="B854" s="14">
        <v>487</v>
      </c>
      <c r="C854" s="40" t="s">
        <v>82</v>
      </c>
      <c r="D854" s="599" t="s">
        <v>9075</v>
      </c>
      <c r="E854" s="600">
        <v>37</v>
      </c>
      <c r="F854" s="599"/>
      <c r="G854" s="599"/>
      <c r="H854" s="36" t="s">
        <v>159</v>
      </c>
      <c r="I854" s="14" t="s">
        <v>256</v>
      </c>
      <c r="J854" s="36" t="s">
        <v>85</v>
      </c>
      <c r="K854" s="14" t="s">
        <v>86</v>
      </c>
      <c r="L854" s="14" t="s">
        <v>69</v>
      </c>
      <c r="M854" s="14" t="s">
        <v>196</v>
      </c>
      <c r="N854" s="17" t="s">
        <v>88</v>
      </c>
      <c r="O854" s="18" t="s">
        <v>10559</v>
      </c>
      <c r="P854" s="14" t="s">
        <v>10560</v>
      </c>
      <c r="Q854" s="14">
        <v>1095</v>
      </c>
      <c r="R854" s="14" t="s">
        <v>10561</v>
      </c>
      <c r="S854" s="14" t="s">
        <v>10562</v>
      </c>
      <c r="T854" s="14">
        <v>230534622</v>
      </c>
      <c r="U854" s="14">
        <v>16</v>
      </c>
      <c r="V854" s="14">
        <v>59</v>
      </c>
      <c r="W854" s="14">
        <v>302</v>
      </c>
      <c r="X854" s="13" t="s">
        <v>10563</v>
      </c>
      <c r="Y854" s="13" t="s">
        <v>10564</v>
      </c>
      <c r="Z854" s="14">
        <v>2</v>
      </c>
      <c r="AA854" s="14" t="s">
        <v>99</v>
      </c>
      <c r="AB854" s="14" t="s">
        <v>168</v>
      </c>
      <c r="AC854" s="14" t="s">
        <v>186</v>
      </c>
      <c r="AD854" s="19"/>
      <c r="AE854" s="13" t="s">
        <v>10565</v>
      </c>
      <c r="AF854" s="20">
        <v>31457</v>
      </c>
      <c r="AG854" s="14" t="str">
        <f t="shared" ca="1" si="222"/>
        <v>39 anos</v>
      </c>
      <c r="AH854" s="20">
        <v>41561</v>
      </c>
      <c r="AI854" s="20">
        <v>41561</v>
      </c>
      <c r="AJ854" s="20">
        <f t="shared" si="216"/>
        <v>50692</v>
      </c>
      <c r="AK854" s="20">
        <f t="shared" si="217"/>
        <v>52518</v>
      </c>
      <c r="AL854" s="14">
        <v>59</v>
      </c>
      <c r="AM854" s="14" t="str">
        <f t="shared" ca="1" si="218"/>
        <v>11 ano(s)</v>
      </c>
      <c r="AN854" s="14" t="str">
        <f t="shared" ca="1" si="219"/>
        <v>10  mês(es)</v>
      </c>
      <c r="AO854" s="14" t="str">
        <f t="shared" ca="1" si="220"/>
        <v>2 dias</v>
      </c>
      <c r="AP854" s="14">
        <f t="shared" ca="1" si="221"/>
        <v>4324</v>
      </c>
      <c r="AQ854" s="21" t="s">
        <v>99</v>
      </c>
      <c r="AR854" s="14"/>
      <c r="AS854" s="14"/>
      <c r="AT854" s="14"/>
      <c r="AU854" s="14"/>
      <c r="AV854" s="14"/>
      <c r="AW854" s="14" t="s">
        <v>336</v>
      </c>
      <c r="AX854" s="14"/>
      <c r="AY854" s="14" t="s">
        <v>99</v>
      </c>
      <c r="AZ854" s="14" t="s">
        <v>99</v>
      </c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 t="s">
        <v>10566</v>
      </c>
      <c r="BM854" s="14">
        <v>0</v>
      </c>
      <c r="BN854" s="14" t="s">
        <v>10567</v>
      </c>
      <c r="BO854" s="14" t="s">
        <v>106</v>
      </c>
      <c r="BP854" s="14">
        <v>69089130</v>
      </c>
      <c r="BQ854" s="14">
        <v>9293913194</v>
      </c>
      <c r="BR854" s="22" t="s">
        <v>10568</v>
      </c>
      <c r="BS854" s="14" t="s">
        <v>290</v>
      </c>
      <c r="BT854" s="14" t="s">
        <v>110</v>
      </c>
      <c r="BU854" s="14" t="s">
        <v>291</v>
      </c>
      <c r="BV854" s="14" t="s">
        <v>110</v>
      </c>
      <c r="BW854" s="20" t="s">
        <v>292</v>
      </c>
      <c r="BX854" s="14" t="s">
        <v>10569</v>
      </c>
      <c r="BY854" s="14" t="s">
        <v>110</v>
      </c>
      <c r="BZ854" s="14" t="s">
        <v>110</v>
      </c>
      <c r="CA854" s="14" t="s">
        <v>110</v>
      </c>
      <c r="CB854" s="14" t="s">
        <v>110</v>
      </c>
      <c r="CC854" s="14" t="s">
        <v>110</v>
      </c>
      <c r="CD854" s="14" t="s">
        <v>110</v>
      </c>
      <c r="CE854" s="14" t="s">
        <v>110</v>
      </c>
      <c r="CF854" s="14" t="s">
        <v>110</v>
      </c>
      <c r="CG854" s="14" t="s">
        <v>110</v>
      </c>
      <c r="CH854" s="14" t="s">
        <v>110</v>
      </c>
      <c r="CI854" s="14" t="s">
        <v>110</v>
      </c>
      <c r="CJ854" s="14" t="s">
        <v>110</v>
      </c>
      <c r="CK854" s="14" t="s">
        <v>110</v>
      </c>
      <c r="CL854" s="14" t="s">
        <v>110</v>
      </c>
      <c r="CM854" s="14" t="s">
        <v>110</v>
      </c>
      <c r="CN854" s="14"/>
      <c r="CO854" s="40"/>
    </row>
    <row r="855" spans="1:93" ht="15" customHeight="1">
      <c r="A855" s="13" t="s">
        <v>2570</v>
      </c>
      <c r="B855" s="14">
        <v>53</v>
      </c>
      <c r="C855" s="40" t="s">
        <v>82</v>
      </c>
      <c r="D855" s="600" t="s">
        <v>158</v>
      </c>
      <c r="E855" s="600">
        <v>37</v>
      </c>
      <c r="F855" s="599"/>
      <c r="G855" s="599"/>
      <c r="H855" s="591" t="s">
        <v>159</v>
      </c>
      <c r="I855" s="14" t="s">
        <v>256</v>
      </c>
      <c r="J855" s="36" t="s">
        <v>85</v>
      </c>
      <c r="K855" s="14"/>
      <c r="L855" s="14" t="s">
        <v>257</v>
      </c>
      <c r="M855" s="17" t="s">
        <v>196</v>
      </c>
      <c r="N855" s="21" t="s">
        <v>88</v>
      </c>
      <c r="O855" s="18" t="s">
        <v>2571</v>
      </c>
      <c r="P855" s="59" t="s">
        <v>2572</v>
      </c>
      <c r="Q855" s="14">
        <v>1952</v>
      </c>
      <c r="R855" s="59" t="s">
        <v>2573</v>
      </c>
      <c r="S855" s="59" t="s">
        <v>2574</v>
      </c>
      <c r="T855" s="61" t="s">
        <v>2575</v>
      </c>
      <c r="U855" s="14" t="s">
        <v>831</v>
      </c>
      <c r="V855" s="14" t="s">
        <v>2576</v>
      </c>
      <c r="W855" s="14" t="s">
        <v>2577</v>
      </c>
      <c r="X855" s="13" t="s">
        <v>2578</v>
      </c>
      <c r="Y855" s="13" t="s">
        <v>2579</v>
      </c>
      <c r="Z855" s="14" t="s">
        <v>2580</v>
      </c>
      <c r="AA855" s="14" t="s">
        <v>99</v>
      </c>
      <c r="AB855" s="14" t="s">
        <v>168</v>
      </c>
      <c r="AC855" s="14" t="s">
        <v>186</v>
      </c>
      <c r="AD855" s="19"/>
      <c r="AE855" s="13"/>
      <c r="AF855" s="62">
        <v>33501</v>
      </c>
      <c r="AG855" s="14" t="str">
        <f t="shared" ca="1" si="222"/>
        <v>33 anos</v>
      </c>
      <c r="AH855" s="62">
        <v>45261</v>
      </c>
      <c r="AI855" s="20"/>
      <c r="AJ855" s="20"/>
      <c r="AK855" s="20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 t="s">
        <v>100</v>
      </c>
      <c r="AX855" s="63" t="s">
        <v>1386</v>
      </c>
      <c r="AY855" s="63" t="s">
        <v>2581</v>
      </c>
      <c r="AZ855" s="63" t="s">
        <v>99</v>
      </c>
      <c r="BA855" s="94" t="s">
        <v>99</v>
      </c>
      <c r="BB855" s="14" t="s">
        <v>271</v>
      </c>
      <c r="BC855" s="14"/>
      <c r="BD855" s="14"/>
      <c r="BE855" s="14"/>
      <c r="BF855" s="14"/>
      <c r="BG855" s="14"/>
      <c r="BH855" s="14"/>
      <c r="BI855" s="14"/>
      <c r="BJ855" s="14"/>
      <c r="BK855" s="14"/>
      <c r="BL855" s="13" t="s">
        <v>2582</v>
      </c>
      <c r="BM855" s="14">
        <v>114</v>
      </c>
      <c r="BN855" s="14"/>
      <c r="BO855" s="14" t="s">
        <v>106</v>
      </c>
      <c r="BP855" s="14" t="s">
        <v>2583</v>
      </c>
      <c r="BQ855" s="101">
        <v>97984083148</v>
      </c>
      <c r="BR855" s="51" t="s">
        <v>2584</v>
      </c>
      <c r="BS855" s="14"/>
      <c r="BT855" s="14"/>
      <c r="BU855" s="14"/>
      <c r="BV855" s="14" t="s">
        <v>276</v>
      </c>
      <c r="BW855" s="14"/>
      <c r="BX855" s="14"/>
      <c r="BY855" s="14"/>
      <c r="BZ855" s="14"/>
      <c r="CA855" s="14"/>
      <c r="CB855" s="20"/>
      <c r="CC855" s="14"/>
      <c r="CD855" s="20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40"/>
    </row>
    <row r="856" spans="1:93" ht="15" customHeight="1">
      <c r="A856" s="24" t="s">
        <v>10570</v>
      </c>
      <c r="B856" s="25" t="s">
        <v>157</v>
      </c>
      <c r="C856" s="34" t="s">
        <v>82</v>
      </c>
      <c r="D856" s="600" t="s">
        <v>9075</v>
      </c>
      <c r="E856" s="600">
        <v>37</v>
      </c>
      <c r="F856" s="600"/>
      <c r="G856" s="600"/>
      <c r="H856" s="27" t="s">
        <v>159</v>
      </c>
      <c r="I856" s="165" t="s">
        <v>3027</v>
      </c>
      <c r="J856" s="27" t="s">
        <v>85</v>
      </c>
      <c r="K856" s="25" t="s">
        <v>86</v>
      </c>
      <c r="L856" s="25" t="s">
        <v>76</v>
      </c>
      <c r="M856" s="28" t="s">
        <v>87</v>
      </c>
      <c r="N856" s="28" t="s">
        <v>88</v>
      </c>
      <c r="O856" s="29" t="s">
        <v>212</v>
      </c>
      <c r="P856" s="25" t="s">
        <v>10571</v>
      </c>
      <c r="Q856" s="28" t="s">
        <v>10572</v>
      </c>
      <c r="R856" s="25" t="s">
        <v>10573</v>
      </c>
      <c r="S856" s="25" t="s">
        <v>10574</v>
      </c>
      <c r="T856" s="25">
        <v>64086222</v>
      </c>
      <c r="U856" s="25">
        <v>16</v>
      </c>
      <c r="V856" s="25">
        <v>40</v>
      </c>
      <c r="W856" s="25">
        <v>82</v>
      </c>
      <c r="X856" s="24" t="s">
        <v>10575</v>
      </c>
      <c r="Y856" s="24" t="s">
        <v>10576</v>
      </c>
      <c r="Z856" s="25">
        <v>1</v>
      </c>
      <c r="AA856" s="25" t="s">
        <v>99</v>
      </c>
      <c r="AB856" s="25" t="s">
        <v>168</v>
      </c>
      <c r="AC856" s="25" t="s">
        <v>97</v>
      </c>
      <c r="AD856" s="30" t="s">
        <v>10577</v>
      </c>
      <c r="AE856" s="24" t="s">
        <v>3027</v>
      </c>
      <c r="AF856" s="31">
        <v>24825</v>
      </c>
      <c r="AG856" s="25" t="str">
        <f t="shared" ca="1" si="222"/>
        <v>57 anos</v>
      </c>
      <c r="AH856" s="31">
        <v>34425</v>
      </c>
      <c r="AI856" s="31">
        <v>34425</v>
      </c>
      <c r="AJ856" s="31">
        <f t="shared" ref="AJ856:AJ875" si="223">EDATE(AI856,300)</f>
        <v>43556</v>
      </c>
      <c r="AK856" s="31">
        <f t="shared" ref="AK856:AK875" si="224">EDATE(AI856,360)</f>
        <v>45383</v>
      </c>
      <c r="AL856" s="25">
        <v>59</v>
      </c>
      <c r="AM856" s="25" t="str">
        <f t="shared" ref="AM856:AM875" ca="1" si="225">DATEDIF(AI856,TODAY(),"Y")&amp;" ano(s)"</f>
        <v>31 ano(s)</v>
      </c>
      <c r="AN856" s="25" t="str">
        <f t="shared" ref="AN856:AN875" ca="1" si="226">DATEDIF(AI856,TODAY(),"YM")&amp;"  mês(es)"</f>
        <v>4  mês(es)</v>
      </c>
      <c r="AO856" s="25" t="str">
        <f t="shared" ref="AO856:AO875" ca="1" si="227">DATEDIF(AI856,TODAY(),"MD")&amp;" dias"</f>
        <v>15 dias</v>
      </c>
      <c r="AP856" s="25">
        <f t="shared" ref="AP856:AP875" ca="1" si="228">TODAY()-AI856</f>
        <v>11460</v>
      </c>
      <c r="AQ856" s="32" t="s">
        <v>99</v>
      </c>
      <c r="AR856" s="25"/>
      <c r="AS856" s="25"/>
      <c r="AT856" s="25"/>
      <c r="AU856" s="25"/>
      <c r="AV856" s="25"/>
      <c r="AW856" s="25"/>
      <c r="AX856" s="25"/>
      <c r="AY856" s="25" t="s">
        <v>99</v>
      </c>
      <c r="AZ856" s="25" t="s">
        <v>99</v>
      </c>
      <c r="BA856" s="25" t="s">
        <v>99</v>
      </c>
      <c r="BB856" s="25"/>
      <c r="BC856" s="25"/>
      <c r="BD856" s="25"/>
      <c r="BE856" s="25" t="s">
        <v>1823</v>
      </c>
      <c r="BF856" s="25"/>
      <c r="BG856" s="25"/>
      <c r="BH856" s="25"/>
      <c r="BI856" s="25"/>
      <c r="BJ856" s="25"/>
      <c r="BK856" s="25"/>
      <c r="BL856" s="25" t="s">
        <v>10578</v>
      </c>
      <c r="BM856" s="25">
        <v>0</v>
      </c>
      <c r="BN856" s="25"/>
      <c r="BO856" s="25" t="s">
        <v>106</v>
      </c>
      <c r="BP856" s="25">
        <v>69093340</v>
      </c>
      <c r="BQ856" s="25">
        <v>0</v>
      </c>
      <c r="BR856" s="33" t="s">
        <v>10579</v>
      </c>
      <c r="BS856" s="25" t="s">
        <v>1826</v>
      </c>
      <c r="BT856" s="25"/>
      <c r="BU856" s="25"/>
      <c r="BV856" s="25"/>
      <c r="BW856" s="25"/>
      <c r="BX856" s="25"/>
      <c r="BY856" s="25"/>
      <c r="BZ856" s="25" t="s">
        <v>1827</v>
      </c>
      <c r="CA856" s="25"/>
      <c r="CB856" s="25" t="s">
        <v>1828</v>
      </c>
      <c r="CC856" s="25" t="s">
        <v>110</v>
      </c>
      <c r="CD856" s="31">
        <v>44672</v>
      </c>
      <c r="CE856" s="25" t="s">
        <v>617</v>
      </c>
      <c r="CF856" s="31">
        <v>45017</v>
      </c>
      <c r="CG856" s="25" t="s">
        <v>10580</v>
      </c>
      <c r="CH856" s="25" t="s">
        <v>110</v>
      </c>
      <c r="CI856" s="25" t="s">
        <v>110</v>
      </c>
      <c r="CJ856" s="25" t="s">
        <v>110</v>
      </c>
      <c r="CK856" s="25" t="s">
        <v>110</v>
      </c>
      <c r="CL856" s="25" t="s">
        <v>110</v>
      </c>
      <c r="CM856" s="25" t="s">
        <v>110</v>
      </c>
      <c r="CN856" s="25"/>
      <c r="CO856" s="34"/>
    </row>
    <row r="857" spans="1:93" ht="15" customHeight="1">
      <c r="A857" s="13" t="s">
        <v>10581</v>
      </c>
      <c r="B857" s="14">
        <v>499</v>
      </c>
      <c r="C857" s="40" t="s">
        <v>82</v>
      </c>
      <c r="D857" s="599" t="s">
        <v>9075</v>
      </c>
      <c r="E857" s="600">
        <v>37</v>
      </c>
      <c r="F857" s="599"/>
      <c r="G857" s="599"/>
      <c r="H857" s="36" t="s">
        <v>84</v>
      </c>
      <c r="I857" s="14" t="s">
        <v>10582</v>
      </c>
      <c r="J857" s="36" t="s">
        <v>85</v>
      </c>
      <c r="K857" s="14" t="s">
        <v>86</v>
      </c>
      <c r="L857" s="14" t="s">
        <v>68</v>
      </c>
      <c r="M857" s="14" t="s">
        <v>196</v>
      </c>
      <c r="N857" s="17" t="s">
        <v>88</v>
      </c>
      <c r="O857" s="18" t="s">
        <v>10583</v>
      </c>
      <c r="P857" s="14" t="s">
        <v>10584</v>
      </c>
      <c r="Q857" s="14">
        <v>1108</v>
      </c>
      <c r="R857" s="14" t="s">
        <v>10585</v>
      </c>
      <c r="S857" s="14" t="s">
        <v>10586</v>
      </c>
      <c r="T857" s="14">
        <v>235710112</v>
      </c>
      <c r="U857" s="14">
        <v>28</v>
      </c>
      <c r="V857" s="14">
        <v>59</v>
      </c>
      <c r="W857" s="14">
        <v>422</v>
      </c>
      <c r="X857" s="13" t="s">
        <v>10587</v>
      </c>
      <c r="Y857" s="13" t="s">
        <v>10588</v>
      </c>
      <c r="Z857" s="14">
        <v>2</v>
      </c>
      <c r="AA857" s="14" t="s">
        <v>99</v>
      </c>
      <c r="AB857" s="14" t="s">
        <v>219</v>
      </c>
      <c r="AC857" s="14" t="s">
        <v>8214</v>
      </c>
      <c r="AD857" s="19" t="s">
        <v>10589</v>
      </c>
      <c r="AE857" s="13" t="s">
        <v>10590</v>
      </c>
      <c r="AF857" s="20">
        <v>27721</v>
      </c>
      <c r="AG857" s="14" t="str">
        <f t="shared" ca="1" si="222"/>
        <v>49 anos</v>
      </c>
      <c r="AH857" s="20">
        <v>41561</v>
      </c>
      <c r="AI857" s="20">
        <v>41561</v>
      </c>
      <c r="AJ857" s="20">
        <f t="shared" si="223"/>
        <v>50692</v>
      </c>
      <c r="AK857" s="20">
        <f t="shared" si="224"/>
        <v>52518</v>
      </c>
      <c r="AL857" s="14">
        <v>59</v>
      </c>
      <c r="AM857" s="14" t="str">
        <f t="shared" ca="1" si="225"/>
        <v>11 ano(s)</v>
      </c>
      <c r="AN857" s="14" t="str">
        <f t="shared" ca="1" si="226"/>
        <v>10  mês(es)</v>
      </c>
      <c r="AO857" s="14" t="str">
        <f t="shared" ca="1" si="227"/>
        <v>2 dias</v>
      </c>
      <c r="AP857" s="14">
        <f t="shared" ca="1" si="228"/>
        <v>4324</v>
      </c>
      <c r="AQ857" s="21" t="s">
        <v>99</v>
      </c>
      <c r="AR857" s="14"/>
      <c r="AS857" s="14"/>
      <c r="AT857" s="14"/>
      <c r="AU857" s="14"/>
      <c r="AV857" s="14"/>
      <c r="AW857" s="14" t="s">
        <v>336</v>
      </c>
      <c r="AX857" s="14"/>
      <c r="AY857" s="14" t="s">
        <v>99</v>
      </c>
      <c r="AZ857" s="14" t="s">
        <v>99</v>
      </c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 t="s">
        <v>10591</v>
      </c>
      <c r="BM857" s="14">
        <v>9</v>
      </c>
      <c r="BN857" s="14"/>
      <c r="BO857" s="14" t="s">
        <v>106</v>
      </c>
      <c r="BP857" s="14" t="s">
        <v>10592</v>
      </c>
      <c r="BQ857" s="14" t="s">
        <v>10593</v>
      </c>
      <c r="BR857" s="22" t="s">
        <v>10594</v>
      </c>
      <c r="BS857" s="14" t="s">
        <v>290</v>
      </c>
      <c r="BT857" s="14" t="s">
        <v>110</v>
      </c>
      <c r="BU857" s="14" t="s">
        <v>291</v>
      </c>
      <c r="BV857" s="14" t="s">
        <v>110</v>
      </c>
      <c r="BW857" s="20" t="s">
        <v>292</v>
      </c>
      <c r="BX857" s="14" t="s">
        <v>110</v>
      </c>
      <c r="BY857" s="14" t="s">
        <v>110</v>
      </c>
      <c r="BZ857" s="14" t="s">
        <v>110</v>
      </c>
      <c r="CA857" s="14" t="s">
        <v>110</v>
      </c>
      <c r="CB857" s="14" t="s">
        <v>110</v>
      </c>
      <c r="CC857" s="14" t="s">
        <v>110</v>
      </c>
      <c r="CD857" s="14" t="s">
        <v>110</v>
      </c>
      <c r="CE857" s="14" t="s">
        <v>110</v>
      </c>
      <c r="CF857" s="14" t="s">
        <v>110</v>
      </c>
      <c r="CG857" s="14" t="s">
        <v>110</v>
      </c>
      <c r="CH857" s="14" t="s">
        <v>110</v>
      </c>
      <c r="CI857" s="14" t="s">
        <v>110</v>
      </c>
      <c r="CJ857" s="14" t="s">
        <v>110</v>
      </c>
      <c r="CK857" s="14" t="s">
        <v>110</v>
      </c>
      <c r="CL857" s="14" t="s">
        <v>110</v>
      </c>
      <c r="CM857" s="14" t="s">
        <v>110</v>
      </c>
      <c r="CN857" s="14"/>
      <c r="CO857" s="40"/>
    </row>
    <row r="858" spans="1:93" ht="15" customHeight="1">
      <c r="A858" s="24" t="s">
        <v>10595</v>
      </c>
      <c r="B858" s="185">
        <v>7</v>
      </c>
      <c r="C858" s="34" t="s">
        <v>82</v>
      </c>
      <c r="D858" s="600" t="s">
        <v>9075</v>
      </c>
      <c r="E858" s="600">
        <v>37</v>
      </c>
      <c r="F858" s="600"/>
      <c r="G858" s="600"/>
      <c r="H858" s="27" t="s">
        <v>159</v>
      </c>
      <c r="I858" s="25" t="s">
        <v>10596</v>
      </c>
      <c r="J858" s="27" t="s">
        <v>85</v>
      </c>
      <c r="K858" s="25" t="s">
        <v>544</v>
      </c>
      <c r="L858" s="25" t="s">
        <v>75</v>
      </c>
      <c r="M858" s="25" t="s">
        <v>136</v>
      </c>
      <c r="N858" s="28" t="s">
        <v>161</v>
      </c>
      <c r="O858" s="29" t="s">
        <v>10597</v>
      </c>
      <c r="P858" s="25" t="s">
        <v>10598</v>
      </c>
      <c r="Q858" s="25">
        <v>1343</v>
      </c>
      <c r="R858" s="25" t="s">
        <v>10599</v>
      </c>
      <c r="S858" s="25" t="s">
        <v>10600</v>
      </c>
      <c r="T858" s="25">
        <v>227692722</v>
      </c>
      <c r="U858" s="25">
        <v>75</v>
      </c>
      <c r="V858" s="25">
        <v>40</v>
      </c>
      <c r="W858" s="25">
        <v>127</v>
      </c>
      <c r="X858" s="24" t="s">
        <v>10601</v>
      </c>
      <c r="Y858" s="24" t="s">
        <v>10602</v>
      </c>
      <c r="Z858" s="25"/>
      <c r="AA858" s="25" t="s">
        <v>99</v>
      </c>
      <c r="AB858" s="25" t="s">
        <v>168</v>
      </c>
      <c r="AC858" s="25" t="s">
        <v>10603</v>
      </c>
      <c r="AD858" s="30" t="s">
        <v>10604</v>
      </c>
      <c r="AE858" s="24" t="s">
        <v>10605</v>
      </c>
      <c r="AF858" s="31">
        <v>30905</v>
      </c>
      <c r="AG858" s="25" t="str">
        <f t="shared" ca="1" si="222"/>
        <v>41 anos</v>
      </c>
      <c r="AH858" s="25"/>
      <c r="AI858" s="31">
        <v>43937</v>
      </c>
      <c r="AJ858" s="31">
        <f t="shared" si="223"/>
        <v>53068</v>
      </c>
      <c r="AK858" s="31">
        <f t="shared" si="224"/>
        <v>54894</v>
      </c>
      <c r="AL858" s="25">
        <v>59</v>
      </c>
      <c r="AM858" s="25" t="str">
        <f t="shared" ca="1" si="225"/>
        <v>5 ano(s)</v>
      </c>
      <c r="AN858" s="25" t="str">
        <f t="shared" ca="1" si="226"/>
        <v>4  mês(es)</v>
      </c>
      <c r="AO858" s="25" t="str">
        <f t="shared" ca="1" si="227"/>
        <v>0 dias</v>
      </c>
      <c r="AP858" s="25">
        <f t="shared" ca="1" si="228"/>
        <v>1948</v>
      </c>
      <c r="AQ858" s="32" t="s">
        <v>99</v>
      </c>
      <c r="AR858" s="25"/>
      <c r="AS858" s="25"/>
      <c r="AT858" s="25"/>
      <c r="AU858" s="25"/>
      <c r="AV858" s="25"/>
      <c r="AW858" s="25" t="s">
        <v>100</v>
      </c>
      <c r="AX858" s="25" t="s">
        <v>172</v>
      </c>
      <c r="AY858" s="25" t="s">
        <v>5367</v>
      </c>
      <c r="AZ858" s="25" t="s">
        <v>99</v>
      </c>
      <c r="BA858" s="25" t="s">
        <v>99</v>
      </c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 t="s">
        <v>10606</v>
      </c>
      <c r="BM858" s="25">
        <v>8</v>
      </c>
      <c r="BN858" s="25" t="s">
        <v>10607</v>
      </c>
      <c r="BO858" s="25" t="s">
        <v>106</v>
      </c>
      <c r="BP858" s="25">
        <v>69040430</v>
      </c>
      <c r="BQ858" s="25">
        <v>91467611</v>
      </c>
      <c r="BR858" s="33" t="s">
        <v>10608</v>
      </c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31">
        <v>44672</v>
      </c>
      <c r="CE858" s="25" t="s">
        <v>176</v>
      </c>
      <c r="CF858" s="25"/>
      <c r="CG858" s="25"/>
      <c r="CH858" s="25"/>
      <c r="CI858" s="25"/>
      <c r="CJ858" s="25"/>
      <c r="CK858" s="25"/>
      <c r="CL858" s="25"/>
      <c r="CM858" s="25"/>
      <c r="CN858" s="25"/>
      <c r="CO858" s="34"/>
    </row>
    <row r="859" spans="1:93" ht="17.25" customHeight="1">
      <c r="A859" s="13" t="s">
        <v>10609</v>
      </c>
      <c r="B859" s="14">
        <v>1</v>
      </c>
      <c r="C859" s="40" t="s">
        <v>82</v>
      </c>
      <c r="D859" s="599" t="s">
        <v>9075</v>
      </c>
      <c r="E859" s="600">
        <v>37</v>
      </c>
      <c r="F859" s="599"/>
      <c r="G859" s="599"/>
      <c r="H859" s="36" t="s">
        <v>159</v>
      </c>
      <c r="I859" s="14" t="s">
        <v>256</v>
      </c>
      <c r="J859" s="36" t="s">
        <v>135</v>
      </c>
      <c r="K859" s="14" t="s">
        <v>279</v>
      </c>
      <c r="L859" s="14" t="s">
        <v>76</v>
      </c>
      <c r="M859" s="17" t="s">
        <v>136</v>
      </c>
      <c r="N859" s="17" t="s">
        <v>4987</v>
      </c>
      <c r="O859" s="18" t="s">
        <v>10610</v>
      </c>
      <c r="P859" s="14" t="s">
        <v>10611</v>
      </c>
      <c r="Q859" s="17" t="s">
        <v>10612</v>
      </c>
      <c r="R859" s="14" t="s">
        <v>10613</v>
      </c>
      <c r="S859" s="14" t="s">
        <v>10614</v>
      </c>
      <c r="T859" s="14">
        <v>200618222</v>
      </c>
      <c r="U859" s="14">
        <v>8</v>
      </c>
      <c r="V859" s="14">
        <v>2</v>
      </c>
      <c r="W859" s="14">
        <v>608</v>
      </c>
      <c r="X859" s="13" t="s">
        <v>10615</v>
      </c>
      <c r="Y859" s="13" t="s">
        <v>10616</v>
      </c>
      <c r="Z859" s="14">
        <v>2</v>
      </c>
      <c r="AA859" s="14" t="s">
        <v>99</v>
      </c>
      <c r="AB859" s="14" t="s">
        <v>168</v>
      </c>
      <c r="AC859" s="14" t="s">
        <v>9114</v>
      </c>
      <c r="AD859" s="19" t="s">
        <v>10617</v>
      </c>
      <c r="AE859" s="171" t="s">
        <v>10618</v>
      </c>
      <c r="AF859" s="20">
        <v>29706</v>
      </c>
      <c r="AG859" s="14" t="str">
        <f t="shared" ca="1" si="222"/>
        <v>44 anos</v>
      </c>
      <c r="AH859" s="14"/>
      <c r="AI859" s="20">
        <v>43185</v>
      </c>
      <c r="AJ859" s="20">
        <f t="shared" si="223"/>
        <v>52316</v>
      </c>
      <c r="AK859" s="20">
        <f t="shared" si="224"/>
        <v>54143</v>
      </c>
      <c r="AL859" s="14">
        <v>59</v>
      </c>
      <c r="AM859" s="14" t="str">
        <f t="shared" ca="1" si="225"/>
        <v>7 ano(s)</v>
      </c>
      <c r="AN859" s="14" t="str">
        <f t="shared" ca="1" si="226"/>
        <v>4  mês(es)</v>
      </c>
      <c r="AO859" s="14" t="str">
        <f t="shared" ca="1" si="227"/>
        <v>21 dias</v>
      </c>
      <c r="AP859" s="14">
        <f t="shared" ca="1" si="228"/>
        <v>2700</v>
      </c>
      <c r="AQ859" s="21" t="s">
        <v>99</v>
      </c>
      <c r="AR859" s="14"/>
      <c r="AS859" s="14"/>
      <c r="AT859" s="14"/>
      <c r="AU859" s="14"/>
      <c r="AV859" s="14"/>
      <c r="AW859" s="14" t="s">
        <v>100</v>
      </c>
      <c r="AX859" s="14" t="s">
        <v>2538</v>
      </c>
      <c r="AY859" s="14" t="s">
        <v>10619</v>
      </c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 t="s">
        <v>10620</v>
      </c>
      <c r="BM859" s="14" t="s">
        <v>105</v>
      </c>
      <c r="BN859" s="14" t="s">
        <v>10621</v>
      </c>
      <c r="BO859" s="14" t="s">
        <v>106</v>
      </c>
      <c r="BP859" s="14">
        <v>69060020</v>
      </c>
      <c r="BQ859" s="14">
        <v>92981368765</v>
      </c>
      <c r="BR859" s="102" t="s">
        <v>10622</v>
      </c>
      <c r="BS859" s="14" t="s">
        <v>10623</v>
      </c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20">
        <v>44068</v>
      </c>
      <c r="CE859" s="14" t="s">
        <v>10624</v>
      </c>
      <c r="CF859" s="14" t="s">
        <v>10423</v>
      </c>
      <c r="CG859" s="14" t="s">
        <v>10625</v>
      </c>
      <c r="CH859" s="14"/>
      <c r="CI859" s="14"/>
      <c r="CJ859" s="14"/>
      <c r="CK859" s="14"/>
      <c r="CL859" s="14"/>
      <c r="CM859" s="14"/>
      <c r="CN859" s="14"/>
      <c r="CO859" s="40"/>
    </row>
    <row r="860" spans="1:93" ht="15" customHeight="1">
      <c r="A860" s="24" t="s">
        <v>10626</v>
      </c>
      <c r="B860" s="25">
        <v>5</v>
      </c>
      <c r="C860" s="34" t="s">
        <v>82</v>
      </c>
      <c r="D860" s="600" t="s">
        <v>9075</v>
      </c>
      <c r="E860" s="600">
        <v>37</v>
      </c>
      <c r="F860" s="600"/>
      <c r="G860" s="600"/>
      <c r="H860" s="27" t="s">
        <v>159</v>
      </c>
      <c r="I860" s="25" t="s">
        <v>7065</v>
      </c>
      <c r="J860" s="27" t="s">
        <v>85</v>
      </c>
      <c r="K860" s="25" t="s">
        <v>86</v>
      </c>
      <c r="L860" s="25" t="s">
        <v>77</v>
      </c>
      <c r="M860" s="28" t="s">
        <v>87</v>
      </c>
      <c r="N860" s="28" t="s">
        <v>88</v>
      </c>
      <c r="O860" s="29" t="s">
        <v>10627</v>
      </c>
      <c r="P860" s="25" t="s">
        <v>10628</v>
      </c>
      <c r="Q860" s="28" t="s">
        <v>10629</v>
      </c>
      <c r="R860" s="25" t="s">
        <v>10630</v>
      </c>
      <c r="S860" s="25" t="s">
        <v>10631</v>
      </c>
      <c r="T860" s="630">
        <v>130082222</v>
      </c>
      <c r="U860" s="25">
        <v>67</v>
      </c>
      <c r="V860" s="630">
        <v>65</v>
      </c>
      <c r="W860" s="630">
        <v>13</v>
      </c>
      <c r="X860" s="619" t="s">
        <v>10632</v>
      </c>
      <c r="Y860" s="619" t="s">
        <v>10633</v>
      </c>
      <c r="Z860" s="25">
        <v>2</v>
      </c>
      <c r="AA860" s="25" t="s">
        <v>99</v>
      </c>
      <c r="AB860" s="25" t="s">
        <v>9452</v>
      </c>
      <c r="AC860" s="25" t="s">
        <v>97</v>
      </c>
      <c r="AD860" s="88" t="s">
        <v>10634</v>
      </c>
      <c r="AE860" s="24" t="s">
        <v>10635</v>
      </c>
      <c r="AF860" s="31">
        <v>25590</v>
      </c>
      <c r="AG860" s="25" t="str">
        <f t="shared" ca="1" si="222"/>
        <v>55 anos</v>
      </c>
      <c r="AH860" s="31">
        <v>34425</v>
      </c>
      <c r="AI860" s="31">
        <v>34425</v>
      </c>
      <c r="AJ860" s="31">
        <f t="shared" si="223"/>
        <v>43556</v>
      </c>
      <c r="AK860" s="31">
        <f t="shared" si="224"/>
        <v>45383</v>
      </c>
      <c r="AL860" s="25">
        <v>59</v>
      </c>
      <c r="AM860" s="25" t="str">
        <f t="shared" ca="1" si="225"/>
        <v>31 ano(s)</v>
      </c>
      <c r="AN860" s="25" t="str">
        <f t="shared" ca="1" si="226"/>
        <v>4  mês(es)</v>
      </c>
      <c r="AO860" s="25" t="str">
        <f t="shared" ca="1" si="227"/>
        <v>15 dias</v>
      </c>
      <c r="AP860" s="25">
        <f t="shared" ca="1" si="228"/>
        <v>11460</v>
      </c>
      <c r="AQ860" s="32" t="s">
        <v>99</v>
      </c>
      <c r="AR860" s="25"/>
      <c r="AS860" s="25"/>
      <c r="AT860" s="25"/>
      <c r="AU860" s="25"/>
      <c r="AV860" s="25"/>
      <c r="AW860" s="25" t="s">
        <v>100</v>
      </c>
      <c r="AX860" s="25" t="s">
        <v>9667</v>
      </c>
      <c r="AY860" s="25" t="s">
        <v>10636</v>
      </c>
      <c r="AZ860" s="25" t="s">
        <v>99</v>
      </c>
      <c r="BA860" s="25" t="s">
        <v>99</v>
      </c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 t="s">
        <v>10637</v>
      </c>
      <c r="BM860" s="25">
        <v>0</v>
      </c>
      <c r="BN860" s="25"/>
      <c r="BO860" s="25" t="s">
        <v>106</v>
      </c>
      <c r="BP860" s="630">
        <v>69084380</v>
      </c>
      <c r="BQ860" s="26">
        <v>92327076</v>
      </c>
      <c r="BR860" s="33" t="s">
        <v>10638</v>
      </c>
      <c r="BS860" s="25" t="s">
        <v>1826</v>
      </c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31">
        <v>43702</v>
      </c>
      <c r="CE860" s="25" t="s">
        <v>573</v>
      </c>
      <c r="CF860" s="25"/>
      <c r="CG860" s="25"/>
      <c r="CH860" s="25" t="s">
        <v>10639</v>
      </c>
      <c r="CI860" s="25"/>
      <c r="CJ860" s="25"/>
      <c r="CK860" s="25"/>
      <c r="CL860" s="25"/>
      <c r="CM860" s="25"/>
      <c r="CN860" s="25"/>
      <c r="CO860" s="34"/>
    </row>
    <row r="861" spans="1:93" ht="15" customHeight="1">
      <c r="A861" s="13" t="s">
        <v>10640</v>
      </c>
      <c r="B861" s="14"/>
      <c r="C861" s="40" t="s">
        <v>82</v>
      </c>
      <c r="D861" s="599" t="s">
        <v>9075</v>
      </c>
      <c r="E861" s="600">
        <v>37</v>
      </c>
      <c r="F861" s="599"/>
      <c r="G861" s="599"/>
      <c r="H861" s="36" t="s">
        <v>159</v>
      </c>
      <c r="I861" s="14" t="s">
        <v>256</v>
      </c>
      <c r="J861" s="36" t="s">
        <v>135</v>
      </c>
      <c r="K861" s="14" t="s">
        <v>544</v>
      </c>
      <c r="L861" s="21" t="s">
        <v>69</v>
      </c>
      <c r="M861" s="17" t="s">
        <v>1392</v>
      </c>
      <c r="N861" s="17" t="s">
        <v>1450</v>
      </c>
      <c r="O861" s="18" t="s">
        <v>10641</v>
      </c>
      <c r="P861" s="14" t="s">
        <v>10642</v>
      </c>
      <c r="Q861" s="60" t="s">
        <v>10643</v>
      </c>
      <c r="R861" s="14" t="s">
        <v>10644</v>
      </c>
      <c r="S861" s="14" t="s">
        <v>10645</v>
      </c>
      <c r="T861" s="14">
        <v>160846922</v>
      </c>
      <c r="U861" s="14">
        <v>16</v>
      </c>
      <c r="V861" s="14">
        <v>65</v>
      </c>
      <c r="W861" s="14">
        <v>104</v>
      </c>
      <c r="X861" s="13" t="s">
        <v>1048</v>
      </c>
      <c r="Y861" s="13" t="s">
        <v>10646</v>
      </c>
      <c r="Z861" s="14">
        <v>2</v>
      </c>
      <c r="AA861" s="14" t="s">
        <v>99</v>
      </c>
      <c r="AB861" s="14" t="s">
        <v>168</v>
      </c>
      <c r="AC861" s="14" t="s">
        <v>9114</v>
      </c>
      <c r="AD861" s="13" t="s">
        <v>10647</v>
      </c>
      <c r="AE861" s="13" t="s">
        <v>10648</v>
      </c>
      <c r="AF861" s="20">
        <v>27646</v>
      </c>
      <c r="AG861" s="14" t="str">
        <f t="shared" ca="1" si="222"/>
        <v>49 anos</v>
      </c>
      <c r="AH861" s="20">
        <v>43838</v>
      </c>
      <c r="AI861" s="20">
        <v>43937</v>
      </c>
      <c r="AJ861" s="20">
        <f t="shared" si="223"/>
        <v>53068</v>
      </c>
      <c r="AK861" s="20">
        <f t="shared" si="224"/>
        <v>54894</v>
      </c>
      <c r="AL861" s="14">
        <v>59</v>
      </c>
      <c r="AM861" s="14" t="str">
        <f t="shared" ca="1" si="225"/>
        <v>5 ano(s)</v>
      </c>
      <c r="AN861" s="14" t="str">
        <f t="shared" ca="1" si="226"/>
        <v>4  mês(es)</v>
      </c>
      <c r="AO861" s="14" t="str">
        <f t="shared" ca="1" si="227"/>
        <v>0 dias</v>
      </c>
      <c r="AP861" s="14">
        <f t="shared" ca="1" si="228"/>
        <v>1948</v>
      </c>
      <c r="AQ861" s="21" t="s">
        <v>99</v>
      </c>
      <c r="AR861" s="14"/>
      <c r="AS861" s="14"/>
      <c r="AT861" s="14"/>
      <c r="AU861" s="14"/>
      <c r="AV861" s="14"/>
      <c r="AW861" s="14" t="s">
        <v>336</v>
      </c>
      <c r="AX861" s="14" t="s">
        <v>110</v>
      </c>
      <c r="AY861" s="14" t="s">
        <v>99</v>
      </c>
      <c r="AZ861" s="14" t="s">
        <v>99</v>
      </c>
      <c r="BA861" s="14" t="s">
        <v>99</v>
      </c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 t="s">
        <v>1104</v>
      </c>
      <c r="BM861" s="14">
        <v>37</v>
      </c>
      <c r="BN861" s="14" t="s">
        <v>10649</v>
      </c>
      <c r="BO861" s="14" t="s">
        <v>106</v>
      </c>
      <c r="BP861" s="14" t="s">
        <v>10650</v>
      </c>
      <c r="BQ861" s="14" t="s">
        <v>10651</v>
      </c>
      <c r="BR861" s="102" t="s">
        <v>10652</v>
      </c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40"/>
    </row>
    <row r="862" spans="1:93" ht="15" customHeight="1">
      <c r="A862" s="24" t="s">
        <v>10653</v>
      </c>
      <c r="B862" s="25">
        <v>39</v>
      </c>
      <c r="C862" s="34" t="s">
        <v>82</v>
      </c>
      <c r="D862" s="600" t="s">
        <v>9075</v>
      </c>
      <c r="E862" s="600">
        <v>37</v>
      </c>
      <c r="F862" s="600"/>
      <c r="G862" s="600"/>
      <c r="H862" s="27" t="s">
        <v>159</v>
      </c>
      <c r="I862" s="25" t="s">
        <v>680</v>
      </c>
      <c r="J862" s="27" t="s">
        <v>85</v>
      </c>
      <c r="K862" s="25" t="s">
        <v>544</v>
      </c>
      <c r="L862" s="25" t="s">
        <v>73</v>
      </c>
      <c r="M862" s="28" t="s">
        <v>87</v>
      </c>
      <c r="N862" s="28" t="s">
        <v>88</v>
      </c>
      <c r="O862" s="29" t="s">
        <v>10654</v>
      </c>
      <c r="P862" s="25" t="s">
        <v>10655</v>
      </c>
      <c r="Q862" s="28" t="s">
        <v>10656</v>
      </c>
      <c r="R862" s="25" t="s">
        <v>10657</v>
      </c>
      <c r="S862" s="25" t="s">
        <v>10658</v>
      </c>
      <c r="T862" s="25">
        <v>184907222</v>
      </c>
      <c r="U862" s="25">
        <v>75</v>
      </c>
      <c r="V862" s="25">
        <v>62</v>
      </c>
      <c r="W862" s="25">
        <v>104</v>
      </c>
      <c r="X862" s="24" t="s">
        <v>10659</v>
      </c>
      <c r="Y862" s="24" t="s">
        <v>10660</v>
      </c>
      <c r="Z862" s="25">
        <v>1</v>
      </c>
      <c r="AA862" s="25" t="s">
        <v>99</v>
      </c>
      <c r="AB862" s="25" t="s">
        <v>168</v>
      </c>
      <c r="AC862" s="25" t="s">
        <v>10661</v>
      </c>
      <c r="AD862" s="30" t="s">
        <v>10662</v>
      </c>
      <c r="AE862" s="24" t="s">
        <v>680</v>
      </c>
      <c r="AF862" s="31">
        <v>28179</v>
      </c>
      <c r="AG862" s="25" t="str">
        <f t="shared" ca="1" si="222"/>
        <v>48 anos</v>
      </c>
      <c r="AH862" s="31">
        <v>38058</v>
      </c>
      <c r="AI862" s="31">
        <v>38058</v>
      </c>
      <c r="AJ862" s="31">
        <f t="shared" si="223"/>
        <v>47189</v>
      </c>
      <c r="AK862" s="31">
        <f t="shared" si="224"/>
        <v>49015</v>
      </c>
      <c r="AL862" s="25">
        <v>59</v>
      </c>
      <c r="AM862" s="25" t="str">
        <f t="shared" ca="1" si="225"/>
        <v>21 ano(s)</v>
      </c>
      <c r="AN862" s="25" t="str">
        <f t="shared" ca="1" si="226"/>
        <v>5  mês(es)</v>
      </c>
      <c r="AO862" s="25" t="str">
        <f t="shared" ca="1" si="227"/>
        <v>4 dias</v>
      </c>
      <c r="AP862" s="25">
        <f t="shared" ca="1" si="228"/>
        <v>7827</v>
      </c>
      <c r="AQ862" s="32" t="s">
        <v>99</v>
      </c>
      <c r="AR862" s="25"/>
      <c r="AS862" s="25"/>
      <c r="AT862" s="25"/>
      <c r="AU862" s="25"/>
      <c r="AV862" s="25"/>
      <c r="AW862" s="25" t="s">
        <v>100</v>
      </c>
      <c r="AX862" s="25" t="s">
        <v>10663</v>
      </c>
      <c r="AY862" s="25" t="s">
        <v>10664</v>
      </c>
      <c r="AZ862" s="25" t="s">
        <v>99</v>
      </c>
      <c r="BA862" s="73" t="s">
        <v>99</v>
      </c>
      <c r="BB862" s="31" t="s">
        <v>101</v>
      </c>
      <c r="BC862" s="25"/>
      <c r="BD862" s="25" t="s">
        <v>102</v>
      </c>
      <c r="BE862" s="25" t="s">
        <v>103</v>
      </c>
      <c r="BF862" s="25"/>
      <c r="BG862" s="25"/>
      <c r="BH862" s="25"/>
      <c r="BI862" s="25"/>
      <c r="BJ862" s="25"/>
      <c r="BK862" s="25"/>
      <c r="BL862" s="25" t="s">
        <v>10665</v>
      </c>
      <c r="BM862" s="25">
        <v>0</v>
      </c>
      <c r="BN862" s="25"/>
      <c r="BO862" s="25" t="s">
        <v>106</v>
      </c>
      <c r="BP862" s="25">
        <v>69000000</v>
      </c>
      <c r="BQ862" s="80">
        <v>0</v>
      </c>
      <c r="BR862" s="33" t="s">
        <v>10666</v>
      </c>
      <c r="BS862" s="25" t="s">
        <v>108</v>
      </c>
      <c r="BT862" s="25" t="s">
        <v>109</v>
      </c>
      <c r="BU862" s="25" t="s">
        <v>110</v>
      </c>
      <c r="BV862" s="25" t="s">
        <v>110</v>
      </c>
      <c r="BW862" s="25" t="s">
        <v>110</v>
      </c>
      <c r="BX862" s="31" t="s">
        <v>111</v>
      </c>
      <c r="BY862" s="25" t="s">
        <v>112</v>
      </c>
      <c r="BZ862" s="31" t="s">
        <v>113</v>
      </c>
      <c r="CA862" s="25" t="s">
        <v>110</v>
      </c>
      <c r="CB862" s="25" t="s">
        <v>110</v>
      </c>
      <c r="CC862" s="25" t="s">
        <v>110</v>
      </c>
      <c r="CD862" s="25" t="s">
        <v>110</v>
      </c>
      <c r="CE862" s="25" t="s">
        <v>110</v>
      </c>
      <c r="CF862" s="25" t="s">
        <v>110</v>
      </c>
      <c r="CG862" s="25" t="s">
        <v>110</v>
      </c>
      <c r="CH862" s="25" t="s">
        <v>110</v>
      </c>
      <c r="CI862" s="25" t="s">
        <v>110</v>
      </c>
      <c r="CJ862" s="25" t="s">
        <v>110</v>
      </c>
      <c r="CK862" s="25" t="s">
        <v>110</v>
      </c>
      <c r="CL862" s="25" t="s">
        <v>110</v>
      </c>
      <c r="CM862" s="25" t="s">
        <v>110</v>
      </c>
      <c r="CN862" s="25"/>
      <c r="CO862" s="34"/>
    </row>
    <row r="863" spans="1:93" ht="12.75" customHeight="1">
      <c r="A863" s="13" t="s">
        <v>10667</v>
      </c>
      <c r="B863" s="14"/>
      <c r="C863" s="40" t="s">
        <v>82</v>
      </c>
      <c r="D863" s="599" t="s">
        <v>9075</v>
      </c>
      <c r="E863" s="600">
        <v>37</v>
      </c>
      <c r="F863" s="599"/>
      <c r="G863" s="599"/>
      <c r="H863" s="593" t="s">
        <v>84</v>
      </c>
      <c r="I863" s="14"/>
      <c r="J863" s="36" t="s">
        <v>85</v>
      </c>
      <c r="K863" s="14" t="s">
        <v>86</v>
      </c>
      <c r="L863" s="14" t="s">
        <v>68</v>
      </c>
      <c r="M863" s="17" t="s">
        <v>1392</v>
      </c>
      <c r="N863" s="17" t="s">
        <v>2706</v>
      </c>
      <c r="O863" s="18" t="s">
        <v>10668</v>
      </c>
      <c r="P863" s="14" t="s">
        <v>10669</v>
      </c>
      <c r="Q863" s="60" t="s">
        <v>10670</v>
      </c>
      <c r="R863" s="14" t="s">
        <v>10671</v>
      </c>
      <c r="S863" s="14" t="s">
        <v>10672</v>
      </c>
      <c r="T863" s="627">
        <v>563254213</v>
      </c>
      <c r="U863" s="14">
        <v>84</v>
      </c>
      <c r="V863" s="627">
        <v>1</v>
      </c>
      <c r="W863" s="627">
        <v>645</v>
      </c>
      <c r="X863" s="620" t="s">
        <v>10673</v>
      </c>
      <c r="Y863" s="620" t="s">
        <v>10674</v>
      </c>
      <c r="Z863" s="14">
        <v>1</v>
      </c>
      <c r="AA863" s="14" t="s">
        <v>96</v>
      </c>
      <c r="AB863" s="14" t="s">
        <v>23</v>
      </c>
      <c r="AC863" s="14" t="s">
        <v>97</v>
      </c>
      <c r="AD863" s="19"/>
      <c r="AE863" s="13" t="s">
        <v>10675</v>
      </c>
      <c r="AF863" s="20">
        <v>32440</v>
      </c>
      <c r="AG863" s="14" t="str">
        <f t="shared" ca="1" si="222"/>
        <v>36 anos</v>
      </c>
      <c r="AH863" s="20">
        <v>43937</v>
      </c>
      <c r="AI863" s="20">
        <v>43937</v>
      </c>
      <c r="AJ863" s="20">
        <f t="shared" si="223"/>
        <v>53068</v>
      </c>
      <c r="AK863" s="20">
        <f t="shared" si="224"/>
        <v>54894</v>
      </c>
      <c r="AL863" s="14">
        <v>59</v>
      </c>
      <c r="AM863" s="14" t="str">
        <f t="shared" ca="1" si="225"/>
        <v>5 ano(s)</v>
      </c>
      <c r="AN863" s="14" t="str">
        <f t="shared" ca="1" si="226"/>
        <v>4  mês(es)</v>
      </c>
      <c r="AO863" s="14" t="str">
        <f t="shared" ca="1" si="227"/>
        <v>0 dias</v>
      </c>
      <c r="AP863" s="14">
        <f t="shared" ca="1" si="228"/>
        <v>1948</v>
      </c>
      <c r="AQ863" s="21" t="s">
        <v>99</v>
      </c>
      <c r="AR863" s="14"/>
      <c r="AS863" s="14"/>
      <c r="AT863" s="14"/>
      <c r="AU863" s="14"/>
      <c r="AV863" s="14"/>
      <c r="AW863" s="14" t="s">
        <v>100</v>
      </c>
      <c r="AX863" s="14" t="s">
        <v>110</v>
      </c>
      <c r="AY863" s="14" t="s">
        <v>189</v>
      </c>
      <c r="AZ863" s="14" t="s">
        <v>110</v>
      </c>
      <c r="BA863" s="14" t="s">
        <v>110</v>
      </c>
      <c r="BB863" s="14"/>
      <c r="BC863" s="14" t="s">
        <v>1401</v>
      </c>
      <c r="BD863" s="14"/>
      <c r="BE863" s="14"/>
      <c r="BF863" s="14"/>
      <c r="BG863" s="14"/>
      <c r="BH863" s="14"/>
      <c r="BI863" s="14"/>
      <c r="BJ863" s="14"/>
      <c r="BK863" s="14"/>
      <c r="BL863" s="627" t="s">
        <v>10676</v>
      </c>
      <c r="BM863" s="14">
        <v>1293</v>
      </c>
      <c r="BN863" s="627" t="s">
        <v>10677</v>
      </c>
      <c r="BO863" s="14" t="s">
        <v>106</v>
      </c>
      <c r="BP863" s="627">
        <v>69076790</v>
      </c>
      <c r="BQ863" s="15">
        <v>92992772737</v>
      </c>
      <c r="BR863" s="14" t="s">
        <v>10678</v>
      </c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40"/>
    </row>
    <row r="864" spans="1:93" ht="12.75" customHeight="1">
      <c r="A864" s="24" t="s">
        <v>10679</v>
      </c>
      <c r="B864" s="25"/>
      <c r="C864" s="34" t="s">
        <v>82</v>
      </c>
      <c r="D864" s="600" t="s">
        <v>9075</v>
      </c>
      <c r="E864" s="600">
        <v>37</v>
      </c>
      <c r="F864" s="600"/>
      <c r="G864" s="600"/>
      <c r="H864" s="27" t="s">
        <v>159</v>
      </c>
      <c r="I864" s="25" t="s">
        <v>256</v>
      </c>
      <c r="J864" s="27" t="s">
        <v>85</v>
      </c>
      <c r="K864" s="25" t="s">
        <v>86</v>
      </c>
      <c r="L864" s="32" t="s">
        <v>69</v>
      </c>
      <c r="M864" s="28" t="s">
        <v>1392</v>
      </c>
      <c r="N864" s="28" t="s">
        <v>1450</v>
      </c>
      <c r="O864" s="29" t="s">
        <v>10680</v>
      </c>
      <c r="P864" s="25" t="s">
        <v>10681</v>
      </c>
      <c r="Q864" s="41" t="s">
        <v>10682</v>
      </c>
      <c r="R864" s="25" t="s">
        <v>10683</v>
      </c>
      <c r="S864" s="25" t="s">
        <v>10684</v>
      </c>
      <c r="T864" s="25">
        <v>224395222</v>
      </c>
      <c r="U864" s="25">
        <v>83</v>
      </c>
      <c r="V864" s="25">
        <v>2</v>
      </c>
      <c r="W864" s="25">
        <v>630</v>
      </c>
      <c r="X864" s="24" t="s">
        <v>10685</v>
      </c>
      <c r="Y864" s="24" t="s">
        <v>10686</v>
      </c>
      <c r="Z864" s="25">
        <v>2</v>
      </c>
      <c r="AA864" s="25" t="s">
        <v>99</v>
      </c>
      <c r="AB864" s="25" t="s">
        <v>168</v>
      </c>
      <c r="AC864" s="25" t="s">
        <v>186</v>
      </c>
      <c r="AD864" s="30" t="s">
        <v>187</v>
      </c>
      <c r="AE864" s="24" t="s">
        <v>178</v>
      </c>
      <c r="AF864" s="106">
        <v>30394</v>
      </c>
      <c r="AG864" s="25" t="str">
        <f t="shared" ca="1" si="222"/>
        <v>42 anos</v>
      </c>
      <c r="AH864" s="31">
        <v>43937</v>
      </c>
      <c r="AI864" s="31">
        <v>43937</v>
      </c>
      <c r="AJ864" s="31">
        <f t="shared" si="223"/>
        <v>53068</v>
      </c>
      <c r="AK864" s="31">
        <f t="shared" si="224"/>
        <v>54894</v>
      </c>
      <c r="AL864" s="25">
        <v>59</v>
      </c>
      <c r="AM864" s="25" t="str">
        <f t="shared" ca="1" si="225"/>
        <v>5 ano(s)</v>
      </c>
      <c r="AN864" s="25" t="str">
        <f t="shared" ca="1" si="226"/>
        <v>4  mês(es)</v>
      </c>
      <c r="AO864" s="25" t="str">
        <f t="shared" ca="1" si="227"/>
        <v>0 dias</v>
      </c>
      <c r="AP864" s="25">
        <f t="shared" ca="1" si="228"/>
        <v>1948</v>
      </c>
      <c r="AQ864" s="32" t="s">
        <v>99</v>
      </c>
      <c r="AR864" s="25"/>
      <c r="AS864" s="25"/>
      <c r="AT864" s="25"/>
      <c r="AU864" s="25"/>
      <c r="AV864" s="25"/>
      <c r="AW864" s="25" t="s">
        <v>336</v>
      </c>
      <c r="AX864" s="25" t="s">
        <v>110</v>
      </c>
      <c r="AY864" s="25" t="s">
        <v>99</v>
      </c>
      <c r="AZ864" s="25" t="s">
        <v>99</v>
      </c>
      <c r="BA864" s="25" t="s">
        <v>99</v>
      </c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103" t="s">
        <v>10687</v>
      </c>
      <c r="BM864" s="32">
        <v>99</v>
      </c>
      <c r="BN864" s="103" t="s">
        <v>10688</v>
      </c>
      <c r="BO864" s="32" t="s">
        <v>106</v>
      </c>
      <c r="BP864" s="32">
        <v>69058341</v>
      </c>
      <c r="BQ864" s="32">
        <v>92991399393</v>
      </c>
      <c r="BR864" s="103" t="s">
        <v>10689</v>
      </c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34"/>
    </row>
    <row r="865" spans="1:93" ht="15" customHeight="1">
      <c r="A865" s="155" t="s">
        <v>10690</v>
      </c>
      <c r="B865" s="21"/>
      <c r="C865" s="40" t="s">
        <v>82</v>
      </c>
      <c r="D865" s="599" t="s">
        <v>9075</v>
      </c>
      <c r="E865" s="600">
        <v>37</v>
      </c>
      <c r="F865" s="599"/>
      <c r="G865" s="599"/>
      <c r="H865" s="36" t="s">
        <v>159</v>
      </c>
      <c r="I865" s="14" t="s">
        <v>256</v>
      </c>
      <c r="J865" s="156" t="s">
        <v>135</v>
      </c>
      <c r="K865" s="14" t="s">
        <v>86</v>
      </c>
      <c r="L865" s="21" t="s">
        <v>69</v>
      </c>
      <c r="M865" s="21" t="s">
        <v>1392</v>
      </c>
      <c r="N865" s="21" t="s">
        <v>1450</v>
      </c>
      <c r="O865" s="18" t="s">
        <v>10691</v>
      </c>
      <c r="P865" s="21" t="s">
        <v>10692</v>
      </c>
      <c r="Q865" s="14">
        <v>1832</v>
      </c>
      <c r="R865" s="21">
        <v>13297576277</v>
      </c>
      <c r="S865" s="21">
        <v>61371041253</v>
      </c>
      <c r="T865" s="21">
        <v>143493522</v>
      </c>
      <c r="U865" s="21">
        <v>32</v>
      </c>
      <c r="V865" s="21">
        <v>62</v>
      </c>
      <c r="W865" s="21">
        <v>234</v>
      </c>
      <c r="X865" s="155" t="s">
        <v>10693</v>
      </c>
      <c r="Y865" s="155" t="s">
        <v>10694</v>
      </c>
      <c r="Z865" s="14">
        <v>2</v>
      </c>
      <c r="AA865" s="14" t="s">
        <v>99</v>
      </c>
      <c r="AB865" s="14" t="s">
        <v>168</v>
      </c>
      <c r="AC865" s="14" t="s">
        <v>186</v>
      </c>
      <c r="AD865" s="19" t="s">
        <v>187</v>
      </c>
      <c r="AE865" s="13" t="s">
        <v>178</v>
      </c>
      <c r="AF865" s="133">
        <v>27512</v>
      </c>
      <c r="AG865" s="14" t="str">
        <f t="shared" ca="1" si="222"/>
        <v>50 anos</v>
      </c>
      <c r="AH865" s="20">
        <v>44697</v>
      </c>
      <c r="AI865" s="133">
        <v>44697</v>
      </c>
      <c r="AJ865" s="20">
        <f t="shared" si="223"/>
        <v>53828</v>
      </c>
      <c r="AK865" s="20">
        <f t="shared" si="224"/>
        <v>55655</v>
      </c>
      <c r="AL865" s="21">
        <v>59</v>
      </c>
      <c r="AM865" s="14" t="str">
        <f t="shared" ca="1" si="225"/>
        <v>3 ano(s)</v>
      </c>
      <c r="AN865" s="14" t="str">
        <f t="shared" ca="1" si="226"/>
        <v>3  mês(es)</v>
      </c>
      <c r="AO865" s="14" t="str">
        <f t="shared" ca="1" si="227"/>
        <v>0 dias</v>
      </c>
      <c r="AP865" s="14">
        <f t="shared" ca="1" si="228"/>
        <v>1188</v>
      </c>
      <c r="AQ865" s="21" t="s">
        <v>99</v>
      </c>
      <c r="AR865" s="21"/>
      <c r="AS865" s="21"/>
      <c r="AT865" s="21"/>
      <c r="AU865" s="21"/>
      <c r="AV865" s="21"/>
      <c r="AW865" s="14" t="s">
        <v>100</v>
      </c>
      <c r="AX865" s="21" t="s">
        <v>110</v>
      </c>
      <c r="AY865" s="21"/>
      <c r="AZ865" s="21" t="s">
        <v>2778</v>
      </c>
      <c r="BA865" s="116" t="s">
        <v>99</v>
      </c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 t="s">
        <v>10695</v>
      </c>
      <c r="BM865" s="21">
        <v>606</v>
      </c>
      <c r="BN865" s="21" t="s">
        <v>10696</v>
      </c>
      <c r="BO865" s="21" t="s">
        <v>106</v>
      </c>
      <c r="BP865" s="21" t="s">
        <v>10697</v>
      </c>
      <c r="BQ865" s="203">
        <v>981305602</v>
      </c>
      <c r="BR865" s="158"/>
      <c r="BS865" s="155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155"/>
      <c r="CN865" s="21"/>
      <c r="CO865" s="159"/>
    </row>
    <row r="866" spans="1:93" ht="15" customHeight="1">
      <c r="A866" s="619" t="s">
        <v>10698</v>
      </c>
      <c r="B866" s="25"/>
      <c r="C866" s="34" t="s">
        <v>82</v>
      </c>
      <c r="D866" s="600" t="s">
        <v>9075</v>
      </c>
      <c r="E866" s="600">
        <v>37</v>
      </c>
      <c r="F866" s="600"/>
      <c r="G866" s="600"/>
      <c r="H866" s="27" t="s">
        <v>159</v>
      </c>
      <c r="I866" s="25" t="s">
        <v>256</v>
      </c>
      <c r="J866" s="27" t="s">
        <v>135</v>
      </c>
      <c r="K866" s="25" t="s">
        <v>86</v>
      </c>
      <c r="L866" s="25" t="s">
        <v>68</v>
      </c>
      <c r="M866" s="28" t="s">
        <v>1392</v>
      </c>
      <c r="N866" s="28" t="s">
        <v>2706</v>
      </c>
      <c r="O866" s="29" t="s">
        <v>10699</v>
      </c>
      <c r="P866" s="25" t="s">
        <v>10700</v>
      </c>
      <c r="Q866" s="41" t="s">
        <v>10701</v>
      </c>
      <c r="R866" s="25" t="s">
        <v>10702</v>
      </c>
      <c r="S866" s="25" t="s">
        <v>10703</v>
      </c>
      <c r="T866" s="630">
        <v>227401422</v>
      </c>
      <c r="U866" s="25">
        <v>75</v>
      </c>
      <c r="V866" s="630">
        <v>63</v>
      </c>
      <c r="W866" s="630">
        <v>545</v>
      </c>
      <c r="X866" s="24" t="s">
        <v>10704</v>
      </c>
      <c r="Y866" s="24" t="s">
        <v>10705</v>
      </c>
      <c r="Z866" s="25">
        <v>1</v>
      </c>
      <c r="AA866" s="25" t="s">
        <v>99</v>
      </c>
      <c r="AB866" s="25" t="s">
        <v>168</v>
      </c>
      <c r="AC866" s="25" t="s">
        <v>186</v>
      </c>
      <c r="AD866" s="30" t="s">
        <v>187</v>
      </c>
      <c r="AE866" s="24" t="s">
        <v>178</v>
      </c>
      <c r="AF866" s="31">
        <v>30817</v>
      </c>
      <c r="AG866" s="25" t="str">
        <f t="shared" ca="1" si="222"/>
        <v>41 anos</v>
      </c>
      <c r="AH866" s="31">
        <v>43937</v>
      </c>
      <c r="AI866" s="31">
        <v>43937</v>
      </c>
      <c r="AJ866" s="31">
        <f t="shared" si="223"/>
        <v>53068</v>
      </c>
      <c r="AK866" s="31">
        <f t="shared" si="224"/>
        <v>54894</v>
      </c>
      <c r="AL866" s="25">
        <v>59</v>
      </c>
      <c r="AM866" s="25" t="str">
        <f t="shared" ca="1" si="225"/>
        <v>5 ano(s)</v>
      </c>
      <c r="AN866" s="25" t="str">
        <f t="shared" ca="1" si="226"/>
        <v>4  mês(es)</v>
      </c>
      <c r="AO866" s="25" t="str">
        <f t="shared" ca="1" si="227"/>
        <v>0 dias</v>
      </c>
      <c r="AP866" s="25">
        <f t="shared" ca="1" si="228"/>
        <v>1948</v>
      </c>
      <c r="AQ866" s="32" t="s">
        <v>99</v>
      </c>
      <c r="AR866" s="25"/>
      <c r="AS866" s="25"/>
      <c r="AT866" s="25"/>
      <c r="AU866" s="25"/>
      <c r="AV866" s="25"/>
      <c r="AW866" s="25" t="s">
        <v>336</v>
      </c>
      <c r="AX866" s="25" t="s">
        <v>110</v>
      </c>
      <c r="AY866" s="25" t="s">
        <v>99</v>
      </c>
      <c r="AZ866" s="25" t="s">
        <v>110</v>
      </c>
      <c r="BA866" s="25" t="s">
        <v>110</v>
      </c>
      <c r="BB866" s="25"/>
      <c r="BC866" s="25" t="s">
        <v>1401</v>
      </c>
      <c r="BD866" s="25"/>
      <c r="BE866" s="25"/>
      <c r="BF866" s="25"/>
      <c r="BG866" s="25"/>
      <c r="BH866" s="25"/>
      <c r="BI866" s="25"/>
      <c r="BJ866" s="25"/>
      <c r="BK866" s="25"/>
      <c r="BL866" s="25" t="s">
        <v>10706</v>
      </c>
      <c r="BM866" s="25">
        <v>34</v>
      </c>
      <c r="BN866" s="25" t="s">
        <v>10707</v>
      </c>
      <c r="BO866" s="25" t="s">
        <v>106</v>
      </c>
      <c r="BP866" s="630">
        <v>69087640</v>
      </c>
      <c r="BQ866" s="26">
        <v>92993954464</v>
      </c>
      <c r="BR866" s="25" t="s">
        <v>10708</v>
      </c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34"/>
    </row>
    <row r="867" spans="1:93" ht="15" customHeight="1">
      <c r="A867" s="13" t="s">
        <v>10709</v>
      </c>
      <c r="B867" s="14"/>
      <c r="C867" s="40" t="s">
        <v>82</v>
      </c>
      <c r="D867" s="599" t="s">
        <v>9075</v>
      </c>
      <c r="E867" s="600">
        <v>37</v>
      </c>
      <c r="F867" s="599"/>
      <c r="G867" s="599"/>
      <c r="H867" s="36" t="s">
        <v>159</v>
      </c>
      <c r="I867" s="14" t="s">
        <v>10710</v>
      </c>
      <c r="J867" s="36" t="s">
        <v>85</v>
      </c>
      <c r="K867" s="14" t="s">
        <v>86</v>
      </c>
      <c r="L867" s="14" t="s">
        <v>195</v>
      </c>
      <c r="M867" s="17" t="s">
        <v>196</v>
      </c>
      <c r="N867" s="17" t="s">
        <v>88</v>
      </c>
      <c r="O867" s="18" t="s">
        <v>10711</v>
      </c>
      <c r="P867" s="14" t="s">
        <v>10712</v>
      </c>
      <c r="Q867" s="17" t="s">
        <v>10713</v>
      </c>
      <c r="R867" s="14" t="s">
        <v>10714</v>
      </c>
      <c r="S867" s="14" t="s">
        <v>10715</v>
      </c>
      <c r="T867" s="14">
        <v>168750522</v>
      </c>
      <c r="U867" s="14">
        <v>24</v>
      </c>
      <c r="V867" s="14">
        <v>40</v>
      </c>
      <c r="W867" s="14">
        <v>108</v>
      </c>
      <c r="X867" s="13" t="s">
        <v>10716</v>
      </c>
      <c r="Y867" s="13" t="s">
        <v>10717</v>
      </c>
      <c r="Z867" s="14">
        <v>2</v>
      </c>
      <c r="AA867" s="14" t="s">
        <v>99</v>
      </c>
      <c r="AB867" s="14" t="s">
        <v>219</v>
      </c>
      <c r="AC867" s="14" t="s">
        <v>10718</v>
      </c>
      <c r="AD867" s="19" t="s">
        <v>10719</v>
      </c>
      <c r="AE867" s="13" t="s">
        <v>10720</v>
      </c>
      <c r="AF867" s="20">
        <v>28164</v>
      </c>
      <c r="AG867" s="14" t="str">
        <f t="shared" ca="1" si="222"/>
        <v>48 anos</v>
      </c>
      <c r="AH867" s="20">
        <v>38384</v>
      </c>
      <c r="AI867" s="20">
        <v>38384</v>
      </c>
      <c r="AJ867" s="20">
        <f t="shared" si="223"/>
        <v>47515</v>
      </c>
      <c r="AK867" s="20">
        <f t="shared" si="224"/>
        <v>49341</v>
      </c>
      <c r="AL867" s="14">
        <v>59</v>
      </c>
      <c r="AM867" s="14" t="str">
        <f t="shared" ca="1" si="225"/>
        <v>20 ano(s)</v>
      </c>
      <c r="AN867" s="14" t="str">
        <f t="shared" ca="1" si="226"/>
        <v>6  mês(es)</v>
      </c>
      <c r="AO867" s="14" t="str">
        <f t="shared" ca="1" si="227"/>
        <v>15 dias</v>
      </c>
      <c r="AP867" s="14">
        <f t="shared" ca="1" si="228"/>
        <v>7501</v>
      </c>
      <c r="AQ867" s="21" t="s">
        <v>99</v>
      </c>
      <c r="AR867" s="14"/>
      <c r="AS867" s="14"/>
      <c r="AT867" s="14"/>
      <c r="AU867" s="14"/>
      <c r="AV867" s="14"/>
      <c r="AW867" s="14" t="s">
        <v>100</v>
      </c>
      <c r="AX867" s="14"/>
      <c r="AY867" s="14" t="s">
        <v>7516</v>
      </c>
      <c r="AZ867" s="14"/>
      <c r="BA867" s="14"/>
      <c r="BB867" s="14"/>
      <c r="BC867" s="14"/>
      <c r="BD867" s="14"/>
      <c r="BE867" s="14" t="s">
        <v>223</v>
      </c>
      <c r="BF867" s="14"/>
      <c r="BG867" s="14"/>
      <c r="BH867" s="14"/>
      <c r="BI867" s="14"/>
      <c r="BJ867" s="14"/>
      <c r="BK867" s="14"/>
      <c r="BL867" s="14" t="s">
        <v>10721</v>
      </c>
      <c r="BM867" s="14">
        <v>0</v>
      </c>
      <c r="BN867" s="14"/>
      <c r="BO867" s="14" t="s">
        <v>106</v>
      </c>
      <c r="BP867" s="14">
        <v>69015718</v>
      </c>
      <c r="BQ867" s="14">
        <v>81576645</v>
      </c>
      <c r="BR867" s="22" t="s">
        <v>10722</v>
      </c>
      <c r="BS867" s="14" t="s">
        <v>205</v>
      </c>
      <c r="BT867" s="14" t="s">
        <v>206</v>
      </c>
      <c r="BU867" s="14" t="s">
        <v>207</v>
      </c>
      <c r="BV867" s="14"/>
      <c r="BW867" s="14"/>
      <c r="BX867" s="14"/>
      <c r="BY867" s="14" t="s">
        <v>4810</v>
      </c>
      <c r="BZ867" s="14" t="s">
        <v>110</v>
      </c>
      <c r="CA867" s="14" t="s">
        <v>10723</v>
      </c>
      <c r="CB867" s="14" t="s">
        <v>110</v>
      </c>
      <c r="CC867" s="14" t="s">
        <v>110</v>
      </c>
      <c r="CD867" s="14" t="s">
        <v>110</v>
      </c>
      <c r="CE867" s="14" t="s">
        <v>110</v>
      </c>
      <c r="CF867" s="14" t="s">
        <v>110</v>
      </c>
      <c r="CG867" s="14" t="s">
        <v>110</v>
      </c>
      <c r="CH867" s="14" t="s">
        <v>110</v>
      </c>
      <c r="CI867" s="14" t="s">
        <v>110</v>
      </c>
      <c r="CJ867" s="14" t="s">
        <v>110</v>
      </c>
      <c r="CK867" s="14" t="s">
        <v>110</v>
      </c>
      <c r="CL867" s="14" t="s">
        <v>110</v>
      </c>
      <c r="CM867" s="14" t="s">
        <v>110</v>
      </c>
      <c r="CN867" s="14"/>
      <c r="CO867" s="40"/>
    </row>
    <row r="868" spans="1:93" ht="15" customHeight="1">
      <c r="A868" s="24" t="s">
        <v>10724</v>
      </c>
      <c r="B868" s="25">
        <v>326</v>
      </c>
      <c r="C868" s="34" t="s">
        <v>82</v>
      </c>
      <c r="D868" s="600" t="s">
        <v>9075</v>
      </c>
      <c r="E868" s="600">
        <v>37</v>
      </c>
      <c r="F868" s="600"/>
      <c r="G868" s="600"/>
      <c r="H868" s="27" t="s">
        <v>159</v>
      </c>
      <c r="I868" s="25" t="s">
        <v>242</v>
      </c>
      <c r="J868" s="27" t="s">
        <v>85</v>
      </c>
      <c r="K868" s="25" t="s">
        <v>86</v>
      </c>
      <c r="L868" s="25" t="s">
        <v>195</v>
      </c>
      <c r="M868" s="28" t="s">
        <v>196</v>
      </c>
      <c r="N868" s="28" t="s">
        <v>88</v>
      </c>
      <c r="O868" s="29" t="s">
        <v>10725</v>
      </c>
      <c r="P868" s="25" t="s">
        <v>10726</v>
      </c>
      <c r="Q868" s="28" t="s">
        <v>10727</v>
      </c>
      <c r="R868" s="25" t="s">
        <v>10728</v>
      </c>
      <c r="S868" s="25" t="s">
        <v>10729</v>
      </c>
      <c r="T868" s="25">
        <v>202265422</v>
      </c>
      <c r="U868" s="25">
        <v>32</v>
      </c>
      <c r="V868" s="25">
        <v>58</v>
      </c>
      <c r="W868" s="25">
        <v>127</v>
      </c>
      <c r="X868" s="24" t="s">
        <v>10730</v>
      </c>
      <c r="Y868" s="24" t="s">
        <v>10731</v>
      </c>
      <c r="Z868" s="25">
        <v>1</v>
      </c>
      <c r="AA868" s="25" t="s">
        <v>99</v>
      </c>
      <c r="AB868" s="25" t="s">
        <v>219</v>
      </c>
      <c r="AC868" s="25" t="s">
        <v>220</v>
      </c>
      <c r="AD868" s="30" t="s">
        <v>10732</v>
      </c>
      <c r="AE868" s="24" t="s">
        <v>10733</v>
      </c>
      <c r="AF868" s="31">
        <v>29312</v>
      </c>
      <c r="AG868" s="25" t="str">
        <f t="shared" ca="1" si="222"/>
        <v>45 anos</v>
      </c>
      <c r="AH868" s="31">
        <v>38384</v>
      </c>
      <c r="AI868" s="31">
        <v>38384</v>
      </c>
      <c r="AJ868" s="31">
        <f t="shared" si="223"/>
        <v>47515</v>
      </c>
      <c r="AK868" s="31">
        <f t="shared" si="224"/>
        <v>49341</v>
      </c>
      <c r="AL868" s="25">
        <v>59</v>
      </c>
      <c r="AM868" s="25" t="str">
        <f t="shared" ca="1" si="225"/>
        <v>20 ano(s)</v>
      </c>
      <c r="AN868" s="25" t="str">
        <f t="shared" ca="1" si="226"/>
        <v>6  mês(es)</v>
      </c>
      <c r="AO868" s="25" t="str">
        <f t="shared" ca="1" si="227"/>
        <v>15 dias</v>
      </c>
      <c r="AP868" s="25">
        <f t="shared" ca="1" si="228"/>
        <v>7501</v>
      </c>
      <c r="AQ868" s="32" t="s">
        <v>99</v>
      </c>
      <c r="AR868" s="25"/>
      <c r="AS868" s="25"/>
      <c r="AT868" s="25"/>
      <c r="AU868" s="25"/>
      <c r="AV868" s="25"/>
      <c r="AW868" s="25" t="s">
        <v>100</v>
      </c>
      <c r="AX868" s="25"/>
      <c r="AY868" s="25" t="s">
        <v>10734</v>
      </c>
      <c r="AZ868" s="25"/>
      <c r="BA868" s="25"/>
      <c r="BB868" s="25"/>
      <c r="BC868" s="25"/>
      <c r="BD868" s="25"/>
      <c r="BE868" s="25" t="s">
        <v>223</v>
      </c>
      <c r="BF868" s="25"/>
      <c r="BG868" s="25"/>
      <c r="BH868" s="25"/>
      <c r="BI868" s="25"/>
      <c r="BJ868" s="25"/>
      <c r="BK868" s="25"/>
      <c r="BL868" s="25" t="s">
        <v>10735</v>
      </c>
      <c r="BM868" s="25">
        <v>0</v>
      </c>
      <c r="BN868" s="25"/>
      <c r="BO868" s="25" t="s">
        <v>106</v>
      </c>
      <c r="BP868" s="25">
        <v>69000000</v>
      </c>
      <c r="BQ868" s="25">
        <v>0</v>
      </c>
      <c r="BR868" s="33" t="s">
        <v>10736</v>
      </c>
      <c r="BS868" s="25" t="s">
        <v>205</v>
      </c>
      <c r="BT868" s="25" t="s">
        <v>206</v>
      </c>
      <c r="BU868" s="25" t="s">
        <v>207</v>
      </c>
      <c r="BV868" s="25"/>
      <c r="BW868" s="25"/>
      <c r="BX868" s="25"/>
      <c r="BY868" s="25" t="s">
        <v>208</v>
      </c>
      <c r="BZ868" s="25" t="s">
        <v>110</v>
      </c>
      <c r="CA868" s="25" t="s">
        <v>10737</v>
      </c>
      <c r="CB868" s="25" t="s">
        <v>110</v>
      </c>
      <c r="CC868" s="25" t="s">
        <v>110</v>
      </c>
      <c r="CD868" s="25" t="s">
        <v>110</v>
      </c>
      <c r="CE868" s="25" t="s">
        <v>110</v>
      </c>
      <c r="CF868" s="25" t="s">
        <v>110</v>
      </c>
      <c r="CG868" s="25" t="s">
        <v>110</v>
      </c>
      <c r="CH868" s="25" t="s">
        <v>110</v>
      </c>
      <c r="CI868" s="25" t="s">
        <v>110</v>
      </c>
      <c r="CJ868" s="25" t="s">
        <v>110</v>
      </c>
      <c r="CK868" s="25" t="s">
        <v>110</v>
      </c>
      <c r="CL868" s="25" t="s">
        <v>110</v>
      </c>
      <c r="CM868" s="25" t="s">
        <v>110</v>
      </c>
      <c r="CN868" s="25"/>
      <c r="CO868" s="34"/>
    </row>
    <row r="869" spans="1:93" ht="15" customHeight="1">
      <c r="A869" s="13" t="s">
        <v>10738</v>
      </c>
      <c r="B869" s="14" t="s">
        <v>157</v>
      </c>
      <c r="C869" s="40" t="s">
        <v>82</v>
      </c>
      <c r="D869" s="599" t="s">
        <v>9075</v>
      </c>
      <c r="E869" s="600">
        <v>37</v>
      </c>
      <c r="F869" s="599"/>
      <c r="G869" s="599"/>
      <c r="H869" s="36" t="s">
        <v>159</v>
      </c>
      <c r="I869" s="14" t="s">
        <v>10739</v>
      </c>
      <c r="J869" s="36" t="s">
        <v>135</v>
      </c>
      <c r="K869" s="14" t="s">
        <v>544</v>
      </c>
      <c r="L869" s="14" t="s">
        <v>75</v>
      </c>
      <c r="M869" s="17" t="s">
        <v>136</v>
      </c>
      <c r="N869" s="17" t="s">
        <v>4987</v>
      </c>
      <c r="O869" s="18" t="s">
        <v>10740</v>
      </c>
      <c r="P869" s="14" t="s">
        <v>10741</v>
      </c>
      <c r="Q869" s="14">
        <v>1368</v>
      </c>
      <c r="R869" s="14" t="s">
        <v>10742</v>
      </c>
      <c r="S869" s="14" t="s">
        <v>10743</v>
      </c>
      <c r="T869" s="14">
        <v>222049122</v>
      </c>
      <c r="U869" s="14">
        <v>16</v>
      </c>
      <c r="V869" s="14">
        <v>1</v>
      </c>
      <c r="W869" s="14">
        <v>129</v>
      </c>
      <c r="X869" s="13" t="s">
        <v>10744</v>
      </c>
      <c r="Y869" s="13" t="s">
        <v>10745</v>
      </c>
      <c r="Z869" s="14"/>
      <c r="AA869" s="14" t="s">
        <v>99</v>
      </c>
      <c r="AB869" s="14" t="s">
        <v>168</v>
      </c>
      <c r="AC869" s="14" t="s">
        <v>10746</v>
      </c>
      <c r="AD869" s="19" t="s">
        <v>10747</v>
      </c>
      <c r="AE869" s="241" t="s">
        <v>10748</v>
      </c>
      <c r="AF869" s="20">
        <v>30541</v>
      </c>
      <c r="AG869" s="14" t="str">
        <f t="shared" ca="1" si="222"/>
        <v>42 anos</v>
      </c>
      <c r="AH869" s="14"/>
      <c r="AI869" s="20">
        <v>43937</v>
      </c>
      <c r="AJ869" s="20">
        <f t="shared" si="223"/>
        <v>53068</v>
      </c>
      <c r="AK869" s="20">
        <f t="shared" si="224"/>
        <v>54894</v>
      </c>
      <c r="AL869" s="14">
        <v>59</v>
      </c>
      <c r="AM869" s="14" t="str">
        <f t="shared" ca="1" si="225"/>
        <v>5 ano(s)</v>
      </c>
      <c r="AN869" s="14" t="str">
        <f t="shared" ca="1" si="226"/>
        <v>4  mês(es)</v>
      </c>
      <c r="AO869" s="14" t="str">
        <f t="shared" ca="1" si="227"/>
        <v>0 dias</v>
      </c>
      <c r="AP869" s="14">
        <f t="shared" ca="1" si="228"/>
        <v>1948</v>
      </c>
      <c r="AQ869" s="21" t="s">
        <v>99</v>
      </c>
      <c r="AR869" s="14"/>
      <c r="AS869" s="14"/>
      <c r="AT869" s="14"/>
      <c r="AU869" s="14"/>
      <c r="AV869" s="14"/>
      <c r="AW869" s="14" t="s">
        <v>100</v>
      </c>
      <c r="AX869" s="14" t="s">
        <v>2538</v>
      </c>
      <c r="AY869" s="14" t="s">
        <v>10749</v>
      </c>
      <c r="AZ869" s="14" t="s">
        <v>99</v>
      </c>
      <c r="BA869" s="14" t="s">
        <v>99</v>
      </c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 t="s">
        <v>10750</v>
      </c>
      <c r="BM869" s="14">
        <v>2477</v>
      </c>
      <c r="BN869" s="14" t="s">
        <v>10751</v>
      </c>
      <c r="BO869" s="14" t="s">
        <v>106</v>
      </c>
      <c r="BP869" s="14">
        <v>69053120</v>
      </c>
      <c r="BQ869" s="14">
        <v>92035841875</v>
      </c>
      <c r="BR869" s="22" t="s">
        <v>10752</v>
      </c>
      <c r="BS869" s="14"/>
      <c r="BT869" s="14"/>
      <c r="BU869" s="14"/>
      <c r="BV869" s="14"/>
      <c r="BW869" s="14"/>
      <c r="BX869" s="14"/>
      <c r="BY869" s="14"/>
      <c r="BZ869" s="14"/>
      <c r="CA869" s="14"/>
      <c r="CB869" s="20">
        <v>43937</v>
      </c>
      <c r="CC869" s="14" t="s">
        <v>175</v>
      </c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40"/>
    </row>
    <row r="870" spans="1:93" ht="15" customHeight="1">
      <c r="A870" s="24" t="s">
        <v>10753</v>
      </c>
      <c r="B870" s="25">
        <v>287</v>
      </c>
      <c r="C870" s="34" t="s">
        <v>82</v>
      </c>
      <c r="D870" s="600" t="s">
        <v>9075</v>
      </c>
      <c r="E870" s="600">
        <v>37</v>
      </c>
      <c r="F870" s="600"/>
      <c r="G870" s="600"/>
      <c r="H870" s="27" t="s">
        <v>159</v>
      </c>
      <c r="I870" s="25" t="s">
        <v>256</v>
      </c>
      <c r="J870" s="25" t="s">
        <v>85</v>
      </c>
      <c r="K870" s="25" t="s">
        <v>86</v>
      </c>
      <c r="L870" s="25" t="s">
        <v>73</v>
      </c>
      <c r="M870" s="28" t="s">
        <v>87</v>
      </c>
      <c r="N870" s="28" t="s">
        <v>88</v>
      </c>
      <c r="O870" s="29" t="s">
        <v>10754</v>
      </c>
      <c r="P870" s="25" t="s">
        <v>10755</v>
      </c>
      <c r="Q870" s="28" t="s">
        <v>10756</v>
      </c>
      <c r="R870" s="25" t="s">
        <v>10757</v>
      </c>
      <c r="S870" s="25" t="s">
        <v>10758</v>
      </c>
      <c r="T870" s="25">
        <v>234319222</v>
      </c>
      <c r="U870" s="25">
        <v>8</v>
      </c>
      <c r="V870" s="25">
        <v>2</v>
      </c>
      <c r="W870" s="25">
        <v>286</v>
      </c>
      <c r="X870" s="24" t="s">
        <v>10759</v>
      </c>
      <c r="Y870" s="24" t="s">
        <v>10760</v>
      </c>
      <c r="Z870" s="25">
        <v>2</v>
      </c>
      <c r="AA870" s="25" t="s">
        <v>99</v>
      </c>
      <c r="AB870" s="25" t="s">
        <v>168</v>
      </c>
      <c r="AC870" s="25" t="s">
        <v>186</v>
      </c>
      <c r="AD870" s="30" t="s">
        <v>187</v>
      </c>
      <c r="AE870" s="24" t="s">
        <v>178</v>
      </c>
      <c r="AF870" s="31">
        <v>31396</v>
      </c>
      <c r="AG870" s="25" t="str">
        <f t="shared" ca="1" si="222"/>
        <v>39 anos</v>
      </c>
      <c r="AH870" s="31">
        <v>38384</v>
      </c>
      <c r="AI870" s="31">
        <v>38384</v>
      </c>
      <c r="AJ870" s="31">
        <f t="shared" si="223"/>
        <v>47515</v>
      </c>
      <c r="AK870" s="31">
        <f t="shared" si="224"/>
        <v>49341</v>
      </c>
      <c r="AL870" s="25">
        <v>59</v>
      </c>
      <c r="AM870" s="25" t="str">
        <f t="shared" ca="1" si="225"/>
        <v>20 ano(s)</v>
      </c>
      <c r="AN870" s="25" t="str">
        <f t="shared" ca="1" si="226"/>
        <v>6  mês(es)</v>
      </c>
      <c r="AO870" s="25" t="str">
        <f t="shared" ca="1" si="227"/>
        <v>15 dias</v>
      </c>
      <c r="AP870" s="25">
        <f t="shared" ca="1" si="228"/>
        <v>7501</v>
      </c>
      <c r="AQ870" s="32" t="s">
        <v>99</v>
      </c>
      <c r="AR870" s="25"/>
      <c r="AS870" s="25"/>
      <c r="AT870" s="25"/>
      <c r="AU870" s="25"/>
      <c r="AV870" s="25"/>
      <c r="AW870" s="25" t="s">
        <v>100</v>
      </c>
      <c r="AX870" s="25"/>
      <c r="AY870" s="25" t="s">
        <v>9963</v>
      </c>
      <c r="AZ870" s="25" t="s">
        <v>99</v>
      </c>
      <c r="BA870" s="25" t="s">
        <v>99</v>
      </c>
      <c r="BB870" s="25"/>
      <c r="BC870" s="25"/>
      <c r="BD870" s="25"/>
      <c r="BE870" s="25" t="s">
        <v>223</v>
      </c>
      <c r="BF870" s="25"/>
      <c r="BG870" s="25"/>
      <c r="BH870" s="25"/>
      <c r="BI870" s="25"/>
      <c r="BJ870" s="25"/>
      <c r="BK870" s="25"/>
      <c r="BL870" s="25" t="s">
        <v>5649</v>
      </c>
      <c r="BM870" s="25">
        <v>0</v>
      </c>
      <c r="BN870" s="25"/>
      <c r="BO870" s="25" t="s">
        <v>106</v>
      </c>
      <c r="BP870" s="25">
        <v>69043550</v>
      </c>
      <c r="BQ870" s="25">
        <v>0</v>
      </c>
      <c r="BR870" s="33" t="s">
        <v>10761</v>
      </c>
      <c r="BS870" s="25" t="s">
        <v>205</v>
      </c>
      <c r="BT870" s="25" t="s">
        <v>206</v>
      </c>
      <c r="BU870" s="25" t="s">
        <v>207</v>
      </c>
      <c r="BV870" s="25"/>
      <c r="BW870" s="25"/>
      <c r="BX870" s="25"/>
      <c r="BY870" s="25" t="s">
        <v>208</v>
      </c>
      <c r="BZ870" s="25" t="s">
        <v>110</v>
      </c>
      <c r="CA870" s="31" t="s">
        <v>209</v>
      </c>
      <c r="CB870" s="31">
        <v>45037</v>
      </c>
      <c r="CC870" s="120" t="s">
        <v>10762</v>
      </c>
      <c r="CD870" s="25" t="s">
        <v>110</v>
      </c>
      <c r="CE870" s="25" t="s">
        <v>110</v>
      </c>
      <c r="CF870" s="25" t="s">
        <v>110</v>
      </c>
      <c r="CG870" s="25" t="s">
        <v>110</v>
      </c>
      <c r="CH870" s="25" t="s">
        <v>110</v>
      </c>
      <c r="CI870" s="25" t="s">
        <v>110</v>
      </c>
      <c r="CJ870" s="25" t="s">
        <v>110</v>
      </c>
      <c r="CK870" s="25" t="s">
        <v>110</v>
      </c>
      <c r="CL870" s="25" t="s">
        <v>110</v>
      </c>
      <c r="CM870" s="25" t="s">
        <v>110</v>
      </c>
      <c r="CN870" s="25"/>
      <c r="CO870" s="25"/>
    </row>
    <row r="871" spans="1:93" ht="15" customHeight="1">
      <c r="A871" s="13" t="s">
        <v>10763</v>
      </c>
      <c r="B871" s="14" t="s">
        <v>157</v>
      </c>
      <c r="C871" s="40" t="s">
        <v>82</v>
      </c>
      <c r="D871" s="599" t="s">
        <v>9075</v>
      </c>
      <c r="E871" s="600">
        <v>37</v>
      </c>
      <c r="F871" s="599"/>
      <c r="G871" s="599"/>
      <c r="H871" s="36" t="s">
        <v>159</v>
      </c>
      <c r="I871" s="14" t="s">
        <v>256</v>
      </c>
      <c r="J871" s="14" t="s">
        <v>85</v>
      </c>
      <c r="K871" s="14" t="s">
        <v>86</v>
      </c>
      <c r="L871" s="14" t="s">
        <v>195</v>
      </c>
      <c r="M871" s="17" t="s">
        <v>196</v>
      </c>
      <c r="N871" s="17" t="s">
        <v>88</v>
      </c>
      <c r="O871" s="18" t="s">
        <v>10764</v>
      </c>
      <c r="P871" s="14" t="s">
        <v>10765</v>
      </c>
      <c r="Q871" s="17" t="s">
        <v>10766</v>
      </c>
      <c r="R871" s="14" t="s">
        <v>4137</v>
      </c>
      <c r="S871" s="14" t="s">
        <v>10767</v>
      </c>
      <c r="T871" s="14">
        <v>189331422</v>
      </c>
      <c r="U871" s="14">
        <v>91</v>
      </c>
      <c r="V871" s="14">
        <v>2</v>
      </c>
      <c r="W871" s="14">
        <v>252</v>
      </c>
      <c r="X871" s="13" t="s">
        <v>10768</v>
      </c>
      <c r="Y871" s="13" t="s">
        <v>10769</v>
      </c>
      <c r="Z871" s="14">
        <v>1</v>
      </c>
      <c r="AA871" s="14" t="s">
        <v>99</v>
      </c>
      <c r="AB871" s="14" t="s">
        <v>168</v>
      </c>
      <c r="AC871" s="14" t="s">
        <v>9114</v>
      </c>
      <c r="AD871" s="19" t="s">
        <v>9378</v>
      </c>
      <c r="AE871" s="13" t="s">
        <v>10770</v>
      </c>
      <c r="AF871" s="20">
        <v>28061</v>
      </c>
      <c r="AG871" s="14" t="str">
        <f t="shared" ca="1" si="222"/>
        <v>48 anos</v>
      </c>
      <c r="AH871" s="20">
        <v>38384</v>
      </c>
      <c r="AI871" s="20">
        <v>38384</v>
      </c>
      <c r="AJ871" s="20">
        <f t="shared" si="223"/>
        <v>47515</v>
      </c>
      <c r="AK871" s="20">
        <f t="shared" si="224"/>
        <v>49341</v>
      </c>
      <c r="AL871" s="14">
        <v>59</v>
      </c>
      <c r="AM871" s="14" t="str">
        <f t="shared" ca="1" si="225"/>
        <v>20 ano(s)</v>
      </c>
      <c r="AN871" s="14" t="str">
        <f t="shared" ca="1" si="226"/>
        <v>6  mês(es)</v>
      </c>
      <c r="AO871" s="14" t="str">
        <f t="shared" ca="1" si="227"/>
        <v>15 dias</v>
      </c>
      <c r="AP871" s="14">
        <f t="shared" ca="1" si="228"/>
        <v>7501</v>
      </c>
      <c r="AQ871" s="21" t="s">
        <v>99</v>
      </c>
      <c r="AR871" s="14"/>
      <c r="AS871" s="14"/>
      <c r="AT871" s="14"/>
      <c r="AU871" s="14"/>
      <c r="AV871" s="14"/>
      <c r="AW871" s="14" t="s">
        <v>100</v>
      </c>
      <c r="AX871" s="14"/>
      <c r="AY871" s="14" t="s">
        <v>10771</v>
      </c>
      <c r="AZ871" s="14" t="s">
        <v>99</v>
      </c>
      <c r="BA871" s="14" t="s">
        <v>99</v>
      </c>
      <c r="BB871" s="14"/>
      <c r="BC871" s="14" t="s">
        <v>3028</v>
      </c>
      <c r="BD871" s="14" t="s">
        <v>3259</v>
      </c>
      <c r="BE871" s="14" t="s">
        <v>223</v>
      </c>
      <c r="BF871" s="14"/>
      <c r="BG871" s="14"/>
      <c r="BH871" s="14"/>
      <c r="BI871" s="14"/>
      <c r="BJ871" s="14"/>
      <c r="BK871" s="14"/>
      <c r="BL871" s="14" t="s">
        <v>10772</v>
      </c>
      <c r="BM871" s="14">
        <v>0</v>
      </c>
      <c r="BN871" s="14"/>
      <c r="BO871" s="14" t="s">
        <v>106</v>
      </c>
      <c r="BP871" s="14">
        <v>69086040</v>
      </c>
      <c r="BQ871" s="14">
        <v>91048958</v>
      </c>
      <c r="BR871" s="22" t="s">
        <v>10773</v>
      </c>
      <c r="BS871" s="14" t="s">
        <v>205</v>
      </c>
      <c r="BT871" s="14" t="s">
        <v>206</v>
      </c>
      <c r="BU871" s="14" t="s">
        <v>207</v>
      </c>
      <c r="BV871" s="14"/>
      <c r="BW871" s="14"/>
      <c r="BX871" s="14" t="s">
        <v>1435</v>
      </c>
      <c r="BY871" s="14" t="s">
        <v>3262</v>
      </c>
      <c r="BZ871" s="14" t="s">
        <v>110</v>
      </c>
      <c r="CA871" s="20" t="s">
        <v>209</v>
      </c>
      <c r="CB871" s="14" t="s">
        <v>110</v>
      </c>
      <c r="CC871" s="14" t="s">
        <v>110</v>
      </c>
      <c r="CD871" s="14" t="s">
        <v>110</v>
      </c>
      <c r="CE871" s="14" t="s">
        <v>110</v>
      </c>
      <c r="CF871" s="14" t="s">
        <v>110</v>
      </c>
      <c r="CG871" s="14" t="s">
        <v>110</v>
      </c>
      <c r="CH871" s="14" t="s">
        <v>110</v>
      </c>
      <c r="CI871" s="14" t="s">
        <v>110</v>
      </c>
      <c r="CJ871" s="14" t="s">
        <v>110</v>
      </c>
      <c r="CK871" s="14" t="s">
        <v>110</v>
      </c>
      <c r="CL871" s="14" t="s">
        <v>110</v>
      </c>
      <c r="CM871" s="14" t="s">
        <v>110</v>
      </c>
      <c r="CN871" s="14"/>
      <c r="CO871" s="14"/>
    </row>
    <row r="872" spans="1:93" ht="15" customHeight="1">
      <c r="A872" s="24" t="s">
        <v>10774</v>
      </c>
      <c r="B872" s="25">
        <v>1</v>
      </c>
      <c r="C872" s="34" t="s">
        <v>82</v>
      </c>
      <c r="D872" s="600" t="s">
        <v>9075</v>
      </c>
      <c r="E872" s="600">
        <v>37</v>
      </c>
      <c r="F872" s="600"/>
      <c r="G872" s="600"/>
      <c r="H872" s="27" t="s">
        <v>84</v>
      </c>
      <c r="I872" s="25" t="s">
        <v>10775</v>
      </c>
      <c r="J872" s="25" t="s">
        <v>135</v>
      </c>
      <c r="K872" s="25" t="s">
        <v>544</v>
      </c>
      <c r="L872" s="25" t="s">
        <v>73</v>
      </c>
      <c r="M872" s="28" t="s">
        <v>136</v>
      </c>
      <c r="N872" s="28" t="s">
        <v>696</v>
      </c>
      <c r="O872" s="29" t="s">
        <v>10776</v>
      </c>
      <c r="P872" s="25" t="s">
        <v>10777</v>
      </c>
      <c r="Q872" s="25">
        <v>1523</v>
      </c>
      <c r="R872" s="25" t="s">
        <v>10778</v>
      </c>
      <c r="S872" s="25" t="s">
        <v>10779</v>
      </c>
      <c r="T872" s="25">
        <v>501960407</v>
      </c>
      <c r="U872" s="25">
        <v>95</v>
      </c>
      <c r="V872" s="25">
        <v>1</v>
      </c>
      <c r="W872" s="25">
        <v>619</v>
      </c>
      <c r="X872" s="24" t="s">
        <v>10780</v>
      </c>
      <c r="Y872" s="24" t="s">
        <v>10781</v>
      </c>
      <c r="Z872" s="25"/>
      <c r="AA872" s="25" t="s">
        <v>10782</v>
      </c>
      <c r="AB872" s="25" t="s">
        <v>1601</v>
      </c>
      <c r="AC872" s="25" t="s">
        <v>97</v>
      </c>
      <c r="AD872" s="30" t="s">
        <v>10783</v>
      </c>
      <c r="AE872" s="24" t="s">
        <v>10784</v>
      </c>
      <c r="AF872" s="31">
        <v>29171</v>
      </c>
      <c r="AG872" s="25" t="str">
        <f t="shared" ca="1" si="222"/>
        <v>45 anos</v>
      </c>
      <c r="AH872" s="25"/>
      <c r="AI872" s="31">
        <v>43937</v>
      </c>
      <c r="AJ872" s="31">
        <f t="shared" si="223"/>
        <v>53068</v>
      </c>
      <c r="AK872" s="31">
        <f t="shared" si="224"/>
        <v>54894</v>
      </c>
      <c r="AL872" s="25">
        <v>59</v>
      </c>
      <c r="AM872" s="25" t="str">
        <f t="shared" ca="1" si="225"/>
        <v>5 ano(s)</v>
      </c>
      <c r="AN872" s="25" t="str">
        <f t="shared" ca="1" si="226"/>
        <v>4  mês(es)</v>
      </c>
      <c r="AO872" s="25" t="str">
        <f t="shared" ca="1" si="227"/>
        <v>0 dias</v>
      </c>
      <c r="AP872" s="25">
        <f t="shared" ca="1" si="228"/>
        <v>1948</v>
      </c>
      <c r="AQ872" s="32" t="s">
        <v>99</v>
      </c>
      <c r="AR872" s="25"/>
      <c r="AS872" s="25"/>
      <c r="AT872" s="25"/>
      <c r="AU872" s="25"/>
      <c r="AV872" s="25"/>
      <c r="AW872" s="25" t="s">
        <v>100</v>
      </c>
      <c r="AX872" s="25" t="s">
        <v>704</v>
      </c>
      <c r="AY872" s="25" t="s">
        <v>10785</v>
      </c>
      <c r="AZ872" s="25" t="s">
        <v>99</v>
      </c>
      <c r="BA872" s="25" t="s">
        <v>99</v>
      </c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 t="s">
        <v>10786</v>
      </c>
      <c r="BM872" s="25">
        <v>275</v>
      </c>
      <c r="BN872" s="25" t="s">
        <v>10787</v>
      </c>
      <c r="BO872" s="25" t="s">
        <v>106</v>
      </c>
      <c r="BP872" s="25">
        <v>69033008</v>
      </c>
      <c r="BQ872" s="25">
        <v>32282199</v>
      </c>
      <c r="BR872" s="33"/>
      <c r="BS872" s="25"/>
      <c r="BT872" s="25"/>
      <c r="BU872" s="25"/>
      <c r="BV872" s="25"/>
      <c r="BW872" s="25"/>
      <c r="BX872" s="25"/>
      <c r="BY872" s="25"/>
      <c r="BZ872" s="25"/>
      <c r="CA872" s="25"/>
      <c r="CB872" s="31">
        <v>43937</v>
      </c>
      <c r="CC872" s="25" t="s">
        <v>175</v>
      </c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</row>
    <row r="873" spans="1:93" ht="15" customHeight="1">
      <c r="A873" s="155" t="s">
        <v>10788</v>
      </c>
      <c r="B873" s="21"/>
      <c r="C873" s="40" t="s">
        <v>82</v>
      </c>
      <c r="D873" s="599" t="s">
        <v>9075</v>
      </c>
      <c r="E873" s="600">
        <v>37</v>
      </c>
      <c r="F873" s="599"/>
      <c r="G873" s="599"/>
      <c r="H873" s="36" t="s">
        <v>159</v>
      </c>
      <c r="I873" s="14" t="s">
        <v>256</v>
      </c>
      <c r="J873" s="21" t="s">
        <v>135</v>
      </c>
      <c r="K873" s="14" t="s">
        <v>86</v>
      </c>
      <c r="L873" s="21" t="s">
        <v>69</v>
      </c>
      <c r="M873" s="21" t="s">
        <v>1392</v>
      </c>
      <c r="N873" s="21" t="s">
        <v>1450</v>
      </c>
      <c r="O873" s="18" t="s">
        <v>10789</v>
      </c>
      <c r="P873" s="21" t="s">
        <v>10790</v>
      </c>
      <c r="Q873" s="14">
        <v>1830</v>
      </c>
      <c r="R873" s="21">
        <v>14031384277</v>
      </c>
      <c r="S873" s="21">
        <v>98277227272</v>
      </c>
      <c r="T873" s="21">
        <v>344992022</v>
      </c>
      <c r="U873" s="21">
        <v>24</v>
      </c>
      <c r="V873" s="21">
        <v>40</v>
      </c>
      <c r="W873" s="21">
        <v>485</v>
      </c>
      <c r="X873" s="155" t="s">
        <v>10791</v>
      </c>
      <c r="Y873" s="155" t="s">
        <v>10792</v>
      </c>
      <c r="Z873" s="14">
        <v>1</v>
      </c>
      <c r="AA873" s="14" t="s">
        <v>99</v>
      </c>
      <c r="AB873" s="14" t="s">
        <v>168</v>
      </c>
      <c r="AC873" s="14" t="s">
        <v>186</v>
      </c>
      <c r="AD873" s="19" t="s">
        <v>187</v>
      </c>
      <c r="AE873" s="13" t="s">
        <v>178</v>
      </c>
      <c r="AF873" s="133">
        <v>33178</v>
      </c>
      <c r="AG873" s="14" t="str">
        <f t="shared" ca="1" si="222"/>
        <v>34 anos</v>
      </c>
      <c r="AH873" s="20">
        <v>44697</v>
      </c>
      <c r="AI873" s="133">
        <v>44697</v>
      </c>
      <c r="AJ873" s="20">
        <f t="shared" si="223"/>
        <v>53828</v>
      </c>
      <c r="AK873" s="20">
        <f t="shared" si="224"/>
        <v>55655</v>
      </c>
      <c r="AL873" s="21">
        <v>59</v>
      </c>
      <c r="AM873" s="14" t="str">
        <f t="shared" ca="1" si="225"/>
        <v>3 ano(s)</v>
      </c>
      <c r="AN873" s="14" t="str">
        <f t="shared" ca="1" si="226"/>
        <v>3  mês(es)</v>
      </c>
      <c r="AO873" s="14" t="str">
        <f t="shared" ca="1" si="227"/>
        <v>0 dias</v>
      </c>
      <c r="AP873" s="14">
        <f t="shared" ca="1" si="228"/>
        <v>1188</v>
      </c>
      <c r="AQ873" s="21" t="s">
        <v>99</v>
      </c>
      <c r="AR873" s="21"/>
      <c r="AS873" s="21"/>
      <c r="AT873" s="21"/>
      <c r="AU873" s="21"/>
      <c r="AV873" s="21"/>
      <c r="AW873" s="14" t="s">
        <v>100</v>
      </c>
      <c r="AX873" s="21" t="s">
        <v>10793</v>
      </c>
      <c r="AY873" s="21" t="s">
        <v>186</v>
      </c>
      <c r="AZ873" s="21" t="s">
        <v>96</v>
      </c>
      <c r="BA873" s="116" t="s">
        <v>99</v>
      </c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 t="s">
        <v>10794</v>
      </c>
      <c r="BM873" s="21">
        <v>76</v>
      </c>
      <c r="BN873" s="21" t="s">
        <v>7723</v>
      </c>
      <c r="BO873" s="21" t="s">
        <v>106</v>
      </c>
      <c r="BP873" s="21" t="s">
        <v>10795</v>
      </c>
      <c r="BQ873" s="257">
        <v>984813854</v>
      </c>
      <c r="BR873" s="189" t="s">
        <v>10796</v>
      </c>
      <c r="BS873" s="155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155"/>
      <c r="CN873" s="21"/>
      <c r="CO873" s="21"/>
    </row>
    <row r="874" spans="1:93" ht="15" customHeight="1">
      <c r="A874" s="24" t="s">
        <v>10797</v>
      </c>
      <c r="B874" s="25" t="s">
        <v>157</v>
      </c>
      <c r="C874" s="34" t="s">
        <v>82</v>
      </c>
      <c r="D874" s="600" t="s">
        <v>9075</v>
      </c>
      <c r="E874" s="600">
        <v>37</v>
      </c>
      <c r="F874" s="600"/>
      <c r="G874" s="600"/>
      <c r="H874" s="27" t="s">
        <v>159</v>
      </c>
      <c r="I874" s="25" t="s">
        <v>10798</v>
      </c>
      <c r="J874" s="25" t="s">
        <v>85</v>
      </c>
      <c r="K874" s="25" t="s">
        <v>544</v>
      </c>
      <c r="L874" s="25" t="s">
        <v>79</v>
      </c>
      <c r="M874" s="28" t="s">
        <v>118</v>
      </c>
      <c r="N874" s="28" t="s">
        <v>88</v>
      </c>
      <c r="O874" s="29" t="s">
        <v>10799</v>
      </c>
      <c r="P874" s="25" t="s">
        <v>10800</v>
      </c>
      <c r="Q874" s="28" t="s">
        <v>10801</v>
      </c>
      <c r="R874" s="25" t="s">
        <v>10802</v>
      </c>
      <c r="S874" s="25" t="s">
        <v>10803</v>
      </c>
      <c r="T874" s="25">
        <v>258686713</v>
      </c>
      <c r="U874" s="25">
        <v>50</v>
      </c>
      <c r="V874" s="25">
        <v>37</v>
      </c>
      <c r="W874" s="25">
        <v>265</v>
      </c>
      <c r="X874" s="24" t="s">
        <v>10804</v>
      </c>
      <c r="Y874" s="24" t="s">
        <v>5008</v>
      </c>
      <c r="Z874" s="25">
        <v>2</v>
      </c>
      <c r="AA874" s="25" t="s">
        <v>99</v>
      </c>
      <c r="AB874" s="25" t="s">
        <v>168</v>
      </c>
      <c r="AC874" s="25" t="s">
        <v>4971</v>
      </c>
      <c r="AD874" s="30" t="s">
        <v>10805</v>
      </c>
      <c r="AE874" s="24" t="s">
        <v>10806</v>
      </c>
      <c r="AF874" s="31">
        <v>27340</v>
      </c>
      <c r="AG874" s="25" t="str">
        <f t="shared" ca="1" si="222"/>
        <v>50 anos</v>
      </c>
      <c r="AH874" s="31">
        <v>38101</v>
      </c>
      <c r="AI874" s="31">
        <v>38101</v>
      </c>
      <c r="AJ874" s="31">
        <f t="shared" si="223"/>
        <v>47232</v>
      </c>
      <c r="AK874" s="31">
        <f t="shared" si="224"/>
        <v>49058</v>
      </c>
      <c r="AL874" s="25">
        <v>59</v>
      </c>
      <c r="AM874" s="25" t="str">
        <f t="shared" ca="1" si="225"/>
        <v>21 ano(s)</v>
      </c>
      <c r="AN874" s="25" t="str">
        <f t="shared" ca="1" si="226"/>
        <v>3  mês(es)</v>
      </c>
      <c r="AO874" s="25" t="str">
        <f t="shared" ca="1" si="227"/>
        <v>23 dias</v>
      </c>
      <c r="AP874" s="25">
        <f t="shared" ca="1" si="228"/>
        <v>7784</v>
      </c>
      <c r="AQ874" s="32" t="s">
        <v>99</v>
      </c>
      <c r="AR874" s="25" t="s">
        <v>110</v>
      </c>
      <c r="AS874" s="25" t="s">
        <v>110</v>
      </c>
      <c r="AT874" s="25" t="s">
        <v>110</v>
      </c>
      <c r="AU874" s="25" t="s">
        <v>110</v>
      </c>
      <c r="AV874" s="25"/>
      <c r="AW874" s="190" t="s">
        <v>100</v>
      </c>
      <c r="AX874" s="25" t="s">
        <v>110</v>
      </c>
      <c r="AY874" s="25" t="s">
        <v>10807</v>
      </c>
      <c r="AZ874" s="25" t="s">
        <v>99</v>
      </c>
      <c r="BA874" s="215" t="s">
        <v>99</v>
      </c>
      <c r="BB874" s="25" t="s">
        <v>110</v>
      </c>
      <c r="BC874" s="25" t="s">
        <v>110</v>
      </c>
      <c r="BD874" s="25" t="s">
        <v>110</v>
      </c>
      <c r="BE874" s="25" t="s">
        <v>110</v>
      </c>
      <c r="BF874" s="25" t="s">
        <v>110</v>
      </c>
      <c r="BG874" s="25" t="s">
        <v>99</v>
      </c>
      <c r="BH874" s="25" t="s">
        <v>96</v>
      </c>
      <c r="BI874" s="25"/>
      <c r="BJ874" s="25"/>
      <c r="BK874" s="25"/>
      <c r="BL874" s="25" t="s">
        <v>10808</v>
      </c>
      <c r="BM874" s="25">
        <v>0</v>
      </c>
      <c r="BN874" s="25"/>
      <c r="BO874" s="25" t="s">
        <v>106</v>
      </c>
      <c r="BP874" s="25">
        <v>69036525</v>
      </c>
      <c r="BQ874" s="122">
        <v>99895117</v>
      </c>
      <c r="BR874" s="33" t="s">
        <v>10809</v>
      </c>
      <c r="BS874" s="25" t="s">
        <v>10810</v>
      </c>
      <c r="BT874" s="25" t="s">
        <v>110</v>
      </c>
      <c r="BU874" s="25" t="s">
        <v>110</v>
      </c>
      <c r="BV874" s="25" t="s">
        <v>110</v>
      </c>
      <c r="BW874" s="25" t="s">
        <v>110</v>
      </c>
      <c r="BX874" s="25" t="s">
        <v>110</v>
      </c>
      <c r="BY874" s="25" t="s">
        <v>110</v>
      </c>
      <c r="BZ874" s="25" t="s">
        <v>110</v>
      </c>
      <c r="CA874" s="25" t="s">
        <v>110</v>
      </c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</row>
    <row r="875" spans="1:93" ht="15" customHeight="1">
      <c r="A875" s="13" t="s">
        <v>10811</v>
      </c>
      <c r="B875" s="14"/>
      <c r="C875" s="40" t="s">
        <v>82</v>
      </c>
      <c r="D875" s="599" t="s">
        <v>9075</v>
      </c>
      <c r="E875" s="600">
        <v>37</v>
      </c>
      <c r="F875" s="599"/>
      <c r="G875" s="599"/>
      <c r="H875" s="36" t="s">
        <v>159</v>
      </c>
      <c r="I875" s="14" t="s">
        <v>256</v>
      </c>
      <c r="J875" s="14" t="s">
        <v>135</v>
      </c>
      <c r="K875" s="14" t="s">
        <v>279</v>
      </c>
      <c r="L875" s="14" t="s">
        <v>68</v>
      </c>
      <c r="M875" s="17" t="s">
        <v>1392</v>
      </c>
      <c r="N875" s="17" t="s">
        <v>2706</v>
      </c>
      <c r="O875" s="18" t="s">
        <v>10812</v>
      </c>
      <c r="P875" s="14" t="s">
        <v>10813</v>
      </c>
      <c r="Q875" s="60" t="s">
        <v>10814</v>
      </c>
      <c r="R875" s="14" t="s">
        <v>10815</v>
      </c>
      <c r="S875" s="14" t="s">
        <v>10816</v>
      </c>
      <c r="T875" s="14">
        <v>327478122</v>
      </c>
      <c r="U875" s="14">
        <v>8</v>
      </c>
      <c r="V875" s="14">
        <v>1</v>
      </c>
      <c r="W875" s="14">
        <v>694</v>
      </c>
      <c r="X875" s="13" t="s">
        <v>10817</v>
      </c>
      <c r="Y875" s="13" t="s">
        <v>10818</v>
      </c>
      <c r="Z875" s="14">
        <v>1</v>
      </c>
      <c r="AA875" s="14" t="s">
        <v>99</v>
      </c>
      <c r="AB875" s="14" t="s">
        <v>168</v>
      </c>
      <c r="AC875" s="14" t="s">
        <v>186</v>
      </c>
      <c r="AD875" s="19" t="s">
        <v>187</v>
      </c>
      <c r="AE875" s="13" t="s">
        <v>178</v>
      </c>
      <c r="AF875" s="20">
        <v>32156</v>
      </c>
      <c r="AG875" s="14" t="str">
        <f t="shared" ca="1" si="222"/>
        <v>37 anos</v>
      </c>
      <c r="AH875" s="20">
        <v>43937</v>
      </c>
      <c r="AI875" s="20">
        <v>43937</v>
      </c>
      <c r="AJ875" s="20">
        <f t="shared" si="223"/>
        <v>53068</v>
      </c>
      <c r="AK875" s="20">
        <f t="shared" si="224"/>
        <v>54894</v>
      </c>
      <c r="AL875" s="14">
        <v>59</v>
      </c>
      <c r="AM875" s="14" t="str">
        <f t="shared" ca="1" si="225"/>
        <v>5 ano(s)</v>
      </c>
      <c r="AN875" s="14" t="str">
        <f t="shared" ca="1" si="226"/>
        <v>4  mês(es)</v>
      </c>
      <c r="AO875" s="14" t="str">
        <f t="shared" ca="1" si="227"/>
        <v>0 dias</v>
      </c>
      <c r="AP875" s="14">
        <f t="shared" ca="1" si="228"/>
        <v>1948</v>
      </c>
      <c r="AQ875" s="21" t="s">
        <v>99</v>
      </c>
      <c r="AR875" s="14"/>
      <c r="AS875" s="14"/>
      <c r="AT875" s="14"/>
      <c r="AU875" s="14"/>
      <c r="AV875" s="14"/>
      <c r="AW875" s="14" t="s">
        <v>336</v>
      </c>
      <c r="AX875" s="14" t="s">
        <v>110</v>
      </c>
      <c r="AY875" s="14" t="s">
        <v>99</v>
      </c>
      <c r="AZ875" s="14" t="s">
        <v>110</v>
      </c>
      <c r="BA875" s="14" t="s">
        <v>110</v>
      </c>
      <c r="BB875" s="14"/>
      <c r="BC875" s="14" t="s">
        <v>1401</v>
      </c>
      <c r="BD875" s="14"/>
      <c r="BE875" s="14"/>
      <c r="BF875" s="14"/>
      <c r="BG875" s="14"/>
      <c r="BH875" s="14"/>
      <c r="BI875" s="14"/>
      <c r="BJ875" s="14"/>
      <c r="BK875" s="14"/>
      <c r="BL875" s="14" t="s">
        <v>10819</v>
      </c>
      <c r="BM875" s="14">
        <v>32</v>
      </c>
      <c r="BN875" s="14" t="s">
        <v>10820</v>
      </c>
      <c r="BO875" s="14" t="s">
        <v>106</v>
      </c>
      <c r="BP875" s="14">
        <v>69085001</v>
      </c>
      <c r="BQ875" s="14">
        <v>92992153560</v>
      </c>
      <c r="BR875" s="14" t="s">
        <v>10821</v>
      </c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</row>
    <row r="876" spans="1:93" ht="15" customHeight="1">
      <c r="A876" s="24" t="s">
        <v>2585</v>
      </c>
      <c r="B876" s="25">
        <v>123</v>
      </c>
      <c r="C876" s="34" t="s">
        <v>82</v>
      </c>
      <c r="D876" s="600" t="s">
        <v>158</v>
      </c>
      <c r="E876" s="600">
        <v>37</v>
      </c>
      <c r="F876" s="600"/>
      <c r="G876" s="600"/>
      <c r="H876" s="590" t="s">
        <v>159</v>
      </c>
      <c r="I876" s="25" t="s">
        <v>256</v>
      </c>
      <c r="J876" s="25" t="s">
        <v>135</v>
      </c>
      <c r="K876" s="25"/>
      <c r="L876" s="25" t="s">
        <v>257</v>
      </c>
      <c r="M876" s="28" t="s">
        <v>196</v>
      </c>
      <c r="N876" s="28" t="s">
        <v>88</v>
      </c>
      <c r="O876" s="29" t="s">
        <v>2586</v>
      </c>
      <c r="P876" s="44" t="s">
        <v>2587</v>
      </c>
      <c r="Q876" s="25">
        <v>2023</v>
      </c>
      <c r="R876" s="44" t="s">
        <v>2588</v>
      </c>
      <c r="S876" s="44" t="s">
        <v>2589</v>
      </c>
      <c r="T876" s="25">
        <v>382247322</v>
      </c>
      <c r="U876" s="25">
        <v>91</v>
      </c>
      <c r="V876" s="68" t="s">
        <v>264</v>
      </c>
      <c r="W876" s="25">
        <v>847</v>
      </c>
      <c r="X876" s="24" t="s">
        <v>2590</v>
      </c>
      <c r="Y876" s="24" t="s">
        <v>2591</v>
      </c>
      <c r="Z876" s="25">
        <v>1</v>
      </c>
      <c r="AA876" s="25" t="s">
        <v>99</v>
      </c>
      <c r="AB876" s="25" t="s">
        <v>168</v>
      </c>
      <c r="AC876" s="25" t="s">
        <v>186</v>
      </c>
      <c r="AD876" s="30"/>
      <c r="AE876" s="24"/>
      <c r="AF876" s="45">
        <v>34819</v>
      </c>
      <c r="AG876" s="25" t="str">
        <f t="shared" ca="1" si="222"/>
        <v>30 anos</v>
      </c>
      <c r="AH876" s="45">
        <v>45267</v>
      </c>
      <c r="AI876" s="31"/>
      <c r="AJ876" s="31"/>
      <c r="AK876" s="31"/>
      <c r="AL876" s="25"/>
      <c r="AM876" s="25"/>
      <c r="AN876" s="25"/>
      <c r="AO876" s="25"/>
      <c r="AP876" s="25"/>
      <c r="AQ876" s="32"/>
      <c r="AR876" s="25"/>
      <c r="AS876" s="25"/>
      <c r="AT876" s="25"/>
      <c r="AU876" s="25"/>
      <c r="AV876" s="25"/>
      <c r="AW876" s="25" t="s">
        <v>100</v>
      </c>
      <c r="AX876" s="63" t="s">
        <v>2592</v>
      </c>
      <c r="AY876" s="52" t="s">
        <v>306</v>
      </c>
      <c r="AZ876" s="63" t="s">
        <v>99</v>
      </c>
      <c r="BA876" s="52" t="s">
        <v>99</v>
      </c>
      <c r="BB876" s="25" t="s">
        <v>271</v>
      </c>
      <c r="BC876" s="25"/>
      <c r="BD876" s="25"/>
      <c r="BE876" s="25"/>
      <c r="BF876" s="25"/>
      <c r="BG876" s="25"/>
      <c r="BH876" s="25"/>
      <c r="BI876" s="25"/>
      <c r="BJ876" s="25"/>
      <c r="BK876" s="25"/>
      <c r="BL876" s="24"/>
      <c r="BM876" s="25"/>
      <c r="BN876" s="25"/>
      <c r="BO876" s="25" t="s">
        <v>106</v>
      </c>
      <c r="BP876" s="25"/>
      <c r="BQ876" s="64">
        <v>92991649835</v>
      </c>
      <c r="BR876" s="51" t="s">
        <v>2593</v>
      </c>
      <c r="BS876" s="25"/>
      <c r="BT876" s="25"/>
      <c r="BU876" s="25"/>
      <c r="BV876" s="25" t="s">
        <v>276</v>
      </c>
      <c r="BW876" s="25"/>
      <c r="BX876" s="25"/>
      <c r="BY876" s="25"/>
      <c r="BZ876" s="25"/>
      <c r="CA876" s="25"/>
      <c r="CB876" s="25"/>
      <c r="CC876" s="25"/>
      <c r="CD876" s="31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</row>
    <row r="877" spans="1:93" ht="15" customHeight="1">
      <c r="A877" s="24" t="s">
        <v>10822</v>
      </c>
      <c r="B877" s="25">
        <v>180</v>
      </c>
      <c r="C877" s="34" t="s">
        <v>82</v>
      </c>
      <c r="D877" s="600" t="s">
        <v>9075</v>
      </c>
      <c r="E877" s="600">
        <v>37</v>
      </c>
      <c r="F877" s="600"/>
      <c r="G877" s="600"/>
      <c r="H877" s="27" t="s">
        <v>159</v>
      </c>
      <c r="I877" s="165" t="s">
        <v>10092</v>
      </c>
      <c r="J877" s="25" t="s">
        <v>85</v>
      </c>
      <c r="K877" s="25" t="s">
        <v>86</v>
      </c>
      <c r="L877" s="25" t="s">
        <v>73</v>
      </c>
      <c r="M877" s="28" t="s">
        <v>87</v>
      </c>
      <c r="N877" s="28" t="s">
        <v>88</v>
      </c>
      <c r="O877" s="29" t="s">
        <v>10823</v>
      </c>
      <c r="P877" s="25" t="s">
        <v>10824</v>
      </c>
      <c r="Q877" s="28" t="s">
        <v>10825</v>
      </c>
      <c r="R877" s="25" t="s">
        <v>10826</v>
      </c>
      <c r="S877" s="25" t="s">
        <v>10827</v>
      </c>
      <c r="T877" s="25">
        <v>222447422</v>
      </c>
      <c r="U877" s="25">
        <v>32</v>
      </c>
      <c r="V877" s="25">
        <v>1</v>
      </c>
      <c r="W877" s="25">
        <v>352</v>
      </c>
      <c r="X877" s="24" t="s">
        <v>10828</v>
      </c>
      <c r="Y877" s="24" t="s">
        <v>10829</v>
      </c>
      <c r="Z877" s="25">
        <v>1</v>
      </c>
      <c r="AA877" s="25" t="s">
        <v>99</v>
      </c>
      <c r="AB877" s="25" t="s">
        <v>219</v>
      </c>
      <c r="AC877" s="25" t="s">
        <v>3045</v>
      </c>
      <c r="AD877" s="30" t="s">
        <v>10100</v>
      </c>
      <c r="AE877" s="24" t="s">
        <v>10830</v>
      </c>
      <c r="AF877" s="31">
        <v>30426</v>
      </c>
      <c r="AG877" s="25" t="str">
        <f t="shared" ca="1" si="222"/>
        <v>42 anos</v>
      </c>
      <c r="AH877" s="31">
        <v>38058</v>
      </c>
      <c r="AI877" s="31">
        <v>38058</v>
      </c>
      <c r="AJ877" s="31">
        <f t="shared" ref="AJ877:AJ899" si="229">EDATE(AI877,300)</f>
        <v>47189</v>
      </c>
      <c r="AK877" s="31">
        <f t="shared" ref="AK877:AK899" si="230">EDATE(AI877,360)</f>
        <v>49015</v>
      </c>
      <c r="AL877" s="25">
        <v>59</v>
      </c>
      <c r="AM877" s="25" t="str">
        <f t="shared" ref="AM877:AM899" ca="1" si="231">DATEDIF(AI877,TODAY(),"Y")&amp;" ano(s)"</f>
        <v>21 ano(s)</v>
      </c>
      <c r="AN877" s="25" t="str">
        <f t="shared" ref="AN877:AN899" ca="1" si="232">DATEDIF(AI877,TODAY(),"YM")&amp;"  mês(es)"</f>
        <v>5  mês(es)</v>
      </c>
      <c r="AO877" s="25" t="str">
        <f t="shared" ref="AO877:AO899" ca="1" si="233">DATEDIF(AI877,TODAY(),"MD")&amp;" dias"</f>
        <v>4 dias</v>
      </c>
      <c r="AP877" s="25">
        <f t="shared" ref="AP877:AP899" ca="1" si="234">TODAY()-AI877</f>
        <v>7827</v>
      </c>
      <c r="AQ877" s="32" t="s">
        <v>99</v>
      </c>
      <c r="AR877" s="25"/>
      <c r="AS877" s="25"/>
      <c r="AT877" s="25"/>
      <c r="AU877" s="25"/>
      <c r="AV877" s="25"/>
      <c r="AW877" s="25" t="s">
        <v>100</v>
      </c>
      <c r="AX877" s="25" t="s">
        <v>10831</v>
      </c>
      <c r="AY877" s="25" t="s">
        <v>7001</v>
      </c>
      <c r="AZ877" s="25" t="s">
        <v>99</v>
      </c>
      <c r="BA877" s="25" t="s">
        <v>99</v>
      </c>
      <c r="BB877" s="31" t="s">
        <v>101</v>
      </c>
      <c r="BC877" s="25"/>
      <c r="BD877" s="25" t="s">
        <v>102</v>
      </c>
      <c r="BE877" s="25" t="s">
        <v>103</v>
      </c>
      <c r="BF877" s="25"/>
      <c r="BG877" s="25"/>
      <c r="BH877" s="25"/>
      <c r="BI877" s="25"/>
      <c r="BJ877" s="25"/>
      <c r="BK877" s="25"/>
      <c r="BL877" s="25" t="s">
        <v>10832</v>
      </c>
      <c r="BM877" s="25">
        <v>0</v>
      </c>
      <c r="BN877" s="25"/>
      <c r="BO877" s="25" t="s">
        <v>106</v>
      </c>
      <c r="BP877" s="25">
        <v>69059000</v>
      </c>
      <c r="BQ877" s="25">
        <v>91696704</v>
      </c>
      <c r="BR877" s="33" t="s">
        <v>10833</v>
      </c>
      <c r="BS877" s="25" t="s">
        <v>108</v>
      </c>
      <c r="BT877" s="25" t="s">
        <v>109</v>
      </c>
      <c r="BU877" s="25" t="s">
        <v>110</v>
      </c>
      <c r="BV877" s="25" t="s">
        <v>110</v>
      </c>
      <c r="BW877" s="25" t="s">
        <v>110</v>
      </c>
      <c r="BX877" s="31" t="s">
        <v>111</v>
      </c>
      <c r="BY877" s="25" t="s">
        <v>112</v>
      </c>
      <c r="BZ877" s="31" t="s">
        <v>113</v>
      </c>
      <c r="CA877" s="25" t="s">
        <v>110</v>
      </c>
      <c r="CB877" s="31">
        <v>44926</v>
      </c>
      <c r="CC877" s="25" t="s">
        <v>1577</v>
      </c>
      <c r="CD877" s="25" t="s">
        <v>110</v>
      </c>
      <c r="CE877" s="25" t="s">
        <v>110</v>
      </c>
      <c r="CF877" s="25" t="s">
        <v>110</v>
      </c>
      <c r="CG877" s="25" t="s">
        <v>110</v>
      </c>
      <c r="CH877" s="25" t="s">
        <v>110</v>
      </c>
      <c r="CI877" s="25" t="s">
        <v>110</v>
      </c>
      <c r="CJ877" s="25" t="s">
        <v>110</v>
      </c>
      <c r="CK877" s="25" t="s">
        <v>110</v>
      </c>
      <c r="CL877" s="25" t="s">
        <v>110</v>
      </c>
      <c r="CM877" s="25" t="s">
        <v>110</v>
      </c>
      <c r="CN877" s="25"/>
      <c r="CO877" s="25"/>
    </row>
    <row r="878" spans="1:93" ht="15" customHeight="1">
      <c r="A878" s="13" t="s">
        <v>10834</v>
      </c>
      <c r="B878" s="14" t="s">
        <v>157</v>
      </c>
      <c r="C878" s="40" t="s">
        <v>82</v>
      </c>
      <c r="D878" s="599" t="s">
        <v>9075</v>
      </c>
      <c r="E878" s="600">
        <v>37</v>
      </c>
      <c r="F878" s="599"/>
      <c r="G878" s="599"/>
      <c r="H878" s="36" t="s">
        <v>159</v>
      </c>
      <c r="I878" s="14" t="s">
        <v>178</v>
      </c>
      <c r="J878" s="14" t="s">
        <v>85</v>
      </c>
      <c r="K878" s="14" t="s">
        <v>86</v>
      </c>
      <c r="L878" s="14" t="s">
        <v>69</v>
      </c>
      <c r="M878" s="14" t="s">
        <v>196</v>
      </c>
      <c r="N878" s="17" t="s">
        <v>88</v>
      </c>
      <c r="O878" s="18" t="s">
        <v>10835</v>
      </c>
      <c r="P878" s="14" t="s">
        <v>10836</v>
      </c>
      <c r="Q878" s="17" t="s">
        <v>10837</v>
      </c>
      <c r="R878" s="14" t="s">
        <v>10838</v>
      </c>
      <c r="S878" s="14" t="s">
        <v>10839</v>
      </c>
      <c r="T878" s="14">
        <v>314312522</v>
      </c>
      <c r="U878" s="14">
        <v>91</v>
      </c>
      <c r="V878" s="14">
        <v>4</v>
      </c>
      <c r="W878" s="14">
        <v>117</v>
      </c>
      <c r="X878" s="13" t="s">
        <v>10840</v>
      </c>
      <c r="Y878" s="13" t="s">
        <v>10841</v>
      </c>
      <c r="Z878" s="14">
        <v>1</v>
      </c>
      <c r="AA878" s="14" t="s">
        <v>99</v>
      </c>
      <c r="AB878" s="14" t="s">
        <v>168</v>
      </c>
      <c r="AC878" s="14" t="s">
        <v>186</v>
      </c>
      <c r="AD878" s="19" t="s">
        <v>235</v>
      </c>
      <c r="AE878" s="13" t="s">
        <v>178</v>
      </c>
      <c r="AF878" s="20">
        <v>32252</v>
      </c>
      <c r="AG878" s="14" t="str">
        <f t="shared" ca="1" si="222"/>
        <v>37 anos</v>
      </c>
      <c r="AH878" s="20">
        <v>41561</v>
      </c>
      <c r="AI878" s="20">
        <v>41561</v>
      </c>
      <c r="AJ878" s="20">
        <f t="shared" si="229"/>
        <v>50692</v>
      </c>
      <c r="AK878" s="20">
        <f t="shared" si="230"/>
        <v>52518</v>
      </c>
      <c r="AL878" s="14">
        <v>59</v>
      </c>
      <c r="AM878" s="14" t="str">
        <f t="shared" ca="1" si="231"/>
        <v>11 ano(s)</v>
      </c>
      <c r="AN878" s="14" t="str">
        <f t="shared" ca="1" si="232"/>
        <v>10  mês(es)</v>
      </c>
      <c r="AO878" s="14" t="str">
        <f t="shared" ca="1" si="233"/>
        <v>2 dias</v>
      </c>
      <c r="AP878" s="14">
        <f t="shared" ca="1" si="234"/>
        <v>4324</v>
      </c>
      <c r="AQ878" s="21" t="s">
        <v>99</v>
      </c>
      <c r="AR878" s="14"/>
      <c r="AS878" s="14"/>
      <c r="AT878" s="14"/>
      <c r="AU878" s="14"/>
      <c r="AV878" s="14"/>
      <c r="AW878" s="14" t="s">
        <v>100</v>
      </c>
      <c r="AX878" s="14" t="s">
        <v>10842</v>
      </c>
      <c r="AY878" s="14"/>
      <c r="AZ878" s="14" t="s">
        <v>99</v>
      </c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 t="s">
        <v>10843</v>
      </c>
      <c r="BM878" s="14">
        <v>0</v>
      </c>
      <c r="BN878" s="14" t="s">
        <v>10844</v>
      </c>
      <c r="BO878" s="14" t="s">
        <v>106</v>
      </c>
      <c r="BP878" s="14">
        <v>69043730</v>
      </c>
      <c r="BQ878" s="14">
        <v>92093691182</v>
      </c>
      <c r="BR878" s="22" t="s">
        <v>10845</v>
      </c>
      <c r="BS878" s="14" t="s">
        <v>290</v>
      </c>
      <c r="BT878" s="14" t="s">
        <v>110</v>
      </c>
      <c r="BU878" s="14" t="s">
        <v>291</v>
      </c>
      <c r="BV878" s="14" t="s">
        <v>110</v>
      </c>
      <c r="BW878" s="20" t="s">
        <v>292</v>
      </c>
      <c r="BX878" s="14" t="s">
        <v>2978</v>
      </c>
      <c r="BY878" s="14" t="s">
        <v>110</v>
      </c>
      <c r="BZ878" s="14" t="s">
        <v>110</v>
      </c>
      <c r="CA878" s="14" t="s">
        <v>110</v>
      </c>
      <c r="CB878" s="14" t="s">
        <v>110</v>
      </c>
      <c r="CC878" s="14" t="s">
        <v>110</v>
      </c>
      <c r="CD878" s="14" t="s">
        <v>110</v>
      </c>
      <c r="CE878" s="14" t="s">
        <v>110</v>
      </c>
      <c r="CF878" s="14" t="s">
        <v>110</v>
      </c>
      <c r="CG878" s="14" t="s">
        <v>110</v>
      </c>
      <c r="CH878" s="14" t="s">
        <v>110</v>
      </c>
      <c r="CI878" s="14" t="s">
        <v>110</v>
      </c>
      <c r="CJ878" s="14" t="s">
        <v>110</v>
      </c>
      <c r="CK878" s="14" t="s">
        <v>110</v>
      </c>
      <c r="CL878" s="14" t="s">
        <v>110</v>
      </c>
      <c r="CM878" s="14" t="s">
        <v>110</v>
      </c>
      <c r="CN878" s="14"/>
      <c r="CO878" s="14"/>
    </row>
    <row r="879" spans="1:93" ht="15" customHeight="1">
      <c r="A879" s="24" t="s">
        <v>10846</v>
      </c>
      <c r="B879" s="25">
        <v>314</v>
      </c>
      <c r="C879" s="34" t="s">
        <v>82</v>
      </c>
      <c r="D879" s="600" t="s">
        <v>9075</v>
      </c>
      <c r="E879" s="600">
        <v>37</v>
      </c>
      <c r="F879" s="600"/>
      <c r="G879" s="600"/>
      <c r="H879" s="27" t="s">
        <v>159</v>
      </c>
      <c r="I879" s="25" t="s">
        <v>256</v>
      </c>
      <c r="J879" s="25" t="s">
        <v>85</v>
      </c>
      <c r="K879" s="25" t="s">
        <v>86</v>
      </c>
      <c r="L879" s="25" t="s">
        <v>195</v>
      </c>
      <c r="M879" s="28" t="s">
        <v>196</v>
      </c>
      <c r="N879" s="28" t="s">
        <v>88</v>
      </c>
      <c r="O879" s="29" t="s">
        <v>10847</v>
      </c>
      <c r="P879" s="25" t="s">
        <v>10848</v>
      </c>
      <c r="Q879" s="28" t="s">
        <v>10849</v>
      </c>
      <c r="R879" s="25" t="s">
        <v>10850</v>
      </c>
      <c r="S879" s="25" t="s">
        <v>10851</v>
      </c>
      <c r="T879" s="25">
        <v>221304922</v>
      </c>
      <c r="U879" s="25">
        <v>75</v>
      </c>
      <c r="V879" s="25">
        <v>32</v>
      </c>
      <c r="W879" s="25">
        <v>346</v>
      </c>
      <c r="X879" s="24" t="s">
        <v>10852</v>
      </c>
      <c r="Y879" s="24" t="s">
        <v>10853</v>
      </c>
      <c r="Z879" s="25">
        <v>1</v>
      </c>
      <c r="AA879" s="25" t="s">
        <v>99</v>
      </c>
      <c r="AB879" s="25" t="s">
        <v>168</v>
      </c>
      <c r="AC879" s="25" t="s">
        <v>9114</v>
      </c>
      <c r="AD879" s="30" t="s">
        <v>10854</v>
      </c>
      <c r="AE879" s="24" t="s">
        <v>10855</v>
      </c>
      <c r="AF879" s="31">
        <v>30883</v>
      </c>
      <c r="AG879" s="25" t="str">
        <f t="shared" ca="1" si="222"/>
        <v>41 anos</v>
      </c>
      <c r="AH879" s="31">
        <v>38384</v>
      </c>
      <c r="AI879" s="31">
        <v>38384</v>
      </c>
      <c r="AJ879" s="31">
        <f t="shared" si="229"/>
        <v>47515</v>
      </c>
      <c r="AK879" s="31">
        <f t="shared" si="230"/>
        <v>49341</v>
      </c>
      <c r="AL879" s="25">
        <v>59</v>
      </c>
      <c r="AM879" s="25" t="str">
        <f t="shared" ca="1" si="231"/>
        <v>20 ano(s)</v>
      </c>
      <c r="AN879" s="25" t="str">
        <f t="shared" ca="1" si="232"/>
        <v>6  mês(es)</v>
      </c>
      <c r="AO879" s="25" t="str">
        <f t="shared" ca="1" si="233"/>
        <v>15 dias</v>
      </c>
      <c r="AP879" s="25">
        <f t="shared" ca="1" si="234"/>
        <v>7501</v>
      </c>
      <c r="AQ879" s="32" t="s">
        <v>99</v>
      </c>
      <c r="AR879" s="25"/>
      <c r="AS879" s="25"/>
      <c r="AT879" s="25"/>
      <c r="AU879" s="25"/>
      <c r="AV879" s="25"/>
      <c r="AW879" s="25" t="s">
        <v>100</v>
      </c>
      <c r="AX879" s="25" t="s">
        <v>4286</v>
      </c>
      <c r="AY879" s="25" t="s">
        <v>99</v>
      </c>
      <c r="AZ879" s="25" t="s">
        <v>99</v>
      </c>
      <c r="BA879" s="25" t="s">
        <v>99</v>
      </c>
      <c r="BB879" s="25" t="s">
        <v>96</v>
      </c>
      <c r="BC879" s="25" t="s">
        <v>96</v>
      </c>
      <c r="BD879" s="25" t="s">
        <v>96</v>
      </c>
      <c r="BE879" s="25" t="s">
        <v>223</v>
      </c>
      <c r="BF879" s="25" t="s">
        <v>99</v>
      </c>
      <c r="BG879" s="25" t="s">
        <v>99</v>
      </c>
      <c r="BH879" s="25" t="s">
        <v>99</v>
      </c>
      <c r="BI879" s="25" t="s">
        <v>99</v>
      </c>
      <c r="BJ879" s="25" t="s">
        <v>99</v>
      </c>
      <c r="BK879" s="25" t="s">
        <v>99</v>
      </c>
      <c r="BL879" s="25" t="s">
        <v>10856</v>
      </c>
      <c r="BM879" s="25">
        <v>23</v>
      </c>
      <c r="BN879" s="25" t="s">
        <v>10857</v>
      </c>
      <c r="BO879" s="25" t="s">
        <v>106</v>
      </c>
      <c r="BP879" s="25">
        <v>69038550</v>
      </c>
      <c r="BQ879" s="25" t="s">
        <v>10858</v>
      </c>
      <c r="BR879" s="33" t="s">
        <v>10859</v>
      </c>
      <c r="BS879" s="25" t="s">
        <v>205</v>
      </c>
      <c r="BT879" s="25" t="s">
        <v>206</v>
      </c>
      <c r="BU879" s="25" t="s">
        <v>207</v>
      </c>
      <c r="BV879" s="25"/>
      <c r="BW879" s="25"/>
      <c r="BX879" s="25"/>
      <c r="BY879" s="25" t="s">
        <v>208</v>
      </c>
      <c r="BZ879" s="25" t="s">
        <v>110</v>
      </c>
      <c r="CA879" s="25" t="s">
        <v>10860</v>
      </c>
      <c r="CB879" s="25" t="s">
        <v>110</v>
      </c>
      <c r="CC879" s="25" t="s">
        <v>110</v>
      </c>
      <c r="CD879" s="25" t="s">
        <v>110</v>
      </c>
      <c r="CE879" s="25" t="s">
        <v>110</v>
      </c>
      <c r="CF879" s="25" t="s">
        <v>110</v>
      </c>
      <c r="CG879" s="25" t="s">
        <v>110</v>
      </c>
      <c r="CH879" s="25" t="s">
        <v>110</v>
      </c>
      <c r="CI879" s="25" t="s">
        <v>110</v>
      </c>
      <c r="CJ879" s="25" t="s">
        <v>110</v>
      </c>
      <c r="CK879" s="25" t="s">
        <v>110</v>
      </c>
      <c r="CL879" s="25" t="s">
        <v>110</v>
      </c>
      <c r="CM879" s="25" t="s">
        <v>110</v>
      </c>
      <c r="CN879" s="25"/>
      <c r="CO879" s="25"/>
    </row>
    <row r="880" spans="1:93" ht="12.75" customHeight="1">
      <c r="A880" s="13" t="s">
        <v>10861</v>
      </c>
      <c r="B880" s="14">
        <v>3</v>
      </c>
      <c r="C880" s="40" t="s">
        <v>82</v>
      </c>
      <c r="D880" s="599" t="s">
        <v>9075</v>
      </c>
      <c r="E880" s="600">
        <v>37</v>
      </c>
      <c r="F880" s="599"/>
      <c r="G880" s="599"/>
      <c r="H880" s="36" t="s">
        <v>159</v>
      </c>
      <c r="I880" s="14" t="s">
        <v>256</v>
      </c>
      <c r="J880" s="14" t="s">
        <v>85</v>
      </c>
      <c r="K880" s="14" t="s">
        <v>86</v>
      </c>
      <c r="L880" s="14" t="s">
        <v>73</v>
      </c>
      <c r="M880" s="17" t="s">
        <v>136</v>
      </c>
      <c r="N880" s="14" t="s">
        <v>137</v>
      </c>
      <c r="O880" s="18" t="s">
        <v>10862</v>
      </c>
      <c r="P880" s="21" t="s">
        <v>10863</v>
      </c>
      <c r="Q880" s="14">
        <v>1810</v>
      </c>
      <c r="R880" s="21" t="s">
        <v>10864</v>
      </c>
      <c r="S880" s="21" t="s">
        <v>10865</v>
      </c>
      <c r="T880" s="21">
        <v>488851508</v>
      </c>
      <c r="U880" s="21">
        <v>9</v>
      </c>
      <c r="V880" s="21">
        <v>117</v>
      </c>
      <c r="W880" s="21">
        <v>228</v>
      </c>
      <c r="X880" s="155" t="s">
        <v>10866</v>
      </c>
      <c r="Y880" s="155" t="s">
        <v>10867</v>
      </c>
      <c r="Z880" s="14">
        <v>2</v>
      </c>
      <c r="AA880" s="14" t="s">
        <v>99</v>
      </c>
      <c r="AB880" s="14" t="s">
        <v>168</v>
      </c>
      <c r="AC880" s="14" t="s">
        <v>186</v>
      </c>
      <c r="AD880" s="19" t="s">
        <v>187</v>
      </c>
      <c r="AE880" s="13" t="s">
        <v>178</v>
      </c>
      <c r="AF880" s="133">
        <v>27830</v>
      </c>
      <c r="AG880" s="14" t="str">
        <f t="shared" ca="1" si="222"/>
        <v>49 anos</v>
      </c>
      <c r="AH880" s="14"/>
      <c r="AI880" s="133">
        <v>44610</v>
      </c>
      <c r="AJ880" s="20">
        <f t="shared" si="229"/>
        <v>53741</v>
      </c>
      <c r="AK880" s="20">
        <f t="shared" si="230"/>
        <v>55567</v>
      </c>
      <c r="AL880" s="14">
        <v>59</v>
      </c>
      <c r="AM880" s="14" t="str">
        <f t="shared" ca="1" si="231"/>
        <v>3 ano(s)</v>
      </c>
      <c r="AN880" s="14" t="str">
        <f t="shared" ca="1" si="232"/>
        <v>5  mês(es)</v>
      </c>
      <c r="AO880" s="14" t="str">
        <f t="shared" ca="1" si="233"/>
        <v>29 dias</v>
      </c>
      <c r="AP880" s="14">
        <f t="shared" ca="1" si="234"/>
        <v>1275</v>
      </c>
      <c r="AQ880" s="21" t="s">
        <v>99</v>
      </c>
      <c r="AR880" s="21"/>
      <c r="AS880" s="21"/>
      <c r="AT880" s="21"/>
      <c r="AU880" s="21"/>
      <c r="AV880" s="21"/>
      <c r="AW880" s="14" t="s">
        <v>100</v>
      </c>
      <c r="AX880" s="21" t="s">
        <v>137</v>
      </c>
      <c r="AY880" s="21"/>
      <c r="AZ880" s="14" t="s">
        <v>99</v>
      </c>
      <c r="BA880" s="14" t="s">
        <v>99</v>
      </c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 t="s">
        <v>10868</v>
      </c>
      <c r="BM880" s="21">
        <v>679</v>
      </c>
      <c r="BN880" s="21" t="s">
        <v>5613</v>
      </c>
      <c r="BO880" s="21" t="s">
        <v>106</v>
      </c>
      <c r="BP880" s="21" t="s">
        <v>10869</v>
      </c>
      <c r="BQ880" s="21" t="s">
        <v>10870</v>
      </c>
      <c r="BR880" s="158" t="s">
        <v>10871</v>
      </c>
      <c r="BS880" s="155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155"/>
      <c r="CN880" s="21"/>
      <c r="CO880" s="21"/>
    </row>
    <row r="881" spans="1:93" ht="15" customHeight="1">
      <c r="A881" s="24" t="s">
        <v>10872</v>
      </c>
      <c r="B881" s="25">
        <v>361</v>
      </c>
      <c r="C881" s="34" t="s">
        <v>82</v>
      </c>
      <c r="D881" s="600" t="s">
        <v>9075</v>
      </c>
      <c r="E881" s="600">
        <v>37</v>
      </c>
      <c r="F881" s="600"/>
      <c r="G881" s="600"/>
      <c r="H881" s="27" t="s">
        <v>159</v>
      </c>
      <c r="I881" s="25" t="s">
        <v>256</v>
      </c>
      <c r="J881" s="25" t="s">
        <v>85</v>
      </c>
      <c r="K881" s="25" t="s">
        <v>86</v>
      </c>
      <c r="L881" s="25" t="s">
        <v>71</v>
      </c>
      <c r="M881" s="28" t="s">
        <v>196</v>
      </c>
      <c r="N881" s="28" t="s">
        <v>88</v>
      </c>
      <c r="O881" s="29" t="s">
        <v>10873</v>
      </c>
      <c r="P881" s="25" t="s">
        <v>10874</v>
      </c>
      <c r="Q881" s="28" t="s">
        <v>10875</v>
      </c>
      <c r="R881" s="25" t="s">
        <v>10876</v>
      </c>
      <c r="S881" s="25" t="s">
        <v>10877</v>
      </c>
      <c r="T881" s="25">
        <v>442568713</v>
      </c>
      <c r="U881" s="25">
        <v>68</v>
      </c>
      <c r="V881" s="25">
        <v>51</v>
      </c>
      <c r="W881" s="25">
        <v>38</v>
      </c>
      <c r="X881" s="24" t="s">
        <v>10878</v>
      </c>
      <c r="Y881" s="24" t="s">
        <v>10879</v>
      </c>
      <c r="Z881" s="25">
        <v>1</v>
      </c>
      <c r="AA881" s="25" t="s">
        <v>99</v>
      </c>
      <c r="AB881" s="25" t="s">
        <v>168</v>
      </c>
      <c r="AC881" s="25" t="s">
        <v>186</v>
      </c>
      <c r="AD881" s="30" t="s">
        <v>187</v>
      </c>
      <c r="AE881" s="24" t="s">
        <v>178</v>
      </c>
      <c r="AF881" s="31">
        <v>30932</v>
      </c>
      <c r="AG881" s="25" t="str">
        <f t="shared" ref="AG881:AG912" ca="1" si="235">DATEDIF(AF881,TODAY(),"Y")&amp;" anos"</f>
        <v>40 anos</v>
      </c>
      <c r="AH881" s="31">
        <v>38384</v>
      </c>
      <c r="AI881" s="31">
        <v>38384</v>
      </c>
      <c r="AJ881" s="31">
        <f t="shared" si="229"/>
        <v>47515</v>
      </c>
      <c r="AK881" s="31">
        <f t="shared" si="230"/>
        <v>49341</v>
      </c>
      <c r="AL881" s="25">
        <v>59</v>
      </c>
      <c r="AM881" s="25" t="str">
        <f t="shared" ca="1" si="231"/>
        <v>20 ano(s)</v>
      </c>
      <c r="AN881" s="25" t="str">
        <f t="shared" ca="1" si="232"/>
        <v>6  mês(es)</v>
      </c>
      <c r="AO881" s="25" t="str">
        <f t="shared" ca="1" si="233"/>
        <v>15 dias</v>
      </c>
      <c r="AP881" s="25">
        <f t="shared" ca="1" si="234"/>
        <v>7501</v>
      </c>
      <c r="AQ881" s="32" t="s">
        <v>99</v>
      </c>
      <c r="AR881" s="25"/>
      <c r="AS881" s="25"/>
      <c r="AT881" s="25"/>
      <c r="AU881" s="25"/>
      <c r="AV881" s="25"/>
      <c r="AW881" s="25" t="s">
        <v>100</v>
      </c>
      <c r="AX881" s="25"/>
      <c r="AY881" s="242" t="s">
        <v>10880</v>
      </c>
      <c r="AZ881" s="25"/>
      <c r="BA881" s="25"/>
      <c r="BB881" s="25"/>
      <c r="BC881" s="25"/>
      <c r="BD881" s="25" t="s">
        <v>1889</v>
      </c>
      <c r="BE881" s="25" t="s">
        <v>223</v>
      </c>
      <c r="BF881" s="25"/>
      <c r="BG881" s="25"/>
      <c r="BH881" s="25"/>
      <c r="BI881" s="25"/>
      <c r="BJ881" s="25"/>
      <c r="BK881" s="25"/>
      <c r="BL881" s="25"/>
      <c r="BM881" s="25">
        <v>0</v>
      </c>
      <c r="BN881" s="25"/>
      <c r="BO881" s="25" t="s">
        <v>106</v>
      </c>
      <c r="BP881" s="25">
        <v>69034735</v>
      </c>
      <c r="BQ881" s="25">
        <v>0</v>
      </c>
      <c r="BR881" s="33" t="s">
        <v>10881</v>
      </c>
      <c r="BS881" s="25" t="s">
        <v>205</v>
      </c>
      <c r="BT881" s="25" t="s">
        <v>206</v>
      </c>
      <c r="BU881" s="25" t="s">
        <v>207</v>
      </c>
      <c r="BV881" s="25"/>
      <c r="BW881" s="25"/>
      <c r="BX881" s="25"/>
      <c r="BY881" s="25" t="s">
        <v>413</v>
      </c>
      <c r="BZ881" s="25" t="s">
        <v>110</v>
      </c>
      <c r="CA881" s="25" t="s">
        <v>110</v>
      </c>
      <c r="CB881" s="25" t="s">
        <v>110</v>
      </c>
      <c r="CC881" s="25" t="s">
        <v>110</v>
      </c>
      <c r="CD881" s="25" t="s">
        <v>110</v>
      </c>
      <c r="CE881" s="25" t="s">
        <v>110</v>
      </c>
      <c r="CF881" s="25" t="s">
        <v>110</v>
      </c>
      <c r="CG881" s="25" t="s">
        <v>110</v>
      </c>
      <c r="CH881" s="25" t="s">
        <v>110</v>
      </c>
      <c r="CI881" s="25" t="s">
        <v>110</v>
      </c>
      <c r="CJ881" s="25" t="s">
        <v>110</v>
      </c>
      <c r="CK881" s="25" t="s">
        <v>110</v>
      </c>
      <c r="CL881" s="25" t="s">
        <v>110</v>
      </c>
      <c r="CM881" s="25" t="s">
        <v>110</v>
      </c>
      <c r="CN881" s="25"/>
      <c r="CO881" s="25"/>
    </row>
    <row r="882" spans="1:93" ht="15" customHeight="1">
      <c r="A882" s="13" t="s">
        <v>10882</v>
      </c>
      <c r="B882" s="14">
        <v>15</v>
      </c>
      <c r="C882" s="40" t="s">
        <v>82</v>
      </c>
      <c r="D882" s="599" t="s">
        <v>9075</v>
      </c>
      <c r="E882" s="600">
        <v>37</v>
      </c>
      <c r="F882" s="599"/>
      <c r="G882" s="599"/>
      <c r="H882" s="36" t="s">
        <v>159</v>
      </c>
      <c r="I882" s="14" t="s">
        <v>6315</v>
      </c>
      <c r="J882" s="14" t="s">
        <v>85</v>
      </c>
      <c r="K882" s="14" t="s">
        <v>544</v>
      </c>
      <c r="L882" s="14" t="s">
        <v>75</v>
      </c>
      <c r="M882" s="17" t="s">
        <v>136</v>
      </c>
      <c r="N882" s="17" t="s">
        <v>2291</v>
      </c>
      <c r="O882" s="18" t="s">
        <v>10883</v>
      </c>
      <c r="P882" s="14" t="s">
        <v>10884</v>
      </c>
      <c r="Q882" s="14">
        <v>1354</v>
      </c>
      <c r="R882" s="14" t="s">
        <v>10885</v>
      </c>
      <c r="S882" s="14" t="s">
        <v>10886</v>
      </c>
      <c r="T882" s="14">
        <v>224709222</v>
      </c>
      <c r="U882" s="14">
        <v>16</v>
      </c>
      <c r="V882" s="14">
        <v>2</v>
      </c>
      <c r="W882" s="14">
        <v>113</v>
      </c>
      <c r="X882" s="13" t="s">
        <v>10887</v>
      </c>
      <c r="Y882" s="13" t="s">
        <v>10888</v>
      </c>
      <c r="Z882" s="14"/>
      <c r="AA882" s="14" t="s">
        <v>99</v>
      </c>
      <c r="AB882" s="14" t="s">
        <v>168</v>
      </c>
      <c r="AC882" s="14" t="s">
        <v>186</v>
      </c>
      <c r="AD882" s="19" t="s">
        <v>9640</v>
      </c>
      <c r="AE882" s="186" t="s">
        <v>10889</v>
      </c>
      <c r="AF882" s="20">
        <v>30570</v>
      </c>
      <c r="AG882" s="14" t="str">
        <f t="shared" ca="1" si="235"/>
        <v>41 anos</v>
      </c>
      <c r="AH882" s="14"/>
      <c r="AI882" s="20">
        <v>43937</v>
      </c>
      <c r="AJ882" s="20">
        <f t="shared" si="229"/>
        <v>53068</v>
      </c>
      <c r="AK882" s="20">
        <f t="shared" si="230"/>
        <v>54894</v>
      </c>
      <c r="AL882" s="14">
        <v>59</v>
      </c>
      <c r="AM882" s="14" t="str">
        <f t="shared" ca="1" si="231"/>
        <v>5 ano(s)</v>
      </c>
      <c r="AN882" s="14" t="str">
        <f t="shared" ca="1" si="232"/>
        <v>4  mês(es)</v>
      </c>
      <c r="AO882" s="14" t="str">
        <f t="shared" ca="1" si="233"/>
        <v>0 dias</v>
      </c>
      <c r="AP882" s="14">
        <f t="shared" ca="1" si="234"/>
        <v>1948</v>
      </c>
      <c r="AQ882" s="21" t="s">
        <v>99</v>
      </c>
      <c r="AR882" s="14"/>
      <c r="AS882" s="14"/>
      <c r="AT882" s="14"/>
      <c r="AU882" s="14"/>
      <c r="AV882" s="14"/>
      <c r="AW882" s="14" t="s">
        <v>100</v>
      </c>
      <c r="AX882" s="14" t="s">
        <v>2298</v>
      </c>
      <c r="AY882" s="14" t="s">
        <v>10890</v>
      </c>
      <c r="AZ882" s="14"/>
      <c r="BA882" s="14" t="s">
        <v>99</v>
      </c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 t="s">
        <v>10891</v>
      </c>
      <c r="BM882" s="14">
        <v>265</v>
      </c>
      <c r="BN882" s="14" t="s">
        <v>10892</v>
      </c>
      <c r="BO882" s="14" t="s">
        <v>106</v>
      </c>
      <c r="BP882" s="14">
        <v>69040000</v>
      </c>
      <c r="BQ882" s="14"/>
      <c r="BR882" s="22"/>
      <c r="BS882" s="14"/>
      <c r="BT882" s="14"/>
      <c r="BU882" s="14"/>
      <c r="BV882" s="14"/>
      <c r="BW882" s="14"/>
      <c r="BX882" s="14"/>
      <c r="BY882" s="14"/>
      <c r="BZ882" s="14"/>
      <c r="CA882" s="14"/>
      <c r="CB882" s="20">
        <v>43937</v>
      </c>
      <c r="CC882" s="14" t="s">
        <v>175</v>
      </c>
      <c r="CD882" s="20">
        <v>44672</v>
      </c>
      <c r="CE882" s="14" t="s">
        <v>2304</v>
      </c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</row>
    <row r="883" spans="1:93" ht="15" customHeight="1">
      <c r="A883" s="103" t="s">
        <v>10893</v>
      </c>
      <c r="B883" s="32"/>
      <c r="C883" s="34" t="s">
        <v>82</v>
      </c>
      <c r="D883" s="600" t="s">
        <v>9075</v>
      </c>
      <c r="E883" s="600">
        <v>37</v>
      </c>
      <c r="F883" s="600"/>
      <c r="G883" s="600"/>
      <c r="H883" s="27" t="s">
        <v>159</v>
      </c>
      <c r="I883" s="25" t="s">
        <v>6315</v>
      </c>
      <c r="J883" s="32" t="s">
        <v>135</v>
      </c>
      <c r="K883" s="25" t="s">
        <v>86</v>
      </c>
      <c r="L883" s="25" t="s">
        <v>73</v>
      </c>
      <c r="M883" s="32" t="s">
        <v>136</v>
      </c>
      <c r="N883" s="32" t="s">
        <v>696</v>
      </c>
      <c r="O883" s="29" t="s">
        <v>10894</v>
      </c>
      <c r="P883" s="32" t="s">
        <v>10895</v>
      </c>
      <c r="Q883" s="25">
        <v>1841</v>
      </c>
      <c r="R883" s="32">
        <v>12694795023</v>
      </c>
      <c r="S883" s="32">
        <v>52095002253</v>
      </c>
      <c r="T883" s="32">
        <v>231013922</v>
      </c>
      <c r="U883" s="32">
        <v>32</v>
      </c>
      <c r="V883" s="32">
        <v>2</v>
      </c>
      <c r="W883" s="32">
        <v>715</v>
      </c>
      <c r="X883" s="103" t="s">
        <v>10896</v>
      </c>
      <c r="Y883" s="103" t="s">
        <v>10897</v>
      </c>
      <c r="Z883" s="25">
        <v>2</v>
      </c>
      <c r="AA883" s="25" t="s">
        <v>99</v>
      </c>
      <c r="AB883" s="25" t="s">
        <v>168</v>
      </c>
      <c r="AC883" s="32" t="s">
        <v>186</v>
      </c>
      <c r="AD883" s="105" t="s">
        <v>10898</v>
      </c>
      <c r="AE883" s="103" t="s">
        <v>10899</v>
      </c>
      <c r="AF883" s="106">
        <v>30651</v>
      </c>
      <c r="AG883" s="32" t="s">
        <v>10900</v>
      </c>
      <c r="AH883" s="32"/>
      <c r="AI883" s="106">
        <v>44883</v>
      </c>
      <c r="AJ883" s="31">
        <f t="shared" si="229"/>
        <v>54014</v>
      </c>
      <c r="AK883" s="31">
        <f t="shared" si="230"/>
        <v>55841</v>
      </c>
      <c r="AL883" s="32">
        <v>59</v>
      </c>
      <c r="AM883" s="25" t="str">
        <f t="shared" ca="1" si="231"/>
        <v>2 ano(s)</v>
      </c>
      <c r="AN883" s="25" t="str">
        <f t="shared" ca="1" si="232"/>
        <v>8  mês(es)</v>
      </c>
      <c r="AO883" s="25" t="str">
        <f t="shared" ca="1" si="233"/>
        <v>29 dias</v>
      </c>
      <c r="AP883" s="25">
        <f t="shared" ca="1" si="234"/>
        <v>1002</v>
      </c>
      <c r="AQ883" s="32" t="s">
        <v>99</v>
      </c>
      <c r="AR883" s="32"/>
      <c r="AS883" s="32"/>
      <c r="AT883" s="32"/>
      <c r="AU883" s="32"/>
      <c r="AV883" s="32"/>
      <c r="AW883" s="25" t="s">
        <v>100</v>
      </c>
      <c r="AX883" s="32" t="s">
        <v>7380</v>
      </c>
      <c r="AY883" s="32"/>
      <c r="AZ883" s="32"/>
      <c r="BA883" s="25" t="s">
        <v>99</v>
      </c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 t="s">
        <v>10901</v>
      </c>
      <c r="BM883" s="32">
        <v>7</v>
      </c>
      <c r="BN883" s="32" t="s">
        <v>7177</v>
      </c>
      <c r="BO883" s="32" t="s">
        <v>106</v>
      </c>
      <c r="BP883" s="32" t="s">
        <v>10902</v>
      </c>
      <c r="BQ883" s="32" t="s">
        <v>10903</v>
      </c>
      <c r="BR883" s="182" t="s">
        <v>10904</v>
      </c>
      <c r="BS883" s="103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103"/>
      <c r="CN883" s="32"/>
      <c r="CO883" s="32"/>
    </row>
    <row r="884" spans="1:93" ht="15" customHeight="1">
      <c r="A884" s="13" t="s">
        <v>10905</v>
      </c>
      <c r="B884" s="14" t="s">
        <v>157</v>
      </c>
      <c r="C884" s="40" t="s">
        <v>82</v>
      </c>
      <c r="D884" s="599" t="s">
        <v>9075</v>
      </c>
      <c r="E884" s="600">
        <v>37</v>
      </c>
      <c r="F884" s="599"/>
      <c r="G884" s="599"/>
      <c r="H884" s="36" t="s">
        <v>159</v>
      </c>
      <c r="I884" s="14" t="s">
        <v>6315</v>
      </c>
      <c r="J884" s="14" t="s">
        <v>85</v>
      </c>
      <c r="K884" s="14" t="s">
        <v>86</v>
      </c>
      <c r="L884" s="14" t="s">
        <v>69</v>
      </c>
      <c r="M884" s="14" t="s">
        <v>196</v>
      </c>
      <c r="N884" s="17" t="s">
        <v>88</v>
      </c>
      <c r="O884" s="18" t="s">
        <v>10906</v>
      </c>
      <c r="P884" s="14" t="s">
        <v>10907</v>
      </c>
      <c r="Q884" s="14">
        <v>1111</v>
      </c>
      <c r="R884" s="14" t="s">
        <v>10908</v>
      </c>
      <c r="S884" s="14" t="s">
        <v>10909</v>
      </c>
      <c r="T884" s="14">
        <v>313551422</v>
      </c>
      <c r="U884" s="14">
        <v>59</v>
      </c>
      <c r="V884" s="14">
        <v>5</v>
      </c>
      <c r="W884" s="14">
        <v>94</v>
      </c>
      <c r="X884" s="13" t="s">
        <v>10910</v>
      </c>
      <c r="Y884" s="13" t="s">
        <v>10911</v>
      </c>
      <c r="Z884" s="14">
        <v>5</v>
      </c>
      <c r="AA884" s="14" t="s">
        <v>99</v>
      </c>
      <c r="AB884" s="14" t="s">
        <v>168</v>
      </c>
      <c r="AC884" s="14" t="s">
        <v>10912</v>
      </c>
      <c r="AD884" s="19" t="s">
        <v>9653</v>
      </c>
      <c r="AE884" s="13" t="s">
        <v>6315</v>
      </c>
      <c r="AF884" s="20">
        <v>31960</v>
      </c>
      <c r="AG884" s="14" t="str">
        <f t="shared" ref="AG884:AG899" ca="1" si="236">DATEDIF(AF884,TODAY(),"Y")&amp;" anos"</f>
        <v>38 anos</v>
      </c>
      <c r="AH884" s="20">
        <v>41561</v>
      </c>
      <c r="AI884" s="20">
        <v>41561</v>
      </c>
      <c r="AJ884" s="20">
        <f t="shared" si="229"/>
        <v>50692</v>
      </c>
      <c r="AK884" s="20">
        <f t="shared" si="230"/>
        <v>52518</v>
      </c>
      <c r="AL884" s="14">
        <v>59</v>
      </c>
      <c r="AM884" s="14" t="str">
        <f t="shared" ca="1" si="231"/>
        <v>11 ano(s)</v>
      </c>
      <c r="AN884" s="14" t="str">
        <f t="shared" ca="1" si="232"/>
        <v>10  mês(es)</v>
      </c>
      <c r="AO884" s="14" t="str">
        <f t="shared" ca="1" si="233"/>
        <v>2 dias</v>
      </c>
      <c r="AP884" s="14">
        <f t="shared" ca="1" si="234"/>
        <v>4324</v>
      </c>
      <c r="AQ884" s="21" t="s">
        <v>99</v>
      </c>
      <c r="AR884" s="14"/>
      <c r="AS884" s="14"/>
      <c r="AT884" s="14"/>
      <c r="AU884" s="14"/>
      <c r="AV884" s="14"/>
      <c r="AW884" s="14" t="s">
        <v>100</v>
      </c>
      <c r="AX884" s="14" t="s">
        <v>10793</v>
      </c>
      <c r="AY884" s="14"/>
      <c r="AZ884" s="14" t="s">
        <v>99</v>
      </c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 t="s">
        <v>10913</v>
      </c>
      <c r="BM884" s="14">
        <v>0</v>
      </c>
      <c r="BN884" s="14" t="s">
        <v>10914</v>
      </c>
      <c r="BO884" s="14" t="s">
        <v>106</v>
      </c>
      <c r="BP884" s="14">
        <v>69095307</v>
      </c>
      <c r="BQ884" s="14">
        <v>992818485</v>
      </c>
      <c r="BR884" s="22" t="s">
        <v>10915</v>
      </c>
      <c r="BS884" s="14" t="s">
        <v>290</v>
      </c>
      <c r="BT884" s="14" t="s">
        <v>110</v>
      </c>
      <c r="BU884" s="14" t="s">
        <v>291</v>
      </c>
      <c r="BV884" s="14" t="s">
        <v>110</v>
      </c>
      <c r="BW884" s="20" t="s">
        <v>292</v>
      </c>
      <c r="BX884" s="14" t="s">
        <v>6672</v>
      </c>
      <c r="BY884" s="14" t="s">
        <v>110</v>
      </c>
      <c r="BZ884" s="14" t="s">
        <v>110</v>
      </c>
      <c r="CA884" s="14" t="s">
        <v>110</v>
      </c>
      <c r="CB884" s="14" t="s">
        <v>110</v>
      </c>
      <c r="CC884" s="14" t="s">
        <v>110</v>
      </c>
      <c r="CD884" s="14" t="s">
        <v>110</v>
      </c>
      <c r="CE884" s="14" t="s">
        <v>110</v>
      </c>
      <c r="CF884" s="14" t="s">
        <v>110</v>
      </c>
      <c r="CG884" s="14" t="s">
        <v>110</v>
      </c>
      <c r="CH884" s="14" t="s">
        <v>110</v>
      </c>
      <c r="CI884" s="14" t="s">
        <v>110</v>
      </c>
      <c r="CJ884" s="14" t="s">
        <v>110</v>
      </c>
      <c r="CK884" s="14" t="s">
        <v>110</v>
      </c>
      <c r="CL884" s="14" t="s">
        <v>110</v>
      </c>
      <c r="CM884" s="14" t="s">
        <v>110</v>
      </c>
      <c r="CN884" s="14"/>
      <c r="CO884" s="14"/>
    </row>
    <row r="885" spans="1:93" ht="15" customHeight="1">
      <c r="A885" s="24" t="s">
        <v>10916</v>
      </c>
      <c r="B885" s="25"/>
      <c r="C885" s="34" t="s">
        <v>82</v>
      </c>
      <c r="D885" s="600" t="s">
        <v>9075</v>
      </c>
      <c r="E885" s="600">
        <v>37</v>
      </c>
      <c r="F885" s="600"/>
      <c r="G885" s="600"/>
      <c r="H885" s="27" t="s">
        <v>159</v>
      </c>
      <c r="I885" s="25" t="s">
        <v>256</v>
      </c>
      <c r="J885" s="25" t="s">
        <v>85</v>
      </c>
      <c r="K885" s="25" t="s">
        <v>86</v>
      </c>
      <c r="L885" s="32" t="s">
        <v>69</v>
      </c>
      <c r="M885" s="28" t="s">
        <v>1392</v>
      </c>
      <c r="N885" s="28" t="s">
        <v>1450</v>
      </c>
      <c r="O885" s="29" t="s">
        <v>10917</v>
      </c>
      <c r="P885" s="25" t="s">
        <v>10918</v>
      </c>
      <c r="Q885" s="41" t="s">
        <v>10919</v>
      </c>
      <c r="R885" s="25" t="s">
        <v>10920</v>
      </c>
      <c r="S885" s="25" t="s">
        <v>10921</v>
      </c>
      <c r="T885" s="25">
        <v>256259613</v>
      </c>
      <c r="U885" s="25">
        <v>92</v>
      </c>
      <c r="V885" s="25">
        <v>40</v>
      </c>
      <c r="W885" s="25">
        <v>84</v>
      </c>
      <c r="X885" s="24" t="s">
        <v>10922</v>
      </c>
      <c r="Y885" s="24" t="s">
        <v>10923</v>
      </c>
      <c r="Z885" s="25">
        <v>2</v>
      </c>
      <c r="AA885" s="25" t="s">
        <v>99</v>
      </c>
      <c r="AB885" s="25" t="s">
        <v>168</v>
      </c>
      <c r="AC885" s="25" t="s">
        <v>186</v>
      </c>
      <c r="AD885" s="30" t="s">
        <v>187</v>
      </c>
      <c r="AE885" s="24" t="s">
        <v>178</v>
      </c>
      <c r="AF885" s="31">
        <v>28383</v>
      </c>
      <c r="AG885" s="25" t="str">
        <f t="shared" ca="1" si="236"/>
        <v>47 anos</v>
      </c>
      <c r="AH885" s="31">
        <v>43937</v>
      </c>
      <c r="AI885" s="31">
        <v>43937</v>
      </c>
      <c r="AJ885" s="31">
        <f t="shared" si="229"/>
        <v>53068</v>
      </c>
      <c r="AK885" s="31">
        <f t="shared" si="230"/>
        <v>54894</v>
      </c>
      <c r="AL885" s="25">
        <v>59</v>
      </c>
      <c r="AM885" s="25" t="str">
        <f t="shared" ca="1" si="231"/>
        <v>5 ano(s)</v>
      </c>
      <c r="AN885" s="25" t="str">
        <f t="shared" ca="1" si="232"/>
        <v>4  mês(es)</v>
      </c>
      <c r="AO885" s="25" t="str">
        <f t="shared" ca="1" si="233"/>
        <v>0 dias</v>
      </c>
      <c r="AP885" s="25">
        <f t="shared" ca="1" si="234"/>
        <v>1948</v>
      </c>
      <c r="AQ885" s="32" t="s">
        <v>99</v>
      </c>
      <c r="AR885" s="25"/>
      <c r="AS885" s="25"/>
      <c r="AT885" s="25"/>
      <c r="AU885" s="25"/>
      <c r="AV885" s="25"/>
      <c r="AW885" s="25" t="s">
        <v>100</v>
      </c>
      <c r="AX885" s="25" t="s">
        <v>110</v>
      </c>
      <c r="AY885" s="25" t="s">
        <v>5424</v>
      </c>
      <c r="AZ885" s="25" t="s">
        <v>99</v>
      </c>
      <c r="BA885" s="25" t="s">
        <v>99</v>
      </c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 t="s">
        <v>10924</v>
      </c>
      <c r="BM885" s="25" t="s">
        <v>10925</v>
      </c>
      <c r="BN885" s="25" t="s">
        <v>10926</v>
      </c>
      <c r="BO885" s="25" t="s">
        <v>10927</v>
      </c>
      <c r="BP885" s="243" t="s">
        <v>10928</v>
      </c>
      <c r="BQ885" s="25" t="s">
        <v>10929</v>
      </c>
      <c r="BR885" s="150" t="s">
        <v>10930</v>
      </c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</row>
    <row r="886" spans="1:93" ht="12.75" customHeight="1">
      <c r="A886" s="13" t="s">
        <v>10931</v>
      </c>
      <c r="B886" s="14"/>
      <c r="C886" s="40" t="s">
        <v>82</v>
      </c>
      <c r="D886" s="599" t="s">
        <v>9075</v>
      </c>
      <c r="E886" s="600">
        <v>37</v>
      </c>
      <c r="F886" s="599"/>
      <c r="G886" s="599"/>
      <c r="H886" s="36" t="s">
        <v>159</v>
      </c>
      <c r="I886" s="14" t="s">
        <v>4671</v>
      </c>
      <c r="J886" s="14" t="s">
        <v>85</v>
      </c>
      <c r="K886" s="14" t="s">
        <v>86</v>
      </c>
      <c r="L886" s="21" t="s">
        <v>69</v>
      </c>
      <c r="M886" s="17" t="s">
        <v>1392</v>
      </c>
      <c r="N886" s="17" t="s">
        <v>1450</v>
      </c>
      <c r="O886" s="18" t="s">
        <v>10932</v>
      </c>
      <c r="P886" s="14" t="s">
        <v>10933</v>
      </c>
      <c r="Q886" s="60" t="s">
        <v>10934</v>
      </c>
      <c r="R886" s="14" t="s">
        <v>10935</v>
      </c>
      <c r="S886" s="14" t="s">
        <v>10936</v>
      </c>
      <c r="T886" s="14">
        <v>173222022</v>
      </c>
      <c r="U886" s="14">
        <v>8</v>
      </c>
      <c r="V886" s="14">
        <v>1</v>
      </c>
      <c r="W886" s="14">
        <v>106</v>
      </c>
      <c r="X886" s="13" t="s">
        <v>10937</v>
      </c>
      <c r="Y886" s="13" t="s">
        <v>10938</v>
      </c>
      <c r="Z886" s="14">
        <v>6</v>
      </c>
      <c r="AA886" s="14" t="s">
        <v>99</v>
      </c>
      <c r="AB886" s="14" t="s">
        <v>10939</v>
      </c>
      <c r="AC886" s="14" t="s">
        <v>97</v>
      </c>
      <c r="AD886" s="19" t="s">
        <v>10940</v>
      </c>
      <c r="AE886" s="13" t="s">
        <v>10941</v>
      </c>
      <c r="AF886" s="20">
        <v>28158</v>
      </c>
      <c r="AG886" s="14" t="str">
        <f t="shared" ca="1" si="236"/>
        <v>48 anos</v>
      </c>
      <c r="AH886" s="20">
        <v>43836</v>
      </c>
      <c r="AI886" s="20">
        <v>43937</v>
      </c>
      <c r="AJ886" s="20">
        <f t="shared" si="229"/>
        <v>53068</v>
      </c>
      <c r="AK886" s="20">
        <f t="shared" si="230"/>
        <v>54894</v>
      </c>
      <c r="AL886" s="14">
        <v>59</v>
      </c>
      <c r="AM886" s="14" t="str">
        <f t="shared" ca="1" si="231"/>
        <v>5 ano(s)</v>
      </c>
      <c r="AN886" s="14" t="str">
        <f t="shared" ca="1" si="232"/>
        <v>4  mês(es)</v>
      </c>
      <c r="AO886" s="14" t="str">
        <f t="shared" ca="1" si="233"/>
        <v>0 dias</v>
      </c>
      <c r="AP886" s="14">
        <f t="shared" ca="1" si="234"/>
        <v>1948</v>
      </c>
      <c r="AQ886" s="21" t="s">
        <v>99</v>
      </c>
      <c r="AR886" s="14"/>
      <c r="AS886" s="14"/>
      <c r="AT886" s="14"/>
      <c r="AU886" s="14"/>
      <c r="AV886" s="14"/>
      <c r="AW886" s="14" t="s">
        <v>100</v>
      </c>
      <c r="AX886" s="14" t="s">
        <v>110</v>
      </c>
      <c r="AY886" s="14" t="s">
        <v>10942</v>
      </c>
      <c r="AZ886" s="14" t="s">
        <v>99</v>
      </c>
      <c r="BA886" s="14" t="s">
        <v>99</v>
      </c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 t="s">
        <v>10943</v>
      </c>
      <c r="BM886" s="14">
        <v>233</v>
      </c>
      <c r="BN886" s="14" t="s">
        <v>2483</v>
      </c>
      <c r="BO886" s="14" t="s">
        <v>106</v>
      </c>
      <c r="BP886" s="14" t="s">
        <v>10944</v>
      </c>
      <c r="BQ886" s="14" t="s">
        <v>10945</v>
      </c>
      <c r="BR886" s="118" t="s">
        <v>10946</v>
      </c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</row>
    <row r="887" spans="1:93" ht="15" customHeight="1">
      <c r="A887" s="24" t="s">
        <v>10947</v>
      </c>
      <c r="B887" s="25" t="s">
        <v>157</v>
      </c>
      <c r="C887" s="34" t="s">
        <v>82</v>
      </c>
      <c r="D887" s="600" t="s">
        <v>9075</v>
      </c>
      <c r="E887" s="600">
        <v>37</v>
      </c>
      <c r="F887" s="600"/>
      <c r="G887" s="600"/>
      <c r="H887" s="27" t="s">
        <v>159</v>
      </c>
      <c r="I887" s="25" t="s">
        <v>10948</v>
      </c>
      <c r="J887" s="25" t="s">
        <v>85</v>
      </c>
      <c r="K887" s="25" t="s">
        <v>544</v>
      </c>
      <c r="L887" s="25" t="s">
        <v>75</v>
      </c>
      <c r="M887" s="28" t="s">
        <v>136</v>
      </c>
      <c r="N887" s="28" t="s">
        <v>161</v>
      </c>
      <c r="O887" s="29" t="s">
        <v>10949</v>
      </c>
      <c r="P887" s="25" t="s">
        <v>10950</v>
      </c>
      <c r="Q887" s="25">
        <v>1511</v>
      </c>
      <c r="R887" s="25" t="s">
        <v>10951</v>
      </c>
      <c r="S887" s="25" t="s">
        <v>10952</v>
      </c>
      <c r="T887" s="25">
        <v>107750822</v>
      </c>
      <c r="U887" s="25">
        <v>8</v>
      </c>
      <c r="V887" s="25">
        <v>2</v>
      </c>
      <c r="W887" s="25">
        <v>746</v>
      </c>
      <c r="X887" s="24" t="s">
        <v>10953</v>
      </c>
      <c r="Y887" s="244" t="s">
        <v>10954</v>
      </c>
      <c r="Z887" s="25"/>
      <c r="AA887" s="25" t="s">
        <v>99</v>
      </c>
      <c r="AB887" s="25" t="s">
        <v>168</v>
      </c>
      <c r="AC887" s="25" t="s">
        <v>10955</v>
      </c>
      <c r="AD887" s="30" t="s">
        <v>10956</v>
      </c>
      <c r="AE887" s="24" t="s">
        <v>10957</v>
      </c>
      <c r="AF887" s="31">
        <v>26715</v>
      </c>
      <c r="AG887" s="25" t="str">
        <f t="shared" ca="1" si="236"/>
        <v>52 anos</v>
      </c>
      <c r="AH887" s="25"/>
      <c r="AI887" s="31">
        <v>43937</v>
      </c>
      <c r="AJ887" s="31">
        <f t="shared" si="229"/>
        <v>53068</v>
      </c>
      <c r="AK887" s="31">
        <f t="shared" si="230"/>
        <v>54894</v>
      </c>
      <c r="AL887" s="25">
        <v>59</v>
      </c>
      <c r="AM887" s="25" t="str">
        <f t="shared" ca="1" si="231"/>
        <v>5 ano(s)</v>
      </c>
      <c r="AN887" s="25" t="str">
        <f t="shared" ca="1" si="232"/>
        <v>4  mês(es)</v>
      </c>
      <c r="AO887" s="25" t="str">
        <f t="shared" ca="1" si="233"/>
        <v>0 dias</v>
      </c>
      <c r="AP887" s="25">
        <f t="shared" ca="1" si="234"/>
        <v>1948</v>
      </c>
      <c r="AQ887" s="32" t="s">
        <v>99</v>
      </c>
      <c r="AR887" s="25"/>
      <c r="AS887" s="25"/>
      <c r="AT887" s="25"/>
      <c r="AU887" s="25"/>
      <c r="AV887" s="25"/>
      <c r="AW887" s="25" t="s">
        <v>100</v>
      </c>
      <c r="AX887" s="25" t="s">
        <v>172</v>
      </c>
      <c r="AY887" s="25" t="s">
        <v>10958</v>
      </c>
      <c r="AZ887" s="25" t="s">
        <v>99</v>
      </c>
      <c r="BA887" s="25" t="s">
        <v>99</v>
      </c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 t="s">
        <v>10959</v>
      </c>
      <c r="BM887" s="25">
        <v>203</v>
      </c>
      <c r="BN887" s="25" t="s">
        <v>10960</v>
      </c>
      <c r="BO887" s="25" t="s">
        <v>106</v>
      </c>
      <c r="BP887" s="25">
        <v>69055705</v>
      </c>
      <c r="BQ887" s="25">
        <v>92999816566</v>
      </c>
      <c r="BR887" s="33" t="s">
        <v>10961</v>
      </c>
      <c r="BS887" s="25"/>
      <c r="BT887" s="25"/>
      <c r="BU887" s="25"/>
      <c r="BV887" s="25"/>
      <c r="BW887" s="25"/>
      <c r="BX887" s="25"/>
      <c r="BY887" s="25"/>
      <c r="BZ887" s="25"/>
      <c r="CA887" s="25"/>
      <c r="CB887" s="31">
        <v>43937</v>
      </c>
      <c r="CC887" s="25" t="s">
        <v>175</v>
      </c>
      <c r="CD887" s="31">
        <v>44672</v>
      </c>
      <c r="CE887" s="25" t="s">
        <v>176</v>
      </c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</row>
    <row r="888" spans="1:93" ht="15" customHeight="1">
      <c r="A888" s="13" t="s">
        <v>10962</v>
      </c>
      <c r="B888" s="14">
        <v>5</v>
      </c>
      <c r="C888" s="40" t="s">
        <v>82</v>
      </c>
      <c r="D888" s="599" t="s">
        <v>9075</v>
      </c>
      <c r="E888" s="600">
        <v>37</v>
      </c>
      <c r="F888" s="599"/>
      <c r="G888" s="599"/>
      <c r="H888" s="593" t="s">
        <v>159</v>
      </c>
      <c r="I888" s="14" t="s">
        <v>680</v>
      </c>
      <c r="J888" s="14" t="s">
        <v>85</v>
      </c>
      <c r="K888" s="14" t="s">
        <v>544</v>
      </c>
      <c r="L888" s="14" t="s">
        <v>75</v>
      </c>
      <c r="M888" s="14" t="s">
        <v>136</v>
      </c>
      <c r="N888" s="17" t="s">
        <v>10963</v>
      </c>
      <c r="O888" s="18" t="s">
        <v>10964</v>
      </c>
      <c r="P888" s="14" t="s">
        <v>10965</v>
      </c>
      <c r="Q888" s="14">
        <v>1342</v>
      </c>
      <c r="R888" s="14" t="s">
        <v>10966</v>
      </c>
      <c r="S888" s="14" t="s">
        <v>10967</v>
      </c>
      <c r="T888" s="14">
        <v>551802408</v>
      </c>
      <c r="U888" s="14">
        <v>84</v>
      </c>
      <c r="V888" s="14">
        <v>4</v>
      </c>
      <c r="W888" s="14">
        <v>152</v>
      </c>
      <c r="X888" s="13" t="s">
        <v>10968</v>
      </c>
      <c r="Y888" s="13" t="s">
        <v>10969</v>
      </c>
      <c r="Z888" s="14"/>
      <c r="AA888" s="14" t="s">
        <v>99</v>
      </c>
      <c r="AB888" s="14" t="s">
        <v>168</v>
      </c>
      <c r="AC888" s="14" t="s">
        <v>10718</v>
      </c>
      <c r="AD888" s="19" t="s">
        <v>10970</v>
      </c>
      <c r="AE888" s="13" t="s">
        <v>680</v>
      </c>
      <c r="AF888" s="20">
        <v>28817</v>
      </c>
      <c r="AG888" s="14" t="str">
        <f t="shared" ca="1" si="236"/>
        <v>46 anos</v>
      </c>
      <c r="AH888" s="14"/>
      <c r="AI888" s="20">
        <v>43843</v>
      </c>
      <c r="AJ888" s="20">
        <f t="shared" si="229"/>
        <v>52975</v>
      </c>
      <c r="AK888" s="20">
        <f t="shared" si="230"/>
        <v>54801</v>
      </c>
      <c r="AL888" s="14">
        <v>59</v>
      </c>
      <c r="AM888" s="14" t="str">
        <f t="shared" ca="1" si="231"/>
        <v>5 ano(s)</v>
      </c>
      <c r="AN888" s="14" t="str">
        <f t="shared" ca="1" si="232"/>
        <v>7  mês(es)</v>
      </c>
      <c r="AO888" s="14" t="str">
        <f t="shared" ca="1" si="233"/>
        <v>3 dias</v>
      </c>
      <c r="AP888" s="14">
        <f t="shared" ca="1" si="234"/>
        <v>2042</v>
      </c>
      <c r="AQ888" s="21" t="s">
        <v>99</v>
      </c>
      <c r="AR888" s="14"/>
      <c r="AS888" s="14"/>
      <c r="AT888" s="14"/>
      <c r="AU888" s="14"/>
      <c r="AV888" s="14"/>
      <c r="AW888" s="14" t="s">
        <v>100</v>
      </c>
      <c r="AX888" s="14" t="s">
        <v>172</v>
      </c>
      <c r="AY888" s="14" t="s">
        <v>10971</v>
      </c>
      <c r="AZ888" s="14" t="s">
        <v>99</v>
      </c>
      <c r="BA888" s="14" t="s">
        <v>99</v>
      </c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 t="s">
        <v>10287</v>
      </c>
      <c r="BM888" s="14">
        <v>2137</v>
      </c>
      <c r="BN888" s="14" t="s">
        <v>10972</v>
      </c>
      <c r="BO888" s="14" t="s">
        <v>106</v>
      </c>
      <c r="BP888" s="14">
        <v>69060020</v>
      </c>
      <c r="BQ888" s="14">
        <v>33044800</v>
      </c>
      <c r="BR888" s="22" t="s">
        <v>10973</v>
      </c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20">
        <v>44672</v>
      </c>
      <c r="CE888" s="14" t="s">
        <v>176</v>
      </c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</row>
    <row r="889" spans="1:93" ht="15" customHeight="1">
      <c r="A889" s="13" t="s">
        <v>11028</v>
      </c>
      <c r="B889" s="14"/>
      <c r="C889" s="40" t="s">
        <v>82</v>
      </c>
      <c r="D889" s="599" t="s">
        <v>11029</v>
      </c>
      <c r="E889" s="599">
        <v>38</v>
      </c>
      <c r="F889" s="599"/>
      <c r="G889" s="599"/>
      <c r="H889" s="36" t="s">
        <v>84</v>
      </c>
      <c r="I889" s="14"/>
      <c r="J889" s="14" t="s">
        <v>135</v>
      </c>
      <c r="K889" s="14" t="s">
        <v>2697</v>
      </c>
      <c r="L889" s="21" t="s">
        <v>69</v>
      </c>
      <c r="M889" s="17" t="s">
        <v>1392</v>
      </c>
      <c r="N889" s="17" t="s">
        <v>1450</v>
      </c>
      <c r="O889" s="18" t="s">
        <v>11030</v>
      </c>
      <c r="P889" s="14" t="s">
        <v>11031</v>
      </c>
      <c r="Q889" s="60" t="s">
        <v>11032</v>
      </c>
      <c r="R889" s="14" t="s">
        <v>11033</v>
      </c>
      <c r="S889" s="14" t="s">
        <v>11034</v>
      </c>
      <c r="T889" s="14">
        <v>877051603</v>
      </c>
      <c r="U889" s="14">
        <v>88</v>
      </c>
      <c r="V889" s="14">
        <v>70</v>
      </c>
      <c r="W889" s="14">
        <v>649</v>
      </c>
      <c r="X889" s="13" t="s">
        <v>1575</v>
      </c>
      <c r="Y889" s="13" t="s">
        <v>11035</v>
      </c>
      <c r="Z889" s="14">
        <v>2</v>
      </c>
      <c r="AA889" s="14" t="s">
        <v>96</v>
      </c>
      <c r="AB889" s="14" t="s">
        <v>23</v>
      </c>
      <c r="AC889" s="14" t="s">
        <v>97</v>
      </c>
      <c r="AD889" s="19"/>
      <c r="AE889" s="13" t="s">
        <v>1822</v>
      </c>
      <c r="AF889" s="20">
        <v>30648</v>
      </c>
      <c r="AG889" s="14" t="str">
        <f t="shared" ca="1" si="236"/>
        <v>41 anos</v>
      </c>
      <c r="AH889" s="20">
        <v>43937</v>
      </c>
      <c r="AI889" s="20">
        <v>43937</v>
      </c>
      <c r="AJ889" s="20">
        <f t="shared" si="229"/>
        <v>53068</v>
      </c>
      <c r="AK889" s="20">
        <f t="shared" si="230"/>
        <v>54894</v>
      </c>
      <c r="AL889" s="14">
        <v>59</v>
      </c>
      <c r="AM889" s="14" t="str">
        <f t="shared" ca="1" si="231"/>
        <v>5 ano(s)</v>
      </c>
      <c r="AN889" s="14" t="str">
        <f t="shared" ca="1" si="232"/>
        <v>4  mês(es)</v>
      </c>
      <c r="AO889" s="14" t="str">
        <f t="shared" ca="1" si="233"/>
        <v>0 dias</v>
      </c>
      <c r="AP889" s="14">
        <f t="shared" ca="1" si="234"/>
        <v>1948</v>
      </c>
      <c r="AQ889" s="21" t="s">
        <v>99</v>
      </c>
      <c r="AR889" s="14"/>
      <c r="AS889" s="14"/>
      <c r="AT889" s="14"/>
      <c r="AU889" s="14"/>
      <c r="AV889" s="14"/>
      <c r="AW889" s="123" t="s">
        <v>100</v>
      </c>
      <c r="AX889" s="14" t="s">
        <v>110</v>
      </c>
      <c r="AY889" s="14" t="s">
        <v>11036</v>
      </c>
      <c r="AZ889" s="14" t="s">
        <v>99</v>
      </c>
      <c r="BA889" s="151" t="s">
        <v>99</v>
      </c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 t="s">
        <v>11037</v>
      </c>
      <c r="BM889" s="14">
        <v>1</v>
      </c>
      <c r="BN889" s="14" t="s">
        <v>11038</v>
      </c>
      <c r="BO889" s="14" t="s">
        <v>106</v>
      </c>
      <c r="BP889" s="14">
        <v>69099148</v>
      </c>
      <c r="BQ889" s="121">
        <v>92993329010</v>
      </c>
      <c r="BR889" s="14" t="s">
        <v>11039</v>
      </c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</row>
    <row r="890" spans="1:93" ht="15" customHeight="1">
      <c r="A890" s="24" t="s">
        <v>11040</v>
      </c>
      <c r="B890" s="25"/>
      <c r="C890" s="34" t="s">
        <v>82</v>
      </c>
      <c r="D890" s="600" t="s">
        <v>11029</v>
      </c>
      <c r="E890" s="599">
        <v>38</v>
      </c>
      <c r="F890" s="600"/>
      <c r="G890" s="600"/>
      <c r="H890" s="27" t="s">
        <v>84</v>
      </c>
      <c r="I890" s="25" t="s">
        <v>11041</v>
      </c>
      <c r="J890" s="25" t="s">
        <v>135</v>
      </c>
      <c r="K890" s="25" t="s">
        <v>86</v>
      </c>
      <c r="L890" s="25" t="s">
        <v>68</v>
      </c>
      <c r="M890" s="28" t="s">
        <v>1392</v>
      </c>
      <c r="N890" s="28" t="s">
        <v>1393</v>
      </c>
      <c r="O890" s="29" t="s">
        <v>11042</v>
      </c>
      <c r="P890" s="25" t="s">
        <v>11043</v>
      </c>
      <c r="Q890" s="210" t="s">
        <v>11044</v>
      </c>
      <c r="R890" s="25" t="s">
        <v>11045</v>
      </c>
      <c r="S890" s="25" t="s">
        <v>11046</v>
      </c>
      <c r="T890" s="25">
        <v>190187922</v>
      </c>
      <c r="U890" s="25">
        <v>75</v>
      </c>
      <c r="V890" s="25">
        <v>65</v>
      </c>
      <c r="W890" s="25">
        <v>393</v>
      </c>
      <c r="X890" s="24" t="s">
        <v>11047</v>
      </c>
      <c r="Y890" s="24" t="s">
        <v>11048</v>
      </c>
      <c r="Z890" s="25">
        <v>2</v>
      </c>
      <c r="AA890" s="25" t="s">
        <v>96</v>
      </c>
      <c r="AB890" s="25" t="s">
        <v>23</v>
      </c>
      <c r="AC890" s="25" t="s">
        <v>97</v>
      </c>
      <c r="AD890" s="30"/>
      <c r="AE890" s="246" t="s">
        <v>11049</v>
      </c>
      <c r="AF890" s="31">
        <v>28655</v>
      </c>
      <c r="AG890" s="25" t="str">
        <f t="shared" ca="1" si="236"/>
        <v>47 anos</v>
      </c>
      <c r="AH890" s="119">
        <v>43937</v>
      </c>
      <c r="AI890" s="31">
        <v>43943</v>
      </c>
      <c r="AJ890" s="31">
        <f t="shared" si="229"/>
        <v>53074</v>
      </c>
      <c r="AK890" s="31">
        <f t="shared" si="230"/>
        <v>54900</v>
      </c>
      <c r="AL890" s="25">
        <v>59</v>
      </c>
      <c r="AM890" s="25" t="str">
        <f t="shared" ca="1" si="231"/>
        <v>5 ano(s)</v>
      </c>
      <c r="AN890" s="25" t="str">
        <f t="shared" ca="1" si="232"/>
        <v>3  mês(es)</v>
      </c>
      <c r="AO890" s="25" t="str">
        <f t="shared" ca="1" si="233"/>
        <v>25 dias</v>
      </c>
      <c r="AP890" s="25">
        <f t="shared" ca="1" si="234"/>
        <v>1942</v>
      </c>
      <c r="AQ890" s="32" t="s">
        <v>99</v>
      </c>
      <c r="AR890" s="25"/>
      <c r="AS890" s="25"/>
      <c r="AT890" s="25"/>
      <c r="AU890" s="25"/>
      <c r="AV890" s="25"/>
      <c r="AW890" s="25" t="s">
        <v>336</v>
      </c>
      <c r="AX890" s="25" t="s">
        <v>110</v>
      </c>
      <c r="AY890" s="25" t="s">
        <v>99</v>
      </c>
      <c r="AZ890" s="25" t="s">
        <v>110</v>
      </c>
      <c r="BA890" s="25" t="s">
        <v>110</v>
      </c>
      <c r="BB890" s="25"/>
      <c r="BC890" s="25" t="s">
        <v>1401</v>
      </c>
      <c r="BD890" s="25"/>
      <c r="BE890" s="25"/>
      <c r="BF890" s="25"/>
      <c r="BG890" s="25"/>
      <c r="BH890" s="25"/>
      <c r="BI890" s="25"/>
      <c r="BJ890" s="25"/>
      <c r="BK890" s="25"/>
      <c r="BL890" s="25" t="s">
        <v>11050</v>
      </c>
      <c r="BM890" s="25">
        <v>2190</v>
      </c>
      <c r="BN890" s="25" t="s">
        <v>11051</v>
      </c>
      <c r="BO890" s="25" t="s">
        <v>106</v>
      </c>
      <c r="BP890" s="25">
        <v>69074210</v>
      </c>
      <c r="BQ890" s="25">
        <v>92994766336</v>
      </c>
      <c r="BR890" s="114" t="s">
        <v>11052</v>
      </c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</row>
    <row r="891" spans="1:93" ht="15" customHeight="1">
      <c r="A891" s="155" t="s">
        <v>11053</v>
      </c>
      <c r="B891" s="14">
        <v>14</v>
      </c>
      <c r="C891" s="40" t="s">
        <v>82</v>
      </c>
      <c r="D891" s="599" t="s">
        <v>11029</v>
      </c>
      <c r="E891" s="599">
        <v>38</v>
      </c>
      <c r="F891" s="599"/>
      <c r="G891" s="599"/>
      <c r="H891" s="36" t="s">
        <v>7609</v>
      </c>
      <c r="I891" s="14" t="s">
        <v>11054</v>
      </c>
      <c r="J891" s="14" t="s">
        <v>85</v>
      </c>
      <c r="K891" s="14" t="s">
        <v>86</v>
      </c>
      <c r="L891" s="14" t="s">
        <v>78</v>
      </c>
      <c r="M891" s="17" t="s">
        <v>118</v>
      </c>
      <c r="N891" s="17" t="s">
        <v>88</v>
      </c>
      <c r="O891" s="18" t="s">
        <v>11055</v>
      </c>
      <c r="P891" s="14" t="s">
        <v>11056</v>
      </c>
      <c r="Q891" s="17" t="s">
        <v>11057</v>
      </c>
      <c r="R891" s="14" t="s">
        <v>11058</v>
      </c>
      <c r="S891" s="14" t="s">
        <v>11059</v>
      </c>
      <c r="T891" s="14">
        <v>161336822</v>
      </c>
      <c r="U891" s="14">
        <v>40</v>
      </c>
      <c r="V891" s="14">
        <v>1</v>
      </c>
      <c r="W891" s="14">
        <v>158</v>
      </c>
      <c r="X891" s="13" t="s">
        <v>11060</v>
      </c>
      <c r="Y891" s="13" t="s">
        <v>11061</v>
      </c>
      <c r="Z891" s="14">
        <v>1</v>
      </c>
      <c r="AA891" s="14" t="s">
        <v>96</v>
      </c>
      <c r="AB891" s="14" t="s">
        <v>23</v>
      </c>
      <c r="AC891" s="14" t="s">
        <v>97</v>
      </c>
      <c r="AD891" s="13"/>
      <c r="AE891" s="13" t="s">
        <v>11062</v>
      </c>
      <c r="AF891" s="20">
        <v>27871</v>
      </c>
      <c r="AG891" s="14" t="str">
        <f t="shared" ca="1" si="236"/>
        <v>49 anos</v>
      </c>
      <c r="AH891" s="20">
        <v>38400</v>
      </c>
      <c r="AI891" s="20">
        <v>38400</v>
      </c>
      <c r="AJ891" s="20">
        <f t="shared" si="229"/>
        <v>47531</v>
      </c>
      <c r="AK891" s="20">
        <f t="shared" si="230"/>
        <v>49357</v>
      </c>
      <c r="AL891" s="14">
        <v>59</v>
      </c>
      <c r="AM891" s="14" t="str">
        <f t="shared" ca="1" si="231"/>
        <v>20 ano(s)</v>
      </c>
      <c r="AN891" s="14" t="str">
        <f t="shared" ca="1" si="232"/>
        <v>5  mês(es)</v>
      </c>
      <c r="AO891" s="14" t="str">
        <f t="shared" ca="1" si="233"/>
        <v>30 dias</v>
      </c>
      <c r="AP891" s="14">
        <f t="shared" ca="1" si="234"/>
        <v>7485</v>
      </c>
      <c r="AQ891" s="21" t="s">
        <v>99</v>
      </c>
      <c r="AR891" s="14" t="s">
        <v>110</v>
      </c>
      <c r="AS891" s="14" t="s">
        <v>110</v>
      </c>
      <c r="AT891" s="14" t="s">
        <v>110</v>
      </c>
      <c r="AU891" s="14" t="s">
        <v>110</v>
      </c>
      <c r="AV891" s="14"/>
      <c r="AW891" s="14" t="s">
        <v>100</v>
      </c>
      <c r="AX891" s="14" t="s">
        <v>110</v>
      </c>
      <c r="AY891" s="14" t="s">
        <v>11063</v>
      </c>
      <c r="AZ891" s="14" t="s">
        <v>99</v>
      </c>
      <c r="BA891" s="14" t="s">
        <v>99</v>
      </c>
      <c r="BB891" s="14" t="s">
        <v>110</v>
      </c>
      <c r="BC891" s="14" t="s">
        <v>110</v>
      </c>
      <c r="BD891" s="14" t="s">
        <v>110</v>
      </c>
      <c r="BE891" s="14" t="s">
        <v>110</v>
      </c>
      <c r="BF891" s="14" t="s">
        <v>110</v>
      </c>
      <c r="BG891" s="14" t="s">
        <v>96</v>
      </c>
      <c r="BH891" s="14" t="s">
        <v>99</v>
      </c>
      <c r="BI891" s="14"/>
      <c r="BJ891" s="14"/>
      <c r="BK891" s="14"/>
      <c r="BL891" s="14" t="s">
        <v>11064</v>
      </c>
      <c r="BM891" s="14">
        <v>0</v>
      </c>
      <c r="BN891" s="14"/>
      <c r="BO891" s="14" t="s">
        <v>106</v>
      </c>
      <c r="BP891" s="14">
        <v>69000000</v>
      </c>
      <c r="BQ891" s="14">
        <v>0</v>
      </c>
      <c r="BR891" s="22" t="s">
        <v>11065</v>
      </c>
      <c r="BS891" s="14" t="s">
        <v>192</v>
      </c>
      <c r="BT891" s="14" t="s">
        <v>110</v>
      </c>
      <c r="BU891" s="14" t="s">
        <v>110</v>
      </c>
      <c r="BV891" s="14" t="s">
        <v>110</v>
      </c>
      <c r="BW891" s="14" t="s">
        <v>110</v>
      </c>
      <c r="BX891" s="14" t="s">
        <v>110</v>
      </c>
      <c r="BY891" s="14" t="s">
        <v>110</v>
      </c>
      <c r="BZ891" s="14" t="s">
        <v>110</v>
      </c>
      <c r="CA891" s="14" t="s">
        <v>110</v>
      </c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</row>
    <row r="892" spans="1:93" ht="15" customHeight="1">
      <c r="A892" s="13" t="s">
        <v>11766</v>
      </c>
      <c r="B892" s="14">
        <v>15</v>
      </c>
      <c r="C892" s="40" t="s">
        <v>82</v>
      </c>
      <c r="D892" s="614" t="s">
        <v>11029</v>
      </c>
      <c r="E892" s="599">
        <v>38</v>
      </c>
      <c r="F892" s="599"/>
      <c r="G892" s="599"/>
      <c r="H892" s="36" t="s">
        <v>84</v>
      </c>
      <c r="I892" s="14" t="s">
        <v>11767</v>
      </c>
      <c r="J892" s="14" t="s">
        <v>135</v>
      </c>
      <c r="K892" s="14" t="s">
        <v>544</v>
      </c>
      <c r="L892" s="14" t="s">
        <v>75</v>
      </c>
      <c r="M892" s="17" t="s">
        <v>136</v>
      </c>
      <c r="N892" s="17" t="s">
        <v>161</v>
      </c>
      <c r="O892" s="18" t="s">
        <v>11768</v>
      </c>
      <c r="P892" s="14" t="s">
        <v>11769</v>
      </c>
      <c r="Q892" s="60">
        <v>1449</v>
      </c>
      <c r="R892" s="14" t="s">
        <v>11770</v>
      </c>
      <c r="S892" s="14" t="s">
        <v>11771</v>
      </c>
      <c r="T892" s="14">
        <v>97198923</v>
      </c>
      <c r="U892" s="14">
        <v>5</v>
      </c>
      <c r="V892" s="14">
        <v>2</v>
      </c>
      <c r="W892" s="14">
        <v>724</v>
      </c>
      <c r="X892" s="13" t="s">
        <v>11772</v>
      </c>
      <c r="Y892" s="13" t="s">
        <v>11773</v>
      </c>
      <c r="Z892" s="14">
        <v>1</v>
      </c>
      <c r="AA892" s="14" t="s">
        <v>99</v>
      </c>
      <c r="AB892" s="14" t="s">
        <v>11734</v>
      </c>
      <c r="AC892" s="14" t="s">
        <v>4865</v>
      </c>
      <c r="AD892" s="19" t="s">
        <v>11774</v>
      </c>
      <c r="AE892" s="13" t="s">
        <v>11775</v>
      </c>
      <c r="AF892" s="20">
        <v>28889</v>
      </c>
      <c r="AG892" s="14" t="str">
        <f t="shared" ca="1" si="236"/>
        <v>46 anos</v>
      </c>
      <c r="AH892" s="14"/>
      <c r="AI892" s="20">
        <v>43937</v>
      </c>
      <c r="AJ892" s="20">
        <f t="shared" si="229"/>
        <v>53068</v>
      </c>
      <c r="AK892" s="20">
        <f t="shared" si="230"/>
        <v>54894</v>
      </c>
      <c r="AL892" s="14">
        <v>59</v>
      </c>
      <c r="AM892" s="14" t="str">
        <f t="shared" ca="1" si="231"/>
        <v>5 ano(s)</v>
      </c>
      <c r="AN892" s="14" t="str">
        <f t="shared" ca="1" si="232"/>
        <v>4  mês(es)</v>
      </c>
      <c r="AO892" s="14" t="str">
        <f t="shared" ca="1" si="233"/>
        <v>0 dias</v>
      </c>
      <c r="AP892" s="14">
        <f t="shared" ca="1" si="234"/>
        <v>1948</v>
      </c>
      <c r="AQ892" s="21" t="s">
        <v>99</v>
      </c>
      <c r="AR892" s="14"/>
      <c r="AS892" s="14"/>
      <c r="AT892" s="14"/>
      <c r="AU892" s="14"/>
      <c r="AV892" s="14"/>
      <c r="AW892" s="14" t="s">
        <v>100</v>
      </c>
      <c r="AX892" s="14" t="s">
        <v>172</v>
      </c>
      <c r="AY892" s="14" t="s">
        <v>11776</v>
      </c>
      <c r="AZ892" s="14" t="s">
        <v>99</v>
      </c>
      <c r="BA892" s="14" t="s">
        <v>99</v>
      </c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 t="s">
        <v>11777</v>
      </c>
      <c r="BM892" s="14">
        <v>195</v>
      </c>
      <c r="BN892" s="14" t="s">
        <v>11778</v>
      </c>
      <c r="BO892" s="14" t="s">
        <v>106</v>
      </c>
      <c r="BP892" s="14">
        <v>69058448</v>
      </c>
      <c r="BQ892" s="14">
        <v>92992215478</v>
      </c>
      <c r="BR892" s="22" t="s">
        <v>11779</v>
      </c>
      <c r="BS892" s="14"/>
      <c r="BT892" s="14"/>
      <c r="BU892" s="14"/>
      <c r="BV892" s="14"/>
      <c r="BW892" s="14"/>
      <c r="BX892" s="14"/>
      <c r="BY892" s="14"/>
      <c r="BZ892" s="14"/>
      <c r="CA892" s="14"/>
      <c r="CB892" s="20">
        <v>43937</v>
      </c>
      <c r="CC892" s="14" t="s">
        <v>175</v>
      </c>
      <c r="CD892" s="20">
        <v>44672</v>
      </c>
      <c r="CE892" s="14" t="s">
        <v>176</v>
      </c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</row>
    <row r="893" spans="1:93" ht="15" customHeight="1">
      <c r="A893" s="24" t="s">
        <v>11066</v>
      </c>
      <c r="B893" s="25">
        <v>24</v>
      </c>
      <c r="C893" s="34" t="s">
        <v>82</v>
      </c>
      <c r="D893" s="600" t="s">
        <v>11029</v>
      </c>
      <c r="E893" s="599">
        <v>38</v>
      </c>
      <c r="F893" s="600"/>
      <c r="G893" s="600"/>
      <c r="H893" s="27" t="s">
        <v>84</v>
      </c>
      <c r="I893" s="25" t="s">
        <v>211</v>
      </c>
      <c r="J893" s="25" t="s">
        <v>85</v>
      </c>
      <c r="K893" s="25" t="s">
        <v>544</v>
      </c>
      <c r="L893" s="25" t="s">
        <v>75</v>
      </c>
      <c r="M893" s="28" t="s">
        <v>136</v>
      </c>
      <c r="N893" s="28" t="s">
        <v>9701</v>
      </c>
      <c r="O893" s="29" t="s">
        <v>11067</v>
      </c>
      <c r="P893" s="25" t="s">
        <v>11068</v>
      </c>
      <c r="Q893" s="41">
        <v>1465</v>
      </c>
      <c r="R893" s="25" t="s">
        <v>11069</v>
      </c>
      <c r="S893" s="25" t="s">
        <v>11070</v>
      </c>
      <c r="T893" s="25">
        <v>223164122</v>
      </c>
      <c r="U893" s="25">
        <v>83</v>
      </c>
      <c r="V893" s="25">
        <v>1</v>
      </c>
      <c r="W893" s="25">
        <v>535</v>
      </c>
      <c r="X893" s="24" t="s">
        <v>11071</v>
      </c>
      <c r="Y893" s="24" t="s">
        <v>11072</v>
      </c>
      <c r="Z893" s="25">
        <v>2</v>
      </c>
      <c r="AA893" s="25" t="s">
        <v>96</v>
      </c>
      <c r="AB893" s="25" t="s">
        <v>23</v>
      </c>
      <c r="AC893" s="25" t="s">
        <v>97</v>
      </c>
      <c r="AD893" s="30" t="s">
        <v>11073</v>
      </c>
      <c r="AE893" s="25" t="s">
        <v>11074</v>
      </c>
      <c r="AF893" s="31">
        <v>30394</v>
      </c>
      <c r="AG893" s="25" t="str">
        <f t="shared" ca="1" si="236"/>
        <v>42 anos</v>
      </c>
      <c r="AH893" s="25"/>
      <c r="AI893" s="31">
        <v>43937</v>
      </c>
      <c r="AJ893" s="31">
        <f t="shared" si="229"/>
        <v>53068</v>
      </c>
      <c r="AK893" s="31">
        <f t="shared" si="230"/>
        <v>54894</v>
      </c>
      <c r="AL893" s="25">
        <v>59</v>
      </c>
      <c r="AM893" s="25" t="str">
        <f t="shared" ca="1" si="231"/>
        <v>5 ano(s)</v>
      </c>
      <c r="AN893" s="25" t="str">
        <f t="shared" ca="1" si="232"/>
        <v>4  mês(es)</v>
      </c>
      <c r="AO893" s="25" t="str">
        <f t="shared" ca="1" si="233"/>
        <v>0 dias</v>
      </c>
      <c r="AP893" s="25">
        <f t="shared" ca="1" si="234"/>
        <v>1948</v>
      </c>
      <c r="AQ893" s="32" t="s">
        <v>99</v>
      </c>
      <c r="AR893" s="25"/>
      <c r="AS893" s="25"/>
      <c r="AT893" s="25"/>
      <c r="AU893" s="25"/>
      <c r="AV893" s="25"/>
      <c r="AW893" s="25" t="s">
        <v>100</v>
      </c>
      <c r="AX893" s="25" t="s">
        <v>172</v>
      </c>
      <c r="AY893" s="25" t="s">
        <v>11075</v>
      </c>
      <c r="AZ893" s="25" t="s">
        <v>99</v>
      </c>
      <c r="BA893" s="25" t="s">
        <v>99</v>
      </c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 t="s">
        <v>11076</v>
      </c>
      <c r="BM893" s="25">
        <v>212</v>
      </c>
      <c r="BN893" s="25" t="s">
        <v>11077</v>
      </c>
      <c r="BO893" s="25" t="s">
        <v>106</v>
      </c>
      <c r="BP893" s="25">
        <v>69037002</v>
      </c>
      <c r="BQ893" s="25">
        <v>92992017782</v>
      </c>
      <c r="BR893" s="25" t="s">
        <v>11078</v>
      </c>
      <c r="BS893" s="25"/>
      <c r="BT893" s="25"/>
      <c r="BU893" s="25"/>
      <c r="BV893" s="25"/>
      <c r="BW893" s="25"/>
      <c r="BX893" s="25"/>
      <c r="BY893" s="25"/>
      <c r="BZ893" s="25"/>
      <c r="CA893" s="25"/>
      <c r="CB893" s="31">
        <v>43937</v>
      </c>
      <c r="CC893" s="25" t="s">
        <v>175</v>
      </c>
      <c r="CD893" s="31">
        <v>44672</v>
      </c>
      <c r="CE893" s="25" t="s">
        <v>176</v>
      </c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</row>
    <row r="894" spans="1:93" ht="15" customHeight="1">
      <c r="A894" s="13" t="s">
        <v>11079</v>
      </c>
      <c r="B894" s="14">
        <v>17</v>
      </c>
      <c r="C894" s="40" t="s">
        <v>82</v>
      </c>
      <c r="D894" s="599" t="s">
        <v>11029</v>
      </c>
      <c r="E894" s="599">
        <v>38</v>
      </c>
      <c r="F894" s="599"/>
      <c r="G894" s="599"/>
      <c r="H894" s="36" t="s">
        <v>84</v>
      </c>
      <c r="I894" s="14"/>
      <c r="J894" s="14" t="s">
        <v>135</v>
      </c>
      <c r="K894" s="14" t="s">
        <v>544</v>
      </c>
      <c r="L894" s="14" t="s">
        <v>75</v>
      </c>
      <c r="M894" s="17" t="s">
        <v>136</v>
      </c>
      <c r="N894" s="17" t="s">
        <v>9701</v>
      </c>
      <c r="O894" s="18" t="s">
        <v>11080</v>
      </c>
      <c r="P894" s="14" t="s">
        <v>11081</v>
      </c>
      <c r="Q894" s="60">
        <v>1490</v>
      </c>
      <c r="R894" s="14" t="s">
        <v>11082</v>
      </c>
      <c r="S894" s="14" t="s">
        <v>11083</v>
      </c>
      <c r="T894" s="14">
        <v>136792122</v>
      </c>
      <c r="U894" s="14">
        <v>8</v>
      </c>
      <c r="V894" s="14">
        <v>37</v>
      </c>
      <c r="W894" s="14">
        <v>207</v>
      </c>
      <c r="X894" s="13" t="s">
        <v>1048</v>
      </c>
      <c r="Y894" s="13" t="s">
        <v>11084</v>
      </c>
      <c r="Z894" s="14"/>
      <c r="AA894" s="14" t="s">
        <v>96</v>
      </c>
      <c r="AB894" s="14" t="s">
        <v>23</v>
      </c>
      <c r="AC894" s="14" t="s">
        <v>97</v>
      </c>
      <c r="AD894" s="19"/>
      <c r="AE894" s="13" t="s">
        <v>1702</v>
      </c>
      <c r="AF894" s="20">
        <v>26737</v>
      </c>
      <c r="AG894" s="14" t="str">
        <f t="shared" ca="1" si="236"/>
        <v>52 anos</v>
      </c>
      <c r="AH894" s="14"/>
      <c r="AI894" s="20">
        <v>43937</v>
      </c>
      <c r="AJ894" s="20">
        <f t="shared" si="229"/>
        <v>53068</v>
      </c>
      <c r="AK894" s="20">
        <f t="shared" si="230"/>
        <v>54894</v>
      </c>
      <c r="AL894" s="14">
        <v>59</v>
      </c>
      <c r="AM894" s="14" t="str">
        <f t="shared" ca="1" si="231"/>
        <v>5 ano(s)</v>
      </c>
      <c r="AN894" s="14" t="str">
        <f t="shared" ca="1" si="232"/>
        <v>4  mês(es)</v>
      </c>
      <c r="AO894" s="14" t="str">
        <f t="shared" ca="1" si="233"/>
        <v>0 dias</v>
      </c>
      <c r="AP894" s="14">
        <f t="shared" ca="1" si="234"/>
        <v>1948</v>
      </c>
      <c r="AQ894" s="21" t="s">
        <v>99</v>
      </c>
      <c r="AR894" s="14"/>
      <c r="AS894" s="14"/>
      <c r="AT894" s="14"/>
      <c r="AU894" s="14"/>
      <c r="AV894" s="14"/>
      <c r="AW894" s="14" t="s">
        <v>100</v>
      </c>
      <c r="AX894" s="14" t="s">
        <v>172</v>
      </c>
      <c r="AY894" s="14" t="s">
        <v>9710</v>
      </c>
      <c r="AZ894" s="14" t="s">
        <v>99</v>
      </c>
      <c r="BA894" s="14" t="s">
        <v>99</v>
      </c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 t="s">
        <v>11085</v>
      </c>
      <c r="BM894" s="14">
        <v>2240</v>
      </c>
      <c r="BN894" s="14" t="s">
        <v>11086</v>
      </c>
      <c r="BO894" s="14" t="s">
        <v>106</v>
      </c>
      <c r="BP894" s="14">
        <v>69060020</v>
      </c>
      <c r="BQ894" s="14"/>
      <c r="BR894" s="22"/>
      <c r="BS894" s="14"/>
      <c r="BT894" s="14"/>
      <c r="BU894" s="14"/>
      <c r="BV894" s="14"/>
      <c r="BW894" s="14"/>
      <c r="BX894" s="14"/>
      <c r="BY894" s="14"/>
      <c r="BZ894" s="14"/>
      <c r="CA894" s="14"/>
      <c r="CB894" s="20">
        <v>43937</v>
      </c>
      <c r="CC894" s="14" t="s">
        <v>175</v>
      </c>
      <c r="CD894" s="20">
        <v>44672</v>
      </c>
      <c r="CE894" s="14" t="s">
        <v>176</v>
      </c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</row>
    <row r="895" spans="1:93" ht="15" customHeight="1">
      <c r="A895" s="24" t="s">
        <v>11087</v>
      </c>
      <c r="B895" s="25"/>
      <c r="C895" s="34" t="s">
        <v>82</v>
      </c>
      <c r="D895" s="600" t="s">
        <v>11029</v>
      </c>
      <c r="E895" s="599">
        <v>38</v>
      </c>
      <c r="F895" s="600"/>
      <c r="G895" s="600"/>
      <c r="H895" s="27" t="s">
        <v>84</v>
      </c>
      <c r="I895" s="25" t="s">
        <v>5528</v>
      </c>
      <c r="J895" s="25" t="s">
        <v>85</v>
      </c>
      <c r="K895" s="25" t="s">
        <v>544</v>
      </c>
      <c r="L895" s="25" t="s">
        <v>75</v>
      </c>
      <c r="M895" s="28" t="s">
        <v>136</v>
      </c>
      <c r="N895" s="28" t="s">
        <v>2291</v>
      </c>
      <c r="O895" s="29" t="s">
        <v>11088</v>
      </c>
      <c r="P895" s="25" t="s">
        <v>11089</v>
      </c>
      <c r="Q895" s="41">
        <v>1372</v>
      </c>
      <c r="R895" s="25" t="s">
        <v>11090</v>
      </c>
      <c r="S895" s="25" t="s">
        <v>11091</v>
      </c>
      <c r="T895" s="25">
        <v>136129222</v>
      </c>
      <c r="U895" s="25">
        <v>16</v>
      </c>
      <c r="V895" s="25">
        <v>1</v>
      </c>
      <c r="W895" s="25">
        <v>264</v>
      </c>
      <c r="X895" s="24" t="s">
        <v>11092</v>
      </c>
      <c r="Y895" s="24" t="s">
        <v>11093</v>
      </c>
      <c r="Z895" s="25">
        <v>1</v>
      </c>
      <c r="AA895" s="25" t="s">
        <v>96</v>
      </c>
      <c r="AB895" s="25" t="s">
        <v>23</v>
      </c>
      <c r="AC895" s="25" t="s">
        <v>97</v>
      </c>
      <c r="AD895" s="30" t="s">
        <v>9174</v>
      </c>
      <c r="AE895" s="24" t="s">
        <v>11094</v>
      </c>
      <c r="AF895" s="31">
        <v>27845</v>
      </c>
      <c r="AG895" s="25" t="str">
        <f t="shared" ca="1" si="236"/>
        <v>49 anos</v>
      </c>
      <c r="AH895" s="25"/>
      <c r="AI895" s="31">
        <v>43837</v>
      </c>
      <c r="AJ895" s="31">
        <f t="shared" si="229"/>
        <v>52969</v>
      </c>
      <c r="AK895" s="31">
        <f t="shared" si="230"/>
        <v>54795</v>
      </c>
      <c r="AL895" s="25">
        <v>59</v>
      </c>
      <c r="AM895" s="25" t="str">
        <f t="shared" ca="1" si="231"/>
        <v>5 ano(s)</v>
      </c>
      <c r="AN895" s="25" t="str">
        <f t="shared" ca="1" si="232"/>
        <v>7  mês(es)</v>
      </c>
      <c r="AO895" s="25" t="str">
        <f t="shared" ca="1" si="233"/>
        <v>9 dias</v>
      </c>
      <c r="AP895" s="25">
        <f t="shared" ca="1" si="234"/>
        <v>2048</v>
      </c>
      <c r="AQ895" s="32" t="s">
        <v>99</v>
      </c>
      <c r="AR895" s="25"/>
      <c r="AS895" s="25"/>
      <c r="AT895" s="25"/>
      <c r="AU895" s="25"/>
      <c r="AV895" s="25"/>
      <c r="AW895" s="25" t="s">
        <v>100</v>
      </c>
      <c r="AX895" s="25" t="s">
        <v>2298</v>
      </c>
      <c r="AY895" s="25" t="s">
        <v>11095</v>
      </c>
      <c r="AZ895" s="25"/>
      <c r="BA895" s="25" t="s">
        <v>99</v>
      </c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 t="s">
        <v>8676</v>
      </c>
      <c r="BM895" s="25">
        <v>7726</v>
      </c>
      <c r="BN895" s="25" t="s">
        <v>11096</v>
      </c>
      <c r="BO895" s="25" t="s">
        <v>106</v>
      </c>
      <c r="BP895" s="25">
        <v>69093415</v>
      </c>
      <c r="BQ895" s="25">
        <v>99894675</v>
      </c>
      <c r="BR895" s="33" t="s">
        <v>11097</v>
      </c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31">
        <v>44672</v>
      </c>
      <c r="CE895" s="25" t="s">
        <v>2304</v>
      </c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</row>
    <row r="896" spans="1:93" ht="15" customHeight="1">
      <c r="A896" s="55" t="s">
        <v>11098</v>
      </c>
      <c r="B896" s="14"/>
      <c r="C896" s="40" t="s">
        <v>82</v>
      </c>
      <c r="D896" s="599" t="s">
        <v>11029</v>
      </c>
      <c r="E896" s="599">
        <v>38</v>
      </c>
      <c r="F896" s="599"/>
      <c r="G896" s="599"/>
      <c r="H896" s="593" t="s">
        <v>84</v>
      </c>
      <c r="I896" s="14"/>
      <c r="J896" s="14" t="s">
        <v>85</v>
      </c>
      <c r="K896" s="14" t="s">
        <v>544</v>
      </c>
      <c r="L896" s="14" t="s">
        <v>68</v>
      </c>
      <c r="M896" s="17" t="s">
        <v>1392</v>
      </c>
      <c r="N896" s="14" t="s">
        <v>9595</v>
      </c>
      <c r="O896" s="18" t="s">
        <v>11099</v>
      </c>
      <c r="P896" s="14" t="s">
        <v>11100</v>
      </c>
      <c r="Q896" s="14">
        <v>1802</v>
      </c>
      <c r="R896" s="14" t="s">
        <v>11101</v>
      </c>
      <c r="S896" s="14" t="s">
        <v>11102</v>
      </c>
      <c r="T896" s="14">
        <v>825371104</v>
      </c>
      <c r="U896" s="14">
        <v>93</v>
      </c>
      <c r="V896" s="14">
        <v>40</v>
      </c>
      <c r="W896" s="14">
        <v>547</v>
      </c>
      <c r="X896" s="13" t="s">
        <v>11103</v>
      </c>
      <c r="Y896" s="13" t="s">
        <v>11104</v>
      </c>
      <c r="Z896" s="14"/>
      <c r="AA896" s="14" t="s">
        <v>96</v>
      </c>
      <c r="AB896" s="14" t="s">
        <v>23</v>
      </c>
      <c r="AC896" s="14" t="s">
        <v>97</v>
      </c>
      <c r="AD896" s="19"/>
      <c r="AE896" s="13" t="s">
        <v>11105</v>
      </c>
      <c r="AF896" s="20">
        <v>29374</v>
      </c>
      <c r="AG896" s="14" t="str">
        <f t="shared" ca="1" si="236"/>
        <v>45 anos</v>
      </c>
      <c r="AH896" s="20">
        <v>44291</v>
      </c>
      <c r="AI896" s="20">
        <v>44306</v>
      </c>
      <c r="AJ896" s="20">
        <f t="shared" si="229"/>
        <v>53437</v>
      </c>
      <c r="AK896" s="20">
        <f t="shared" si="230"/>
        <v>55263</v>
      </c>
      <c r="AL896" s="14">
        <v>59</v>
      </c>
      <c r="AM896" s="14" t="str">
        <f t="shared" ca="1" si="231"/>
        <v>4 ano(s)</v>
      </c>
      <c r="AN896" s="14" t="str">
        <f t="shared" ca="1" si="232"/>
        <v>3  mês(es)</v>
      </c>
      <c r="AO896" s="14" t="str">
        <f t="shared" ca="1" si="233"/>
        <v>27 dias</v>
      </c>
      <c r="AP896" s="14">
        <f t="shared" ca="1" si="234"/>
        <v>1579</v>
      </c>
      <c r="AQ896" s="21" t="s">
        <v>99</v>
      </c>
      <c r="AR896" s="14"/>
      <c r="AS896" s="14"/>
      <c r="AT896" s="14"/>
      <c r="AU896" s="14"/>
      <c r="AV896" s="14"/>
      <c r="AW896" s="14" t="s">
        <v>336</v>
      </c>
      <c r="AX896" s="14" t="s">
        <v>110</v>
      </c>
      <c r="AY896" s="14" t="s">
        <v>99</v>
      </c>
      <c r="AZ896" s="14" t="s">
        <v>110</v>
      </c>
      <c r="BA896" s="14" t="s">
        <v>110</v>
      </c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 t="s">
        <v>11106</v>
      </c>
      <c r="BM896" s="14">
        <v>78</v>
      </c>
      <c r="BN896" s="14" t="s">
        <v>11107</v>
      </c>
      <c r="BO896" s="14" t="s">
        <v>106</v>
      </c>
      <c r="BP896" s="14" t="s">
        <v>11108</v>
      </c>
      <c r="BQ896" s="14" t="s">
        <v>11109</v>
      </c>
      <c r="BR896" s="247" t="s">
        <v>11110</v>
      </c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</row>
    <row r="897" spans="1:93" ht="15" customHeight="1">
      <c r="A897" s="24" t="s">
        <v>11111</v>
      </c>
      <c r="B897" s="25"/>
      <c r="C897" s="34" t="s">
        <v>82</v>
      </c>
      <c r="D897" s="600" t="s">
        <v>11029</v>
      </c>
      <c r="E897" s="599">
        <v>38</v>
      </c>
      <c r="F897" s="600"/>
      <c r="G897" s="600"/>
      <c r="H897" s="27" t="s">
        <v>84</v>
      </c>
      <c r="I897" s="25"/>
      <c r="J897" s="25" t="s">
        <v>135</v>
      </c>
      <c r="K897" s="25" t="s">
        <v>86</v>
      </c>
      <c r="L897" s="32" t="s">
        <v>70</v>
      </c>
      <c r="M897" s="28" t="s">
        <v>1392</v>
      </c>
      <c r="N897" s="28" t="s">
        <v>1450</v>
      </c>
      <c r="O897" s="29" t="s">
        <v>11112</v>
      </c>
      <c r="P897" s="25" t="s">
        <v>11113</v>
      </c>
      <c r="Q897" s="41" t="s">
        <v>11114</v>
      </c>
      <c r="R897" s="25" t="s">
        <v>11115</v>
      </c>
      <c r="S897" s="25" t="s">
        <v>11116</v>
      </c>
      <c r="T897" s="25">
        <v>329619822</v>
      </c>
      <c r="U897" s="25">
        <v>75</v>
      </c>
      <c r="V897" s="25">
        <v>40</v>
      </c>
      <c r="W897" s="25">
        <v>592</v>
      </c>
      <c r="X897" s="24" t="s">
        <v>753</v>
      </c>
      <c r="Y897" s="24" t="s">
        <v>11117</v>
      </c>
      <c r="Z897" s="25">
        <v>1</v>
      </c>
      <c r="AA897" s="25" t="s">
        <v>96</v>
      </c>
      <c r="AB897" s="25" t="s">
        <v>23</v>
      </c>
      <c r="AC897" s="25" t="s">
        <v>97</v>
      </c>
      <c r="AD897" s="30"/>
      <c r="AE897" s="24" t="s">
        <v>11118</v>
      </c>
      <c r="AF897" s="31">
        <v>32561</v>
      </c>
      <c r="AG897" s="25" t="str">
        <f t="shared" ca="1" si="236"/>
        <v>36 anos</v>
      </c>
      <c r="AH897" s="31">
        <v>43937</v>
      </c>
      <c r="AI897" s="31">
        <v>43937</v>
      </c>
      <c r="AJ897" s="31">
        <f t="shared" si="229"/>
        <v>53068</v>
      </c>
      <c r="AK897" s="31">
        <f t="shared" si="230"/>
        <v>54894</v>
      </c>
      <c r="AL897" s="25">
        <v>59</v>
      </c>
      <c r="AM897" s="25" t="str">
        <f t="shared" ca="1" si="231"/>
        <v>5 ano(s)</v>
      </c>
      <c r="AN897" s="25" t="str">
        <f t="shared" ca="1" si="232"/>
        <v>4  mês(es)</v>
      </c>
      <c r="AO897" s="25" t="str">
        <f t="shared" ca="1" si="233"/>
        <v>0 dias</v>
      </c>
      <c r="AP897" s="25">
        <f t="shared" ca="1" si="234"/>
        <v>1948</v>
      </c>
      <c r="AQ897" s="32" t="s">
        <v>99</v>
      </c>
      <c r="AR897" s="25"/>
      <c r="AS897" s="25"/>
      <c r="AT897" s="25"/>
      <c r="AU897" s="25"/>
      <c r="AV897" s="25"/>
      <c r="AW897" s="25" t="s">
        <v>336</v>
      </c>
      <c r="AX897" s="25" t="s">
        <v>110</v>
      </c>
      <c r="AY897" s="25" t="s">
        <v>99</v>
      </c>
      <c r="AZ897" s="25" t="s">
        <v>99</v>
      </c>
      <c r="BA897" s="25" t="s">
        <v>99</v>
      </c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 t="s">
        <v>11119</v>
      </c>
      <c r="BM897" s="25">
        <v>288</v>
      </c>
      <c r="BN897" s="25" t="s">
        <v>9038</v>
      </c>
      <c r="BO897" s="25" t="s">
        <v>106</v>
      </c>
      <c r="BP897" s="25">
        <v>69046240</v>
      </c>
      <c r="BQ897" s="25">
        <v>92981077049</v>
      </c>
      <c r="BR897" s="25" t="s">
        <v>11120</v>
      </c>
      <c r="BS897" s="25"/>
      <c r="BT897" s="25"/>
      <c r="BU897" s="25"/>
      <c r="BV897" s="25"/>
      <c r="BW897" s="25"/>
      <c r="BX897" s="25"/>
      <c r="BY897" s="25" t="s">
        <v>2671</v>
      </c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</row>
    <row r="898" spans="1:93" ht="15" customHeight="1">
      <c r="A898" s="13" t="s">
        <v>11121</v>
      </c>
      <c r="B898" s="14">
        <v>33</v>
      </c>
      <c r="C898" s="40" t="s">
        <v>82</v>
      </c>
      <c r="D898" s="599" t="s">
        <v>11029</v>
      </c>
      <c r="E898" s="599">
        <v>38</v>
      </c>
      <c r="F898" s="599"/>
      <c r="G898" s="599"/>
      <c r="H898" s="36" t="s">
        <v>84</v>
      </c>
      <c r="I898" s="14"/>
      <c r="J898" s="14" t="s">
        <v>85</v>
      </c>
      <c r="K898" s="14" t="s">
        <v>544</v>
      </c>
      <c r="L898" s="14" t="s">
        <v>75</v>
      </c>
      <c r="M898" s="17" t="s">
        <v>136</v>
      </c>
      <c r="N898" s="17" t="s">
        <v>137</v>
      </c>
      <c r="O898" s="18" t="s">
        <v>11122</v>
      </c>
      <c r="P898" s="14" t="s">
        <v>11123</v>
      </c>
      <c r="Q898" s="14">
        <v>1436</v>
      </c>
      <c r="R898" s="14" t="s">
        <v>11124</v>
      </c>
      <c r="S898" s="14" t="s">
        <v>11125</v>
      </c>
      <c r="T898" s="14">
        <v>233153322</v>
      </c>
      <c r="U898" s="14">
        <v>40</v>
      </c>
      <c r="V898" s="14">
        <v>2</v>
      </c>
      <c r="W898" s="14">
        <v>713</v>
      </c>
      <c r="X898" s="13" t="s">
        <v>11126</v>
      </c>
      <c r="Y898" s="13" t="s">
        <v>11127</v>
      </c>
      <c r="Z898" s="14">
        <v>2</v>
      </c>
      <c r="AA898" s="14" t="s">
        <v>96</v>
      </c>
      <c r="AB898" s="14" t="s">
        <v>23</v>
      </c>
      <c r="AC898" s="14" t="s">
        <v>97</v>
      </c>
      <c r="AD898" s="19"/>
      <c r="AE898" s="13" t="s">
        <v>11128</v>
      </c>
      <c r="AF898" s="20">
        <v>31381</v>
      </c>
      <c r="AG898" s="14" t="str">
        <f t="shared" ca="1" si="236"/>
        <v>39 anos</v>
      </c>
      <c r="AH898" s="14"/>
      <c r="AI898" s="20">
        <v>43937</v>
      </c>
      <c r="AJ898" s="20">
        <f t="shared" si="229"/>
        <v>53068</v>
      </c>
      <c r="AK898" s="20">
        <f t="shared" si="230"/>
        <v>54894</v>
      </c>
      <c r="AL898" s="14">
        <v>59</v>
      </c>
      <c r="AM898" s="14" t="str">
        <f t="shared" ca="1" si="231"/>
        <v>5 ano(s)</v>
      </c>
      <c r="AN898" s="14" t="str">
        <f t="shared" ca="1" si="232"/>
        <v>4  mês(es)</v>
      </c>
      <c r="AO898" s="14" t="str">
        <f t="shared" ca="1" si="233"/>
        <v>0 dias</v>
      </c>
      <c r="AP898" s="14">
        <f t="shared" ca="1" si="234"/>
        <v>1948</v>
      </c>
      <c r="AQ898" s="21" t="s">
        <v>99</v>
      </c>
      <c r="AR898" s="14"/>
      <c r="AS898" s="14"/>
      <c r="AT898" s="14"/>
      <c r="AU898" s="14"/>
      <c r="AV898" s="14"/>
      <c r="AW898" s="14" t="s">
        <v>100</v>
      </c>
      <c r="AX898" s="14" t="s">
        <v>149</v>
      </c>
      <c r="AY898" s="14" t="s">
        <v>7639</v>
      </c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 t="s">
        <v>11129</v>
      </c>
      <c r="BM898" s="14">
        <v>304</v>
      </c>
      <c r="BN898" s="14" t="s">
        <v>11130</v>
      </c>
      <c r="BO898" s="14" t="s">
        <v>106</v>
      </c>
      <c r="BP898" s="14">
        <v>69049072</v>
      </c>
      <c r="BQ898" s="14">
        <v>92991281521</v>
      </c>
      <c r="BR898" s="22" t="s">
        <v>11131</v>
      </c>
      <c r="BS898" s="14"/>
      <c r="BT898" s="14"/>
      <c r="BU898" s="14"/>
      <c r="BV898" s="14"/>
      <c r="BW898" s="14"/>
      <c r="BX898" s="14"/>
      <c r="BY898" s="14"/>
      <c r="BZ898" s="14"/>
      <c r="CA898" s="14"/>
      <c r="CB898" s="20">
        <v>43937</v>
      </c>
      <c r="CC898" s="14" t="s">
        <v>175</v>
      </c>
      <c r="CD898" s="20">
        <v>44672</v>
      </c>
      <c r="CE898" s="14" t="s">
        <v>5664</v>
      </c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</row>
    <row r="899" spans="1:93" ht="15" customHeight="1">
      <c r="A899" s="24" t="s">
        <v>11132</v>
      </c>
      <c r="B899" s="25"/>
      <c r="C899" s="34" t="s">
        <v>82</v>
      </c>
      <c r="D899" s="600" t="s">
        <v>11029</v>
      </c>
      <c r="E899" s="599">
        <v>38</v>
      </c>
      <c r="F899" s="600"/>
      <c r="G899" s="600"/>
      <c r="H899" s="27" t="s">
        <v>84</v>
      </c>
      <c r="I899" s="25" t="s">
        <v>11133</v>
      </c>
      <c r="J899" s="25" t="s">
        <v>135</v>
      </c>
      <c r="K899" s="25" t="s">
        <v>86</v>
      </c>
      <c r="L899" s="32" t="s">
        <v>70</v>
      </c>
      <c r="M899" s="28" t="s">
        <v>1392</v>
      </c>
      <c r="N899" s="28" t="s">
        <v>1450</v>
      </c>
      <c r="O899" s="29" t="s">
        <v>11134</v>
      </c>
      <c r="P899" s="25" t="s">
        <v>11135</v>
      </c>
      <c r="Q899" s="41" t="s">
        <v>11136</v>
      </c>
      <c r="R899" s="25" t="s">
        <v>11137</v>
      </c>
      <c r="S899" s="25" t="s">
        <v>11138</v>
      </c>
      <c r="T899" s="25">
        <v>311537922</v>
      </c>
      <c r="U899" s="25">
        <v>83</v>
      </c>
      <c r="V899" s="25">
        <v>34</v>
      </c>
      <c r="W899" s="25">
        <v>9</v>
      </c>
      <c r="X899" s="24" t="s">
        <v>11139</v>
      </c>
      <c r="Y899" s="24" t="s">
        <v>11140</v>
      </c>
      <c r="Z899" s="25">
        <v>1</v>
      </c>
      <c r="AA899" s="25" t="s">
        <v>99</v>
      </c>
      <c r="AB899" s="25" t="s">
        <v>7378</v>
      </c>
      <c r="AC899" s="25" t="s">
        <v>97</v>
      </c>
      <c r="AD899" s="30" t="s">
        <v>11141</v>
      </c>
      <c r="AE899" s="24" t="s">
        <v>11142</v>
      </c>
      <c r="AF899" s="31">
        <v>31850</v>
      </c>
      <c r="AG899" s="25" t="str">
        <f t="shared" ca="1" si="236"/>
        <v>38 anos</v>
      </c>
      <c r="AH899" s="31">
        <v>43937</v>
      </c>
      <c r="AI899" s="31">
        <v>43937</v>
      </c>
      <c r="AJ899" s="31">
        <f t="shared" si="229"/>
        <v>53068</v>
      </c>
      <c r="AK899" s="31">
        <f t="shared" si="230"/>
        <v>54894</v>
      </c>
      <c r="AL899" s="25">
        <v>59</v>
      </c>
      <c r="AM899" s="25" t="str">
        <f t="shared" ca="1" si="231"/>
        <v>5 ano(s)</v>
      </c>
      <c r="AN899" s="25" t="str">
        <f t="shared" ca="1" si="232"/>
        <v>4  mês(es)</v>
      </c>
      <c r="AO899" s="25" t="str">
        <f t="shared" ca="1" si="233"/>
        <v>0 dias</v>
      </c>
      <c r="AP899" s="25">
        <f t="shared" ca="1" si="234"/>
        <v>1948</v>
      </c>
      <c r="AQ899" s="32" t="s">
        <v>99</v>
      </c>
      <c r="AR899" s="25"/>
      <c r="AS899" s="25"/>
      <c r="AT899" s="25"/>
      <c r="AU899" s="25"/>
      <c r="AV899" s="25"/>
      <c r="AW899" s="25" t="s">
        <v>336</v>
      </c>
      <c r="AX899" s="25" t="s">
        <v>110</v>
      </c>
      <c r="AY899" s="25" t="s">
        <v>99</v>
      </c>
      <c r="AZ899" s="25" t="s">
        <v>99</v>
      </c>
      <c r="BA899" s="25" t="s">
        <v>99</v>
      </c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 t="s">
        <v>11143</v>
      </c>
      <c r="BM899" s="25">
        <v>99</v>
      </c>
      <c r="BN899" s="25" t="s">
        <v>11107</v>
      </c>
      <c r="BO899" s="25" t="s">
        <v>106</v>
      </c>
      <c r="BP899" s="25">
        <v>69038560</v>
      </c>
      <c r="BQ899" s="25">
        <v>92993704870</v>
      </c>
      <c r="BR899" s="25" t="s">
        <v>11144</v>
      </c>
      <c r="BS899" s="25"/>
      <c r="BT899" s="25"/>
      <c r="BU899" s="25"/>
      <c r="BV899" s="25"/>
      <c r="BW899" s="25"/>
      <c r="BX899" s="25"/>
      <c r="BY899" s="31">
        <v>45403</v>
      </c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</row>
    <row r="900" spans="1:93" ht="15" customHeight="1">
      <c r="A900" s="13" t="s">
        <v>11145</v>
      </c>
      <c r="B900" s="14"/>
      <c r="C900" s="40" t="s">
        <v>82</v>
      </c>
      <c r="D900" s="599" t="s">
        <v>11029</v>
      </c>
      <c r="E900" s="599">
        <v>38</v>
      </c>
      <c r="F900" s="599"/>
      <c r="G900" s="599"/>
      <c r="H900" s="36" t="s">
        <v>84</v>
      </c>
      <c r="I900" s="14" t="s">
        <v>2734</v>
      </c>
      <c r="J900" s="14" t="s">
        <v>135</v>
      </c>
      <c r="K900" s="14"/>
      <c r="L900" s="14" t="s">
        <v>69</v>
      </c>
      <c r="M900" s="17" t="s">
        <v>1392</v>
      </c>
      <c r="N900" s="17" t="s">
        <v>1450</v>
      </c>
      <c r="O900" s="18" t="s">
        <v>11146</v>
      </c>
      <c r="P900" s="14" t="s">
        <v>11147</v>
      </c>
      <c r="Q900" s="14">
        <v>1899</v>
      </c>
      <c r="R900" s="14" t="s">
        <v>11148</v>
      </c>
      <c r="S900" s="14" t="s">
        <v>11149</v>
      </c>
      <c r="T900" s="14">
        <v>19869622</v>
      </c>
      <c r="U900" s="14">
        <v>24</v>
      </c>
      <c r="V900" s="14">
        <v>58</v>
      </c>
      <c r="W900" s="14">
        <v>764</v>
      </c>
      <c r="X900" s="13" t="s">
        <v>11150</v>
      </c>
      <c r="Y900" s="13" t="s">
        <v>11151</v>
      </c>
      <c r="Z900" s="14" t="s">
        <v>2741</v>
      </c>
      <c r="AA900" s="14" t="s">
        <v>96</v>
      </c>
      <c r="AB900" s="14" t="s">
        <v>23</v>
      </c>
      <c r="AC900" s="14" t="s">
        <v>97</v>
      </c>
      <c r="AD900" s="19"/>
      <c r="AE900" s="13"/>
      <c r="AF900" s="20">
        <v>28965</v>
      </c>
      <c r="AG900" s="14">
        <v>45</v>
      </c>
      <c r="AH900" s="202">
        <v>45642</v>
      </c>
      <c r="AI900" s="20"/>
      <c r="AJ900" s="20"/>
      <c r="AK900" s="20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 t="s">
        <v>336</v>
      </c>
      <c r="AX900" s="14" t="s">
        <v>110</v>
      </c>
      <c r="AY900" s="14" t="s">
        <v>110</v>
      </c>
      <c r="AZ900" s="14" t="s">
        <v>110</v>
      </c>
      <c r="BA900" s="14" t="s">
        <v>110</v>
      </c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 t="s">
        <v>11152</v>
      </c>
      <c r="BM900" s="14"/>
      <c r="BN900" s="14"/>
      <c r="BO900" s="14" t="s">
        <v>106</v>
      </c>
      <c r="BP900" s="14" t="s">
        <v>11153</v>
      </c>
      <c r="BQ900" s="14"/>
      <c r="BR900" s="22" t="s">
        <v>11154</v>
      </c>
      <c r="BS900" s="14"/>
      <c r="BT900" s="14"/>
      <c r="BU900" s="14"/>
      <c r="BV900" s="14"/>
      <c r="BW900" s="14"/>
      <c r="BX900" s="14"/>
      <c r="BY900" s="14"/>
      <c r="BZ900" s="14"/>
      <c r="CA900" s="14"/>
      <c r="CB900" s="20"/>
      <c r="CC900" s="14"/>
      <c r="CD900" s="20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</row>
    <row r="901" spans="1:93" ht="15" customHeight="1">
      <c r="A901" s="24" t="s">
        <v>11155</v>
      </c>
      <c r="B901" s="25"/>
      <c r="C901" s="34" t="s">
        <v>82</v>
      </c>
      <c r="D901" s="600" t="s">
        <v>11029</v>
      </c>
      <c r="E901" s="599">
        <v>38</v>
      </c>
      <c r="F901" s="600"/>
      <c r="G901" s="600"/>
      <c r="H901" s="27" t="s">
        <v>84</v>
      </c>
      <c r="I901" s="25"/>
      <c r="J901" s="25" t="s">
        <v>135</v>
      </c>
      <c r="K901" s="25" t="s">
        <v>279</v>
      </c>
      <c r="L901" s="32" t="s">
        <v>70</v>
      </c>
      <c r="M901" s="28" t="s">
        <v>1392</v>
      </c>
      <c r="N901" s="28" t="s">
        <v>1450</v>
      </c>
      <c r="O901" s="29" t="s">
        <v>11156</v>
      </c>
      <c r="P901" s="25" t="s">
        <v>11157</v>
      </c>
      <c r="Q901" s="41" t="s">
        <v>11158</v>
      </c>
      <c r="R901" s="25" t="s">
        <v>11159</v>
      </c>
      <c r="S901" s="25" t="s">
        <v>11160</v>
      </c>
      <c r="T901" s="25">
        <v>221861322</v>
      </c>
      <c r="U901" s="25">
        <v>16</v>
      </c>
      <c r="V901" s="25">
        <v>63</v>
      </c>
      <c r="W901" s="25">
        <v>20</v>
      </c>
      <c r="X901" s="24" t="s">
        <v>11161</v>
      </c>
      <c r="Y901" s="24" t="s">
        <v>11162</v>
      </c>
      <c r="Z901" s="25">
        <v>1</v>
      </c>
      <c r="AA901" s="25" t="s">
        <v>96</v>
      </c>
      <c r="AB901" s="25" t="s">
        <v>23</v>
      </c>
      <c r="AC901" s="25" t="s">
        <v>97</v>
      </c>
      <c r="AD901" s="30"/>
      <c r="AE901" s="24" t="s">
        <v>1716</v>
      </c>
      <c r="AF901" s="31">
        <v>30289</v>
      </c>
      <c r="AG901" s="25" t="str">
        <f t="shared" ref="AG901:AG919" ca="1" si="237">DATEDIF(AF901,TODAY(),"Y")&amp;" anos"</f>
        <v>42 anos</v>
      </c>
      <c r="AH901" s="31">
        <v>43937</v>
      </c>
      <c r="AI901" s="31">
        <v>43978</v>
      </c>
      <c r="AJ901" s="31">
        <f t="shared" ref="AJ901:AJ932" si="238">EDATE(AI901,300)</f>
        <v>53109</v>
      </c>
      <c r="AK901" s="31">
        <f t="shared" ref="AK901:AK932" si="239">EDATE(AI901,360)</f>
        <v>54935</v>
      </c>
      <c r="AL901" s="25">
        <v>59</v>
      </c>
      <c r="AM901" s="25" t="str">
        <f t="shared" ref="AM901:AM932" ca="1" si="240">DATEDIF(AI901,TODAY(),"Y")&amp;" ano(s)"</f>
        <v>5 ano(s)</v>
      </c>
      <c r="AN901" s="25" t="str">
        <f t="shared" ref="AN901:AN932" ca="1" si="241">DATEDIF(AI901,TODAY(),"YM")&amp;"  mês(es)"</f>
        <v>2  mês(es)</v>
      </c>
      <c r="AO901" s="25" t="str">
        <f t="shared" ref="AO901:AO932" ca="1" si="242">DATEDIF(AI901,TODAY(),"MD")&amp;" dias"</f>
        <v>20 dias</v>
      </c>
      <c r="AP901" s="25">
        <f t="shared" ref="AP901:AP932" ca="1" si="243">TODAY()-AI901</f>
        <v>1907</v>
      </c>
      <c r="AQ901" s="32" t="s">
        <v>99</v>
      </c>
      <c r="AR901" s="25"/>
      <c r="AS901" s="25"/>
      <c r="AT901" s="25"/>
      <c r="AU901" s="25"/>
      <c r="AV901" s="25"/>
      <c r="AW901" s="25" t="s">
        <v>100</v>
      </c>
      <c r="AX901" s="25" t="s">
        <v>110</v>
      </c>
      <c r="AY901" s="25" t="s">
        <v>11163</v>
      </c>
      <c r="AZ901" s="25" t="s">
        <v>99</v>
      </c>
      <c r="BA901" s="25" t="s">
        <v>99</v>
      </c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 t="s">
        <v>11164</v>
      </c>
      <c r="BM901" s="25">
        <v>0</v>
      </c>
      <c r="BN901" s="25" t="s">
        <v>11165</v>
      </c>
      <c r="BO901" s="25" t="s">
        <v>106</v>
      </c>
      <c r="BP901" s="25">
        <v>69093415</v>
      </c>
      <c r="BQ901" s="25">
        <v>92036312091</v>
      </c>
      <c r="BR901" s="25" t="s">
        <v>11166</v>
      </c>
      <c r="BS901" s="25"/>
      <c r="BT901" s="25"/>
      <c r="BU901" s="25"/>
      <c r="BV901" s="25"/>
      <c r="BW901" s="25"/>
      <c r="BX901" s="25"/>
      <c r="BY901" s="25" t="s">
        <v>11167</v>
      </c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</row>
    <row r="902" spans="1:93" ht="15" customHeight="1">
      <c r="A902" s="13" t="s">
        <v>11168</v>
      </c>
      <c r="B902" s="14"/>
      <c r="C902" s="40" t="s">
        <v>82</v>
      </c>
      <c r="D902" s="599" t="s">
        <v>11029</v>
      </c>
      <c r="E902" s="599">
        <v>38</v>
      </c>
      <c r="F902" s="599"/>
      <c r="G902" s="599"/>
      <c r="H902" s="36" t="s">
        <v>84</v>
      </c>
      <c r="I902" s="14"/>
      <c r="J902" s="14" t="s">
        <v>135</v>
      </c>
      <c r="K902" s="14" t="s">
        <v>544</v>
      </c>
      <c r="L902" s="21" t="s">
        <v>69</v>
      </c>
      <c r="M902" s="17" t="s">
        <v>1392</v>
      </c>
      <c r="N902" s="17" t="s">
        <v>1450</v>
      </c>
      <c r="O902" s="18" t="s">
        <v>11169</v>
      </c>
      <c r="P902" s="14" t="s">
        <v>11170</v>
      </c>
      <c r="Q902" s="60" t="s">
        <v>11171</v>
      </c>
      <c r="R902" s="14" t="s">
        <v>11172</v>
      </c>
      <c r="S902" s="14" t="s">
        <v>11173</v>
      </c>
      <c r="T902" s="14">
        <v>221852922</v>
      </c>
      <c r="U902" s="14">
        <v>16</v>
      </c>
      <c r="V902" s="14">
        <v>63</v>
      </c>
      <c r="W902" s="14">
        <v>52</v>
      </c>
      <c r="X902" s="13" t="s">
        <v>1048</v>
      </c>
      <c r="Y902" s="13" t="s">
        <v>11174</v>
      </c>
      <c r="Z902" s="14">
        <v>1</v>
      </c>
      <c r="AA902" s="14" t="s">
        <v>96</v>
      </c>
      <c r="AB902" s="14" t="s">
        <v>23</v>
      </c>
      <c r="AC902" s="14" t="s">
        <v>97</v>
      </c>
      <c r="AD902" s="19"/>
      <c r="AE902" s="13" t="s">
        <v>583</v>
      </c>
      <c r="AF902" s="20">
        <v>30233</v>
      </c>
      <c r="AG902" s="14" t="str">
        <f t="shared" ca="1" si="237"/>
        <v>42 anos</v>
      </c>
      <c r="AH902" s="20">
        <v>43937</v>
      </c>
      <c r="AI902" s="20">
        <v>43937</v>
      </c>
      <c r="AJ902" s="20">
        <f t="shared" si="238"/>
        <v>53068</v>
      </c>
      <c r="AK902" s="20">
        <f t="shared" si="239"/>
        <v>54894</v>
      </c>
      <c r="AL902" s="14">
        <v>59</v>
      </c>
      <c r="AM902" s="14" t="str">
        <f t="shared" ca="1" si="240"/>
        <v>5 ano(s)</v>
      </c>
      <c r="AN902" s="14" t="str">
        <f t="shared" ca="1" si="241"/>
        <v>4  mês(es)</v>
      </c>
      <c r="AO902" s="14" t="str">
        <f t="shared" ca="1" si="242"/>
        <v>0 dias</v>
      </c>
      <c r="AP902" s="14">
        <f t="shared" ca="1" si="243"/>
        <v>1948</v>
      </c>
      <c r="AQ902" s="21" t="s">
        <v>99</v>
      </c>
      <c r="AR902" s="14"/>
      <c r="AS902" s="14"/>
      <c r="AT902" s="14"/>
      <c r="AU902" s="14"/>
      <c r="AV902" s="14"/>
      <c r="AW902" s="14" t="s">
        <v>336</v>
      </c>
      <c r="AX902" s="14" t="s">
        <v>110</v>
      </c>
      <c r="AY902" s="14" t="s">
        <v>99</v>
      </c>
      <c r="AZ902" s="14" t="s">
        <v>99</v>
      </c>
      <c r="BA902" s="14" t="s">
        <v>99</v>
      </c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 t="s">
        <v>11175</v>
      </c>
      <c r="BM902" s="14">
        <v>430</v>
      </c>
      <c r="BN902" s="14" t="s">
        <v>11176</v>
      </c>
      <c r="BO902" s="14" t="s">
        <v>106</v>
      </c>
      <c r="BP902" s="14">
        <v>69063540</v>
      </c>
      <c r="BQ902" s="14">
        <v>92006643598</v>
      </c>
      <c r="BR902" s="22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</row>
    <row r="903" spans="1:93" ht="15" customHeight="1">
      <c r="A903" s="24" t="s">
        <v>11177</v>
      </c>
      <c r="B903" s="25">
        <v>46</v>
      </c>
      <c r="C903" s="34" t="s">
        <v>82</v>
      </c>
      <c r="D903" s="600" t="s">
        <v>11029</v>
      </c>
      <c r="E903" s="599">
        <v>38</v>
      </c>
      <c r="F903" s="600"/>
      <c r="G903" s="600"/>
      <c r="H903" s="27" t="s">
        <v>84</v>
      </c>
      <c r="I903" s="25" t="s">
        <v>610</v>
      </c>
      <c r="J903" s="25" t="s">
        <v>85</v>
      </c>
      <c r="K903" s="25" t="s">
        <v>544</v>
      </c>
      <c r="L903" s="25" t="s">
        <v>75</v>
      </c>
      <c r="M903" s="28" t="s">
        <v>136</v>
      </c>
      <c r="N903" s="28" t="s">
        <v>161</v>
      </c>
      <c r="O903" s="29" t="s">
        <v>11178</v>
      </c>
      <c r="P903" s="25" t="s">
        <v>11179</v>
      </c>
      <c r="Q903" s="25">
        <v>1417</v>
      </c>
      <c r="R903" s="25" t="s">
        <v>11180</v>
      </c>
      <c r="S903" s="25" t="s">
        <v>11181</v>
      </c>
      <c r="T903" s="25">
        <v>168575822</v>
      </c>
      <c r="U903" s="25">
        <v>59</v>
      </c>
      <c r="V903" s="25">
        <v>2</v>
      </c>
      <c r="W903" s="25">
        <v>716</v>
      </c>
      <c r="X903" s="24" t="s">
        <v>11182</v>
      </c>
      <c r="Y903" s="24" t="s">
        <v>11183</v>
      </c>
      <c r="Z903" s="25">
        <v>1</v>
      </c>
      <c r="AA903" s="25" t="s">
        <v>96</v>
      </c>
      <c r="AB903" s="25" t="s">
        <v>23</v>
      </c>
      <c r="AC903" s="25" t="s">
        <v>97</v>
      </c>
      <c r="AD903" s="30"/>
      <c r="AE903" s="24" t="s">
        <v>3426</v>
      </c>
      <c r="AF903" s="31">
        <v>28176</v>
      </c>
      <c r="AG903" s="25" t="str">
        <f t="shared" ca="1" si="237"/>
        <v>48 anos</v>
      </c>
      <c r="AH903" s="25"/>
      <c r="AI903" s="31">
        <v>43937</v>
      </c>
      <c r="AJ903" s="31">
        <f t="shared" si="238"/>
        <v>53068</v>
      </c>
      <c r="AK903" s="31">
        <f t="shared" si="239"/>
        <v>54894</v>
      </c>
      <c r="AL903" s="25">
        <v>59</v>
      </c>
      <c r="AM903" s="25" t="str">
        <f t="shared" ca="1" si="240"/>
        <v>5 ano(s)</v>
      </c>
      <c r="AN903" s="25" t="str">
        <f t="shared" ca="1" si="241"/>
        <v>4  mês(es)</v>
      </c>
      <c r="AO903" s="25" t="str">
        <f t="shared" ca="1" si="242"/>
        <v>0 dias</v>
      </c>
      <c r="AP903" s="25">
        <f t="shared" ca="1" si="243"/>
        <v>1948</v>
      </c>
      <c r="AQ903" s="32" t="s">
        <v>99</v>
      </c>
      <c r="AR903" s="25"/>
      <c r="AS903" s="25"/>
      <c r="AT903" s="25"/>
      <c r="AU903" s="25"/>
      <c r="AV903" s="25"/>
      <c r="AW903" s="25" t="s">
        <v>100</v>
      </c>
      <c r="AX903" s="25" t="s">
        <v>172</v>
      </c>
      <c r="AY903" s="25" t="s">
        <v>11184</v>
      </c>
      <c r="AZ903" s="25" t="s">
        <v>99</v>
      </c>
      <c r="BA903" s="25" t="s">
        <v>99</v>
      </c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 t="s">
        <v>11185</v>
      </c>
      <c r="BM903" s="25">
        <v>8</v>
      </c>
      <c r="BN903" s="25" t="s">
        <v>11186</v>
      </c>
      <c r="BO903" s="25" t="s">
        <v>106</v>
      </c>
      <c r="BP903" s="25">
        <v>69050500</v>
      </c>
      <c r="BQ903" s="25">
        <v>92998429548</v>
      </c>
      <c r="BR903" s="33" t="s">
        <v>11187</v>
      </c>
      <c r="BS903" s="25"/>
      <c r="BT903" s="25"/>
      <c r="BU903" s="25"/>
      <c r="BV903" s="25"/>
      <c r="BW903" s="25"/>
      <c r="BX903" s="25"/>
      <c r="BY903" s="25"/>
      <c r="BZ903" s="25"/>
      <c r="CA903" s="25"/>
      <c r="CB903" s="31">
        <v>43937</v>
      </c>
      <c r="CC903" s="25" t="s">
        <v>175</v>
      </c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</row>
    <row r="904" spans="1:93" ht="15" customHeight="1">
      <c r="A904" s="13" t="s">
        <v>11188</v>
      </c>
      <c r="B904" s="14"/>
      <c r="C904" s="40" t="s">
        <v>82</v>
      </c>
      <c r="D904" s="599" t="s">
        <v>11029</v>
      </c>
      <c r="E904" s="599">
        <v>38</v>
      </c>
      <c r="F904" s="599"/>
      <c r="G904" s="599"/>
      <c r="H904" s="36" t="s">
        <v>84</v>
      </c>
      <c r="I904" s="14" t="s">
        <v>11189</v>
      </c>
      <c r="J904" s="14" t="s">
        <v>85</v>
      </c>
      <c r="K904" s="14" t="s">
        <v>279</v>
      </c>
      <c r="L904" s="21" t="s">
        <v>69</v>
      </c>
      <c r="M904" s="17" t="s">
        <v>1392</v>
      </c>
      <c r="N904" s="17" t="s">
        <v>1450</v>
      </c>
      <c r="O904" s="18" t="s">
        <v>11190</v>
      </c>
      <c r="P904" s="14" t="s">
        <v>11191</v>
      </c>
      <c r="Q904" s="60" t="s">
        <v>11192</v>
      </c>
      <c r="R904" s="14" t="s">
        <v>11193</v>
      </c>
      <c r="S904" s="14" t="s">
        <v>11194</v>
      </c>
      <c r="T904" s="14">
        <v>721161704</v>
      </c>
      <c r="U904" s="14">
        <v>0</v>
      </c>
      <c r="V904" s="14">
        <v>32</v>
      </c>
      <c r="W904" s="14">
        <v>899</v>
      </c>
      <c r="X904" s="13" t="s">
        <v>11195</v>
      </c>
      <c r="Y904" s="13" t="s">
        <v>11196</v>
      </c>
      <c r="Z904" s="14">
        <v>1</v>
      </c>
      <c r="AA904" s="14" t="s">
        <v>96</v>
      </c>
      <c r="AB904" s="14" t="s">
        <v>23</v>
      </c>
      <c r="AC904" s="14" t="s">
        <v>97</v>
      </c>
      <c r="AD904" s="19"/>
      <c r="AE904" s="13" t="s">
        <v>1587</v>
      </c>
      <c r="AF904" s="20">
        <v>29013</v>
      </c>
      <c r="AG904" s="14" t="str">
        <f t="shared" ca="1" si="237"/>
        <v>46 anos</v>
      </c>
      <c r="AH904" s="20">
        <v>43937</v>
      </c>
      <c r="AI904" s="20">
        <v>43937</v>
      </c>
      <c r="AJ904" s="20">
        <f t="shared" si="238"/>
        <v>53068</v>
      </c>
      <c r="AK904" s="20">
        <f t="shared" si="239"/>
        <v>54894</v>
      </c>
      <c r="AL904" s="14">
        <v>59</v>
      </c>
      <c r="AM904" s="14" t="str">
        <f t="shared" ca="1" si="240"/>
        <v>5 ano(s)</v>
      </c>
      <c r="AN904" s="14" t="str">
        <f t="shared" ca="1" si="241"/>
        <v>4  mês(es)</v>
      </c>
      <c r="AO904" s="14" t="str">
        <f t="shared" ca="1" si="242"/>
        <v>0 dias</v>
      </c>
      <c r="AP904" s="14">
        <f t="shared" ca="1" si="243"/>
        <v>1948</v>
      </c>
      <c r="AQ904" s="21" t="s">
        <v>99</v>
      </c>
      <c r="AR904" s="14"/>
      <c r="AS904" s="14"/>
      <c r="AT904" s="14"/>
      <c r="AU904" s="14"/>
      <c r="AV904" s="14"/>
      <c r="AW904" s="14" t="s">
        <v>336</v>
      </c>
      <c r="AX904" s="14" t="s">
        <v>110</v>
      </c>
      <c r="AY904" s="14" t="s">
        <v>99</v>
      </c>
      <c r="AZ904" s="14" t="s">
        <v>99</v>
      </c>
      <c r="BA904" s="14" t="s">
        <v>99</v>
      </c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 t="s">
        <v>11197</v>
      </c>
      <c r="BM904" s="14">
        <v>2</v>
      </c>
      <c r="BN904" s="14" t="s">
        <v>11198</v>
      </c>
      <c r="BO904" s="14" t="s">
        <v>106</v>
      </c>
      <c r="BP904" s="14">
        <v>69000</v>
      </c>
      <c r="BQ904" s="14">
        <v>92981318707</v>
      </c>
      <c r="BR904" s="14" t="s">
        <v>11199</v>
      </c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 t="s">
        <v>11200</v>
      </c>
      <c r="CO904" s="14" t="s">
        <v>8518</v>
      </c>
    </row>
    <row r="905" spans="1:93" ht="15" customHeight="1">
      <c r="A905" s="24" t="s">
        <v>11201</v>
      </c>
      <c r="B905" s="25"/>
      <c r="C905" s="34" t="s">
        <v>82</v>
      </c>
      <c r="D905" s="600" t="s">
        <v>11029</v>
      </c>
      <c r="E905" s="599">
        <v>38</v>
      </c>
      <c r="F905" s="600"/>
      <c r="G905" s="600"/>
      <c r="H905" s="593" t="s">
        <v>84</v>
      </c>
      <c r="I905" s="25" t="s">
        <v>7631</v>
      </c>
      <c r="J905" s="25" t="s">
        <v>85</v>
      </c>
      <c r="K905" s="25" t="s">
        <v>544</v>
      </c>
      <c r="L905" s="25" t="s">
        <v>68</v>
      </c>
      <c r="M905" s="28" t="s">
        <v>1392</v>
      </c>
      <c r="N905" s="28" t="s">
        <v>1393</v>
      </c>
      <c r="O905" s="29" t="s">
        <v>11202</v>
      </c>
      <c r="P905" s="25" t="s">
        <v>11203</v>
      </c>
      <c r="Q905" s="41" t="s">
        <v>11204</v>
      </c>
      <c r="R905" s="25" t="s">
        <v>11205</v>
      </c>
      <c r="S905" s="25" t="s">
        <v>11206</v>
      </c>
      <c r="T905" s="25">
        <v>191603522</v>
      </c>
      <c r="U905" s="25">
        <v>67</v>
      </c>
      <c r="V905" s="25">
        <v>63</v>
      </c>
      <c r="W905" s="25">
        <v>769</v>
      </c>
      <c r="X905" s="24" t="s">
        <v>11207</v>
      </c>
      <c r="Y905" s="24" t="s">
        <v>11208</v>
      </c>
      <c r="Z905" s="25">
        <v>2</v>
      </c>
      <c r="AA905" s="25" t="s">
        <v>99</v>
      </c>
      <c r="AB905" s="25" t="s">
        <v>1601</v>
      </c>
      <c r="AC905" s="25" t="s">
        <v>97</v>
      </c>
      <c r="AD905" s="30" t="s">
        <v>11209</v>
      </c>
      <c r="AE905" s="24" t="s">
        <v>11210</v>
      </c>
      <c r="AF905" s="31">
        <v>29327</v>
      </c>
      <c r="AG905" s="25" t="str">
        <f t="shared" ca="1" si="237"/>
        <v>45 anos</v>
      </c>
      <c r="AH905" s="31">
        <v>43937</v>
      </c>
      <c r="AI905" s="31">
        <v>43943</v>
      </c>
      <c r="AJ905" s="31">
        <f t="shared" si="238"/>
        <v>53074</v>
      </c>
      <c r="AK905" s="31">
        <f t="shared" si="239"/>
        <v>54900</v>
      </c>
      <c r="AL905" s="25">
        <v>59</v>
      </c>
      <c r="AM905" s="25" t="str">
        <f t="shared" ca="1" si="240"/>
        <v>5 ano(s)</v>
      </c>
      <c r="AN905" s="25" t="str">
        <f t="shared" ca="1" si="241"/>
        <v>3  mês(es)</v>
      </c>
      <c r="AO905" s="25" t="str">
        <f t="shared" ca="1" si="242"/>
        <v>25 dias</v>
      </c>
      <c r="AP905" s="25">
        <f t="shared" ca="1" si="243"/>
        <v>1942</v>
      </c>
      <c r="AQ905" s="32" t="s">
        <v>99</v>
      </c>
      <c r="AR905" s="25"/>
      <c r="AS905" s="25"/>
      <c r="AT905" s="25"/>
      <c r="AU905" s="25"/>
      <c r="AV905" s="25"/>
      <c r="AW905" s="25" t="s">
        <v>336</v>
      </c>
      <c r="AX905" s="25" t="s">
        <v>110</v>
      </c>
      <c r="AY905" s="25" t="s">
        <v>99</v>
      </c>
      <c r="AZ905" s="25" t="s">
        <v>110</v>
      </c>
      <c r="BA905" s="25" t="s">
        <v>110</v>
      </c>
      <c r="BB905" s="25"/>
      <c r="BC905" s="25" t="s">
        <v>1401</v>
      </c>
      <c r="BD905" s="25"/>
      <c r="BE905" s="25"/>
      <c r="BF905" s="25"/>
      <c r="BG905" s="25"/>
      <c r="BH905" s="25"/>
      <c r="BI905" s="25"/>
      <c r="BJ905" s="25"/>
      <c r="BK905" s="25"/>
      <c r="BL905" s="25" t="s">
        <v>11211</v>
      </c>
      <c r="BM905" s="25">
        <v>589</v>
      </c>
      <c r="BN905" s="25" t="s">
        <v>11212</v>
      </c>
      <c r="BO905" s="25" t="s">
        <v>106</v>
      </c>
      <c r="BP905" s="25">
        <v>69000000</v>
      </c>
      <c r="BQ905" s="25">
        <v>92993492293</v>
      </c>
      <c r="BR905" s="33" t="s">
        <v>11213</v>
      </c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</row>
    <row r="906" spans="1:93" ht="15" customHeight="1">
      <c r="A906" s="13" t="s">
        <v>11214</v>
      </c>
      <c r="B906" s="14">
        <v>21</v>
      </c>
      <c r="C906" s="40" t="s">
        <v>82</v>
      </c>
      <c r="D906" s="599" t="s">
        <v>11029</v>
      </c>
      <c r="E906" s="599">
        <v>38</v>
      </c>
      <c r="F906" s="599"/>
      <c r="G906" s="599"/>
      <c r="H906" s="36" t="s">
        <v>84</v>
      </c>
      <c r="I906" s="14" t="s">
        <v>7420</v>
      </c>
      <c r="J906" s="14" t="s">
        <v>135</v>
      </c>
      <c r="K906" s="14" t="s">
        <v>544</v>
      </c>
      <c r="L906" s="14" t="s">
        <v>75</v>
      </c>
      <c r="M906" s="14" t="s">
        <v>136</v>
      </c>
      <c r="N906" s="14" t="s">
        <v>696</v>
      </c>
      <c r="O906" s="18" t="s">
        <v>11215</v>
      </c>
      <c r="P906" s="14" t="s">
        <v>11216</v>
      </c>
      <c r="Q906" s="14">
        <v>1392</v>
      </c>
      <c r="R906" s="14" t="s">
        <v>11217</v>
      </c>
      <c r="S906" s="14" t="s">
        <v>11218</v>
      </c>
      <c r="T906" s="14">
        <v>1076405203</v>
      </c>
      <c r="U906" s="14">
        <v>2</v>
      </c>
      <c r="V906" s="14">
        <v>54</v>
      </c>
      <c r="W906" s="14">
        <v>41</v>
      </c>
      <c r="X906" s="13" t="s">
        <v>11219</v>
      </c>
      <c r="Y906" s="13" t="s">
        <v>11220</v>
      </c>
      <c r="Z906" s="14"/>
      <c r="AA906" s="14" t="s">
        <v>96</v>
      </c>
      <c r="AB906" s="14" t="s">
        <v>23</v>
      </c>
      <c r="AC906" s="14" t="s">
        <v>97</v>
      </c>
      <c r="AD906" s="19"/>
      <c r="AE906" s="13" t="s">
        <v>11221</v>
      </c>
      <c r="AF906" s="20">
        <v>29481</v>
      </c>
      <c r="AG906" s="14" t="str">
        <f t="shared" ca="1" si="237"/>
        <v>44 anos</v>
      </c>
      <c r="AH906" s="14"/>
      <c r="AI906" s="20">
        <v>43937</v>
      </c>
      <c r="AJ906" s="20">
        <f t="shared" si="238"/>
        <v>53068</v>
      </c>
      <c r="AK906" s="20">
        <f t="shared" si="239"/>
        <v>54894</v>
      </c>
      <c r="AL906" s="14">
        <v>59</v>
      </c>
      <c r="AM906" s="14" t="str">
        <f t="shared" ca="1" si="240"/>
        <v>5 ano(s)</v>
      </c>
      <c r="AN906" s="14" t="str">
        <f t="shared" ca="1" si="241"/>
        <v>4  mês(es)</v>
      </c>
      <c r="AO906" s="14" t="str">
        <f t="shared" ca="1" si="242"/>
        <v>0 dias</v>
      </c>
      <c r="AP906" s="14">
        <f t="shared" ca="1" si="243"/>
        <v>1948</v>
      </c>
      <c r="AQ906" s="21" t="s">
        <v>99</v>
      </c>
      <c r="AR906" s="14"/>
      <c r="AS906" s="14"/>
      <c r="AT906" s="14"/>
      <c r="AU906" s="14"/>
      <c r="AV906" s="14"/>
      <c r="AW906" s="14" t="s">
        <v>100</v>
      </c>
      <c r="AX906" s="14" t="s">
        <v>704</v>
      </c>
      <c r="AY906" s="14" t="s">
        <v>11222</v>
      </c>
      <c r="AZ906" s="14" t="s">
        <v>99</v>
      </c>
      <c r="BA906" s="14" t="s">
        <v>99</v>
      </c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 t="s">
        <v>11223</v>
      </c>
      <c r="BM906" s="14">
        <v>2020</v>
      </c>
      <c r="BN906" s="14" t="s">
        <v>11224</v>
      </c>
      <c r="BO906" s="14" t="s">
        <v>11225</v>
      </c>
      <c r="BP906" s="14">
        <v>79090360</v>
      </c>
      <c r="BQ906" s="14">
        <v>67992098224</v>
      </c>
      <c r="BR906" s="22" t="s">
        <v>11226</v>
      </c>
      <c r="BS906" s="14"/>
      <c r="BT906" s="14"/>
      <c r="BU906" s="14"/>
      <c r="BV906" s="14"/>
      <c r="BW906" s="14"/>
      <c r="BX906" s="14"/>
      <c r="BY906" s="14"/>
      <c r="BZ906" s="14"/>
      <c r="CA906" s="14"/>
      <c r="CB906" s="20">
        <v>43937</v>
      </c>
      <c r="CC906" s="14" t="s">
        <v>175</v>
      </c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</row>
    <row r="907" spans="1:93" ht="15" customHeight="1">
      <c r="A907" s="24" t="s">
        <v>11227</v>
      </c>
      <c r="B907" s="25"/>
      <c r="C907" s="34" t="s">
        <v>82</v>
      </c>
      <c r="D907" s="600" t="s">
        <v>11029</v>
      </c>
      <c r="E907" s="599">
        <v>38</v>
      </c>
      <c r="F907" s="600"/>
      <c r="G907" s="600"/>
      <c r="H907" s="27" t="s">
        <v>159</v>
      </c>
      <c r="I907" s="25" t="s">
        <v>5001</v>
      </c>
      <c r="J907" s="25" t="s">
        <v>135</v>
      </c>
      <c r="K907" s="25" t="s">
        <v>86</v>
      </c>
      <c r="L907" s="32" t="s">
        <v>69</v>
      </c>
      <c r="M907" s="28" t="s">
        <v>1392</v>
      </c>
      <c r="N907" s="28" t="s">
        <v>1450</v>
      </c>
      <c r="O907" s="29" t="s">
        <v>11228</v>
      </c>
      <c r="P907" s="25" t="s">
        <v>11229</v>
      </c>
      <c r="Q907" s="41" t="s">
        <v>11230</v>
      </c>
      <c r="R907" s="25" t="s">
        <v>11231</v>
      </c>
      <c r="S907" s="25" t="s">
        <v>11232</v>
      </c>
      <c r="T907" s="25">
        <v>146235922</v>
      </c>
      <c r="U907" s="25">
        <v>59</v>
      </c>
      <c r="V907" s="25">
        <v>40</v>
      </c>
      <c r="W907" s="25">
        <v>316</v>
      </c>
      <c r="X907" s="24" t="s">
        <v>11233</v>
      </c>
      <c r="Y907" s="24" t="s">
        <v>11234</v>
      </c>
      <c r="Z907" s="25">
        <v>5</v>
      </c>
      <c r="AA907" s="25" t="s">
        <v>99</v>
      </c>
      <c r="AB907" s="25" t="s">
        <v>219</v>
      </c>
      <c r="AC907" s="25" t="s">
        <v>11235</v>
      </c>
      <c r="AD907" s="30" t="s">
        <v>11236</v>
      </c>
      <c r="AE907" s="24" t="s">
        <v>5001</v>
      </c>
      <c r="AF907" s="31">
        <v>27843</v>
      </c>
      <c r="AG907" s="25" t="str">
        <f t="shared" ca="1" si="237"/>
        <v>49 anos</v>
      </c>
      <c r="AH907" s="31">
        <v>43937</v>
      </c>
      <c r="AI907" s="31">
        <v>43937</v>
      </c>
      <c r="AJ907" s="31">
        <f t="shared" si="238"/>
        <v>53068</v>
      </c>
      <c r="AK907" s="31">
        <f t="shared" si="239"/>
        <v>54894</v>
      </c>
      <c r="AL907" s="25">
        <v>59</v>
      </c>
      <c r="AM907" s="25" t="str">
        <f t="shared" ca="1" si="240"/>
        <v>5 ano(s)</v>
      </c>
      <c r="AN907" s="25" t="str">
        <f t="shared" ca="1" si="241"/>
        <v>4  mês(es)</v>
      </c>
      <c r="AO907" s="25" t="str">
        <f t="shared" ca="1" si="242"/>
        <v>0 dias</v>
      </c>
      <c r="AP907" s="25">
        <f t="shared" ca="1" si="243"/>
        <v>1948</v>
      </c>
      <c r="AQ907" s="32" t="s">
        <v>99</v>
      </c>
      <c r="AR907" s="25"/>
      <c r="AS907" s="25"/>
      <c r="AT907" s="25"/>
      <c r="AU907" s="25"/>
      <c r="AV907" s="25"/>
      <c r="AW907" s="25" t="s">
        <v>100</v>
      </c>
      <c r="AX907" s="25" t="s">
        <v>110</v>
      </c>
      <c r="AY907" s="25" t="s">
        <v>11237</v>
      </c>
      <c r="AZ907" s="25" t="s">
        <v>99</v>
      </c>
      <c r="BA907" s="25" t="s">
        <v>99</v>
      </c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 t="s">
        <v>11238</v>
      </c>
      <c r="BM907" s="25">
        <v>310</v>
      </c>
      <c r="BN907" s="25" t="s">
        <v>11239</v>
      </c>
      <c r="BO907" s="25" t="s">
        <v>106</v>
      </c>
      <c r="BP907" s="25">
        <v>69042040</v>
      </c>
      <c r="BQ907" s="25">
        <v>9292522202</v>
      </c>
      <c r="BR907" s="25" t="s">
        <v>11240</v>
      </c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</row>
    <row r="908" spans="1:93" ht="15" customHeight="1">
      <c r="A908" s="13" t="s">
        <v>11241</v>
      </c>
      <c r="B908" s="14"/>
      <c r="C908" s="40" t="s">
        <v>82</v>
      </c>
      <c r="D908" s="599" t="s">
        <v>11029</v>
      </c>
      <c r="E908" s="599">
        <v>38</v>
      </c>
      <c r="F908" s="599"/>
      <c r="G908" s="599"/>
      <c r="H908" s="36" t="s">
        <v>84</v>
      </c>
      <c r="I908" s="14"/>
      <c r="J908" s="14" t="s">
        <v>135</v>
      </c>
      <c r="K908" s="14" t="s">
        <v>86</v>
      </c>
      <c r="L908" s="21" t="s">
        <v>70</v>
      </c>
      <c r="M908" s="17" t="s">
        <v>1392</v>
      </c>
      <c r="N908" s="17" t="s">
        <v>1450</v>
      </c>
      <c r="O908" s="18" t="s">
        <v>11242</v>
      </c>
      <c r="P908" s="14" t="s">
        <v>11243</v>
      </c>
      <c r="Q908" s="60" t="s">
        <v>11244</v>
      </c>
      <c r="R908" s="14" t="s">
        <v>11082</v>
      </c>
      <c r="S908" s="14" t="s">
        <v>11245</v>
      </c>
      <c r="T908" s="14">
        <v>203167522</v>
      </c>
      <c r="U908" s="14">
        <v>59</v>
      </c>
      <c r="V908" s="14">
        <v>32</v>
      </c>
      <c r="W908" s="14">
        <v>354</v>
      </c>
      <c r="X908" s="13" t="s">
        <v>11246</v>
      </c>
      <c r="Y908" s="13" t="s">
        <v>11247</v>
      </c>
      <c r="Z908" s="14">
        <v>1</v>
      </c>
      <c r="AA908" s="14" t="s">
        <v>96</v>
      </c>
      <c r="AB908" s="14" t="s">
        <v>23</v>
      </c>
      <c r="AC908" s="14" t="s">
        <v>97</v>
      </c>
      <c r="AD908" s="19" t="s">
        <v>11248</v>
      </c>
      <c r="AE908" s="13" t="s">
        <v>11249</v>
      </c>
      <c r="AF908" s="20">
        <v>29546</v>
      </c>
      <c r="AG908" s="14" t="str">
        <f t="shared" ca="1" si="237"/>
        <v>44 anos</v>
      </c>
      <c r="AH908" s="20">
        <v>43937</v>
      </c>
      <c r="AI908" s="20">
        <v>43937</v>
      </c>
      <c r="AJ908" s="20">
        <f t="shared" si="238"/>
        <v>53068</v>
      </c>
      <c r="AK908" s="20">
        <f t="shared" si="239"/>
        <v>54894</v>
      </c>
      <c r="AL908" s="14">
        <v>59</v>
      </c>
      <c r="AM908" s="14" t="str">
        <f t="shared" ca="1" si="240"/>
        <v>5 ano(s)</v>
      </c>
      <c r="AN908" s="14" t="str">
        <f t="shared" ca="1" si="241"/>
        <v>4  mês(es)</v>
      </c>
      <c r="AO908" s="14" t="str">
        <f t="shared" ca="1" si="242"/>
        <v>0 dias</v>
      </c>
      <c r="AP908" s="14">
        <f t="shared" ca="1" si="243"/>
        <v>1948</v>
      </c>
      <c r="AQ908" s="21" t="s">
        <v>99</v>
      </c>
      <c r="AR908" s="14"/>
      <c r="AS908" s="14"/>
      <c r="AT908" s="14"/>
      <c r="AU908" s="14"/>
      <c r="AV908" s="14"/>
      <c r="AW908" s="14" t="s">
        <v>100</v>
      </c>
      <c r="AX908" s="14" t="s">
        <v>110</v>
      </c>
      <c r="AY908" s="14" t="s">
        <v>1703</v>
      </c>
      <c r="AZ908" s="14" t="s">
        <v>99</v>
      </c>
      <c r="BA908" s="14" t="s">
        <v>99</v>
      </c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 t="s">
        <v>11250</v>
      </c>
      <c r="BM908" s="14">
        <v>260</v>
      </c>
      <c r="BN908" s="14" t="s">
        <v>11251</v>
      </c>
      <c r="BO908" s="14" t="s">
        <v>106</v>
      </c>
      <c r="BP908" s="14">
        <v>69027031</v>
      </c>
      <c r="BQ908" s="14">
        <v>92032335192</v>
      </c>
      <c r="BR908" s="22"/>
      <c r="BS908" s="14"/>
      <c r="BT908" s="14"/>
      <c r="BU908" s="14"/>
      <c r="BV908" s="14"/>
      <c r="BW908" s="14"/>
      <c r="BX908" s="14"/>
      <c r="BY908" s="14" t="s">
        <v>11252</v>
      </c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</row>
    <row r="909" spans="1:93" ht="15" customHeight="1">
      <c r="A909" s="24" t="s">
        <v>11253</v>
      </c>
      <c r="B909" s="25">
        <v>27</v>
      </c>
      <c r="C909" s="34" t="s">
        <v>82</v>
      </c>
      <c r="D909" s="600" t="s">
        <v>11029</v>
      </c>
      <c r="E909" s="599">
        <v>38</v>
      </c>
      <c r="F909" s="600"/>
      <c r="G909" s="600"/>
      <c r="H909" s="27" t="s">
        <v>84</v>
      </c>
      <c r="I909" s="25" t="s">
        <v>11254</v>
      </c>
      <c r="J909" s="25" t="s">
        <v>135</v>
      </c>
      <c r="K909" s="25" t="s">
        <v>544</v>
      </c>
      <c r="L909" s="25" t="s">
        <v>75</v>
      </c>
      <c r="M909" s="28" t="s">
        <v>136</v>
      </c>
      <c r="N909" s="28" t="s">
        <v>9701</v>
      </c>
      <c r="O909" s="29" t="s">
        <v>11255</v>
      </c>
      <c r="P909" s="25" t="s">
        <v>11256</v>
      </c>
      <c r="Q909" s="25">
        <v>1427</v>
      </c>
      <c r="R909" s="25" t="s">
        <v>11082</v>
      </c>
      <c r="S909" s="25" t="s">
        <v>11257</v>
      </c>
      <c r="T909" s="25">
        <v>107483722</v>
      </c>
      <c r="U909" s="25">
        <v>75</v>
      </c>
      <c r="V909" s="25">
        <v>1</v>
      </c>
      <c r="W909" s="25">
        <v>138</v>
      </c>
      <c r="X909" s="24" t="s">
        <v>11258</v>
      </c>
      <c r="Y909" s="24" t="s">
        <v>11259</v>
      </c>
      <c r="Z909" s="25"/>
      <c r="AA909" s="25" t="s">
        <v>96</v>
      </c>
      <c r="AB909" s="25" t="s">
        <v>23</v>
      </c>
      <c r="AC909" s="25" t="s">
        <v>97</v>
      </c>
      <c r="AD909" s="30"/>
      <c r="AE909" s="24" t="s">
        <v>8674</v>
      </c>
      <c r="AF909" s="31">
        <v>26789</v>
      </c>
      <c r="AG909" s="25" t="str">
        <f t="shared" ca="1" si="237"/>
        <v>52 anos</v>
      </c>
      <c r="AH909" s="25"/>
      <c r="AI909" s="31">
        <v>43937</v>
      </c>
      <c r="AJ909" s="31">
        <f t="shared" si="238"/>
        <v>53068</v>
      </c>
      <c r="AK909" s="31">
        <f t="shared" si="239"/>
        <v>54894</v>
      </c>
      <c r="AL909" s="25">
        <v>59</v>
      </c>
      <c r="AM909" s="25" t="str">
        <f t="shared" ca="1" si="240"/>
        <v>5 ano(s)</v>
      </c>
      <c r="AN909" s="25" t="str">
        <f t="shared" ca="1" si="241"/>
        <v>4  mês(es)</v>
      </c>
      <c r="AO909" s="25" t="str">
        <f t="shared" ca="1" si="242"/>
        <v>0 dias</v>
      </c>
      <c r="AP909" s="25">
        <f t="shared" ca="1" si="243"/>
        <v>1948</v>
      </c>
      <c r="AQ909" s="32" t="s">
        <v>99</v>
      </c>
      <c r="AR909" s="25"/>
      <c r="AS909" s="25"/>
      <c r="AT909" s="25"/>
      <c r="AU909" s="25"/>
      <c r="AV909" s="25"/>
      <c r="AW909" s="25" t="s">
        <v>100</v>
      </c>
      <c r="AX909" s="25" t="s">
        <v>172</v>
      </c>
      <c r="AY909" s="25" t="s">
        <v>7760</v>
      </c>
      <c r="AZ909" s="25" t="s">
        <v>99</v>
      </c>
      <c r="BA909" s="25" t="s">
        <v>99</v>
      </c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 t="s">
        <v>11260</v>
      </c>
      <c r="BM909" s="25">
        <v>640</v>
      </c>
      <c r="BN909" s="25" t="s">
        <v>11261</v>
      </c>
      <c r="BO909" s="25" t="s">
        <v>106</v>
      </c>
      <c r="BP909" s="25">
        <v>69060085</v>
      </c>
      <c r="BQ909" s="25">
        <v>2362971</v>
      </c>
      <c r="BR909" s="33"/>
      <c r="BS909" s="25"/>
      <c r="BT909" s="25"/>
      <c r="BU909" s="25"/>
      <c r="BV909" s="25"/>
      <c r="BW909" s="25"/>
      <c r="BX909" s="25"/>
      <c r="BY909" s="25"/>
      <c r="BZ909" s="25"/>
      <c r="CA909" s="25"/>
      <c r="CB909" s="31">
        <v>43937</v>
      </c>
      <c r="CC909" s="25" t="s">
        <v>175</v>
      </c>
      <c r="CD909" s="31">
        <v>44672</v>
      </c>
      <c r="CE909" s="25" t="s">
        <v>176</v>
      </c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</row>
    <row r="910" spans="1:93" ht="15" customHeight="1">
      <c r="A910" s="13" t="s">
        <v>11262</v>
      </c>
      <c r="B910" s="14"/>
      <c r="C910" s="40" t="s">
        <v>82</v>
      </c>
      <c r="D910" s="599" t="s">
        <v>11029</v>
      </c>
      <c r="E910" s="599">
        <v>38</v>
      </c>
      <c r="F910" s="599"/>
      <c r="G910" s="599"/>
      <c r="H910" s="593" t="s">
        <v>84</v>
      </c>
      <c r="I910" s="14" t="s">
        <v>11263</v>
      </c>
      <c r="J910" s="14" t="s">
        <v>135</v>
      </c>
      <c r="K910" s="14" t="s">
        <v>86</v>
      </c>
      <c r="L910" s="14" t="s">
        <v>68</v>
      </c>
      <c r="M910" s="17" t="s">
        <v>1392</v>
      </c>
      <c r="N910" s="17" t="s">
        <v>1393</v>
      </c>
      <c r="O910" s="18" t="s">
        <v>11264</v>
      </c>
      <c r="P910" s="14" t="s">
        <v>11265</v>
      </c>
      <c r="Q910" s="112" t="s">
        <v>11266</v>
      </c>
      <c r="R910" s="14" t="s">
        <v>11267</v>
      </c>
      <c r="S910" s="14" t="s">
        <v>11268</v>
      </c>
      <c r="T910" s="14">
        <v>323392022</v>
      </c>
      <c r="U910" s="14">
        <v>83</v>
      </c>
      <c r="V910" s="14">
        <v>1</v>
      </c>
      <c r="W910" s="14">
        <v>951</v>
      </c>
      <c r="X910" s="13" t="s">
        <v>11269</v>
      </c>
      <c r="Y910" s="13" t="s">
        <v>11270</v>
      </c>
      <c r="Z910" s="14">
        <v>2</v>
      </c>
      <c r="AA910" s="14" t="s">
        <v>96</v>
      </c>
      <c r="AB910" s="14" t="s">
        <v>23</v>
      </c>
      <c r="AC910" s="14" t="s">
        <v>97</v>
      </c>
      <c r="AD910" s="19"/>
      <c r="AE910" s="13" t="s">
        <v>11271</v>
      </c>
      <c r="AF910" s="20">
        <v>31622</v>
      </c>
      <c r="AG910" s="14" t="str">
        <f t="shared" ca="1" si="237"/>
        <v>39 anos</v>
      </c>
      <c r="AH910" s="113">
        <v>43937</v>
      </c>
      <c r="AI910" s="20">
        <v>43943</v>
      </c>
      <c r="AJ910" s="20">
        <f t="shared" si="238"/>
        <v>53074</v>
      </c>
      <c r="AK910" s="20">
        <f t="shared" si="239"/>
        <v>54900</v>
      </c>
      <c r="AL910" s="14">
        <v>59</v>
      </c>
      <c r="AM910" s="14" t="str">
        <f t="shared" ca="1" si="240"/>
        <v>5 ano(s)</v>
      </c>
      <c r="AN910" s="14" t="str">
        <f t="shared" ca="1" si="241"/>
        <v>3  mês(es)</v>
      </c>
      <c r="AO910" s="14" t="str">
        <f t="shared" ca="1" si="242"/>
        <v>25 dias</v>
      </c>
      <c r="AP910" s="14">
        <f t="shared" ca="1" si="243"/>
        <v>1942</v>
      </c>
      <c r="AQ910" s="21" t="s">
        <v>99</v>
      </c>
      <c r="AR910" s="14"/>
      <c r="AS910" s="14"/>
      <c r="AT910" s="14"/>
      <c r="AU910" s="14"/>
      <c r="AV910" s="14"/>
      <c r="AW910" s="14" t="s">
        <v>100</v>
      </c>
      <c r="AX910" s="14" t="s">
        <v>2538</v>
      </c>
      <c r="AY910" s="14" t="s">
        <v>11272</v>
      </c>
      <c r="AZ910" s="14" t="s">
        <v>110</v>
      </c>
      <c r="BA910" s="14" t="s">
        <v>110</v>
      </c>
      <c r="BB910" s="14"/>
      <c r="BC910" s="14" t="s">
        <v>1401</v>
      </c>
      <c r="BD910" s="14"/>
      <c r="BE910" s="14"/>
      <c r="BF910" s="14"/>
      <c r="BG910" s="14"/>
      <c r="BH910" s="14"/>
      <c r="BI910" s="14"/>
      <c r="BJ910" s="14"/>
      <c r="BK910" s="14"/>
      <c r="BL910" s="14" t="s">
        <v>11273</v>
      </c>
      <c r="BM910" s="14">
        <v>431</v>
      </c>
      <c r="BN910" s="14" t="s">
        <v>11274</v>
      </c>
      <c r="BO910" s="14" t="s">
        <v>106</v>
      </c>
      <c r="BP910" s="14">
        <v>69020040</v>
      </c>
      <c r="BQ910" s="14">
        <v>92993934584</v>
      </c>
      <c r="BR910" s="14" t="s">
        <v>11275</v>
      </c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</row>
    <row r="911" spans="1:93" ht="15" customHeight="1">
      <c r="A911" s="24" t="s">
        <v>11276</v>
      </c>
      <c r="B911" s="25">
        <v>401</v>
      </c>
      <c r="C911" s="34" t="s">
        <v>82</v>
      </c>
      <c r="D911" s="600" t="s">
        <v>11029</v>
      </c>
      <c r="E911" s="599">
        <v>38</v>
      </c>
      <c r="F911" s="600"/>
      <c r="G911" s="600"/>
      <c r="H911" s="27" t="s">
        <v>84</v>
      </c>
      <c r="I911" s="25"/>
      <c r="J911" s="25" t="s">
        <v>85</v>
      </c>
      <c r="K911" s="25" t="s">
        <v>544</v>
      </c>
      <c r="L911" s="32" t="s">
        <v>69</v>
      </c>
      <c r="M911" s="28" t="s">
        <v>1392</v>
      </c>
      <c r="N911" s="28" t="s">
        <v>1450</v>
      </c>
      <c r="O911" s="29" t="s">
        <v>11277</v>
      </c>
      <c r="P911" s="25" t="s">
        <v>11278</v>
      </c>
      <c r="Q911" s="41">
        <v>1333</v>
      </c>
      <c r="R911" s="25" t="s">
        <v>11279</v>
      </c>
      <c r="S911" s="25" t="s">
        <v>11280</v>
      </c>
      <c r="T911" s="25">
        <v>177823222</v>
      </c>
      <c r="U911" s="25">
        <v>59</v>
      </c>
      <c r="V911" s="25">
        <v>69</v>
      </c>
      <c r="W911" s="25">
        <v>4</v>
      </c>
      <c r="X911" s="24" t="s">
        <v>11281</v>
      </c>
      <c r="Y911" s="24" t="s">
        <v>11282</v>
      </c>
      <c r="Z911" s="25">
        <v>1</v>
      </c>
      <c r="AA911" s="25" t="s">
        <v>96</v>
      </c>
      <c r="AB911" s="25" t="s">
        <v>23</v>
      </c>
      <c r="AC911" s="25" t="s">
        <v>97</v>
      </c>
      <c r="AD911" s="30"/>
      <c r="AE911" s="24" t="s">
        <v>2637</v>
      </c>
      <c r="AF911" s="31">
        <v>29778</v>
      </c>
      <c r="AG911" s="25" t="str">
        <f t="shared" ca="1" si="237"/>
        <v>44 anos</v>
      </c>
      <c r="AH911" s="31">
        <v>43733</v>
      </c>
      <c r="AI911" s="31">
        <v>43735</v>
      </c>
      <c r="AJ911" s="31">
        <f t="shared" si="238"/>
        <v>52867</v>
      </c>
      <c r="AK911" s="31">
        <f t="shared" si="239"/>
        <v>54693</v>
      </c>
      <c r="AL911" s="25">
        <v>59</v>
      </c>
      <c r="AM911" s="25" t="str">
        <f t="shared" ca="1" si="240"/>
        <v>5 ano(s)</v>
      </c>
      <c r="AN911" s="25" t="str">
        <f t="shared" ca="1" si="241"/>
        <v>10  mês(es)</v>
      </c>
      <c r="AO911" s="25" t="str">
        <f t="shared" ca="1" si="242"/>
        <v>20 dias</v>
      </c>
      <c r="AP911" s="25">
        <f t="shared" ca="1" si="243"/>
        <v>2150</v>
      </c>
      <c r="AQ911" s="32" t="s">
        <v>99</v>
      </c>
      <c r="AR911" s="25"/>
      <c r="AS911" s="25"/>
      <c r="AT911" s="25"/>
      <c r="AU911" s="25"/>
      <c r="AV911" s="25"/>
      <c r="AW911" s="25" t="s">
        <v>336</v>
      </c>
      <c r="AX911" s="25" t="s">
        <v>110</v>
      </c>
      <c r="AY911" s="25" t="s">
        <v>99</v>
      </c>
      <c r="AZ911" s="25" t="s">
        <v>99</v>
      </c>
      <c r="BA911" s="25" t="s">
        <v>99</v>
      </c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 t="s">
        <v>11283</v>
      </c>
      <c r="BM911" s="25">
        <v>0</v>
      </c>
      <c r="BN911" s="25" t="s">
        <v>5613</v>
      </c>
      <c r="BO911" s="25" t="s">
        <v>106</v>
      </c>
      <c r="BP911" s="25">
        <v>69510000</v>
      </c>
      <c r="BQ911" s="25">
        <v>92998197957</v>
      </c>
      <c r="BR911" s="25" t="s">
        <v>11284</v>
      </c>
      <c r="BS911" s="25"/>
      <c r="BT911" s="25" t="s">
        <v>110</v>
      </c>
      <c r="BU911" s="25" t="s">
        <v>110</v>
      </c>
      <c r="BV911" s="25" t="s">
        <v>110</v>
      </c>
      <c r="BW911" s="25" t="s">
        <v>110</v>
      </c>
      <c r="BX911" s="25" t="s">
        <v>11285</v>
      </c>
      <c r="BY911" s="25" t="s">
        <v>110</v>
      </c>
      <c r="BZ911" s="25" t="s">
        <v>110</v>
      </c>
      <c r="CA911" s="25" t="s">
        <v>110</v>
      </c>
      <c r="CB911" s="25" t="s">
        <v>110</v>
      </c>
      <c r="CC911" s="25" t="s">
        <v>110</v>
      </c>
      <c r="CD911" s="25" t="s">
        <v>110</v>
      </c>
      <c r="CE911" s="25" t="s">
        <v>110</v>
      </c>
      <c r="CF911" s="25" t="s">
        <v>110</v>
      </c>
      <c r="CG911" s="25" t="s">
        <v>110</v>
      </c>
      <c r="CH911" s="25" t="s">
        <v>110</v>
      </c>
      <c r="CI911" s="25" t="s">
        <v>110</v>
      </c>
      <c r="CJ911" s="25" t="s">
        <v>110</v>
      </c>
      <c r="CK911" s="25" t="s">
        <v>110</v>
      </c>
      <c r="CL911" s="25" t="s">
        <v>110</v>
      </c>
      <c r="CM911" s="25" t="s">
        <v>110</v>
      </c>
      <c r="CN911" s="25"/>
      <c r="CO911" s="25"/>
    </row>
    <row r="912" spans="1:93" ht="15" customHeight="1">
      <c r="A912" s="13" t="s">
        <v>11286</v>
      </c>
      <c r="B912" s="14">
        <v>3</v>
      </c>
      <c r="C912" s="40" t="s">
        <v>82</v>
      </c>
      <c r="D912" s="599" t="s">
        <v>11029</v>
      </c>
      <c r="E912" s="599">
        <v>38</v>
      </c>
      <c r="F912" s="599"/>
      <c r="G912" s="599"/>
      <c r="H912" s="593" t="s">
        <v>84</v>
      </c>
      <c r="I912" s="14" t="s">
        <v>9280</v>
      </c>
      <c r="J912" s="14" t="s">
        <v>135</v>
      </c>
      <c r="K912" s="14" t="s">
        <v>544</v>
      </c>
      <c r="L912" s="14" t="s">
        <v>75</v>
      </c>
      <c r="M912" s="17" t="s">
        <v>136</v>
      </c>
      <c r="N912" s="17" t="s">
        <v>696</v>
      </c>
      <c r="O912" s="18" t="s">
        <v>11287</v>
      </c>
      <c r="P912" s="14" t="s">
        <v>11288</v>
      </c>
      <c r="Q912" s="14">
        <v>1438</v>
      </c>
      <c r="R912" s="14" t="s">
        <v>11289</v>
      </c>
      <c r="S912" s="14" t="s">
        <v>11290</v>
      </c>
      <c r="T912" s="14">
        <v>200629922</v>
      </c>
      <c r="U912" s="14">
        <v>8</v>
      </c>
      <c r="V912" s="14">
        <v>37</v>
      </c>
      <c r="W912" s="14">
        <v>719</v>
      </c>
      <c r="X912" s="13" t="s">
        <v>11291</v>
      </c>
      <c r="Y912" s="13" t="s">
        <v>11292</v>
      </c>
      <c r="Z912" s="14"/>
      <c r="AA912" s="14" t="s">
        <v>96</v>
      </c>
      <c r="AB912" s="14" t="s">
        <v>23</v>
      </c>
      <c r="AC912" s="14" t="s">
        <v>97</v>
      </c>
      <c r="AD912" s="19"/>
      <c r="AE912" s="13" t="s">
        <v>11293</v>
      </c>
      <c r="AF912" s="20">
        <v>29409</v>
      </c>
      <c r="AG912" s="14" t="str">
        <f t="shared" ca="1" si="237"/>
        <v>45 anos</v>
      </c>
      <c r="AH912" s="14"/>
      <c r="AI912" s="20">
        <v>43937</v>
      </c>
      <c r="AJ912" s="20">
        <f t="shared" si="238"/>
        <v>53068</v>
      </c>
      <c r="AK912" s="20">
        <f t="shared" si="239"/>
        <v>54894</v>
      </c>
      <c r="AL912" s="14">
        <v>59</v>
      </c>
      <c r="AM912" s="14" t="str">
        <f t="shared" ca="1" si="240"/>
        <v>5 ano(s)</v>
      </c>
      <c r="AN912" s="14" t="str">
        <f t="shared" ca="1" si="241"/>
        <v>4  mês(es)</v>
      </c>
      <c r="AO912" s="14" t="str">
        <f t="shared" ca="1" si="242"/>
        <v>0 dias</v>
      </c>
      <c r="AP912" s="14">
        <f t="shared" ca="1" si="243"/>
        <v>1948</v>
      </c>
      <c r="AQ912" s="21" t="s">
        <v>99</v>
      </c>
      <c r="AR912" s="14"/>
      <c r="AS912" s="14"/>
      <c r="AT912" s="14"/>
      <c r="AU912" s="14"/>
      <c r="AV912" s="14"/>
      <c r="AW912" s="14" t="s">
        <v>100</v>
      </c>
      <c r="AX912" s="14" t="s">
        <v>704</v>
      </c>
      <c r="AY912" s="14" t="s">
        <v>11294</v>
      </c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 t="s">
        <v>11295</v>
      </c>
      <c r="BM912" s="14"/>
      <c r="BN912" s="14"/>
      <c r="BO912" s="14" t="s">
        <v>106</v>
      </c>
      <c r="BP912" s="14">
        <v>69077757</v>
      </c>
      <c r="BQ912" s="14">
        <v>92996024408</v>
      </c>
      <c r="BR912" s="22" t="s">
        <v>11296</v>
      </c>
      <c r="BS912" s="14"/>
      <c r="BT912" s="14"/>
      <c r="BU912" s="14"/>
      <c r="BV912" s="14"/>
      <c r="BW912" s="14"/>
      <c r="BX912" s="14"/>
      <c r="BY912" s="14"/>
      <c r="BZ912" s="14"/>
      <c r="CA912" s="14"/>
      <c r="CB912" s="20">
        <v>43937</v>
      </c>
      <c r="CC912" s="14" t="s">
        <v>175</v>
      </c>
      <c r="CD912" s="20">
        <v>44672</v>
      </c>
      <c r="CE912" s="14" t="s">
        <v>709</v>
      </c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</row>
    <row r="913" spans="1:93" ht="15" customHeight="1">
      <c r="A913" s="24" t="s">
        <v>11780</v>
      </c>
      <c r="B913" s="25">
        <v>1</v>
      </c>
      <c r="C913" s="34" t="s">
        <v>82</v>
      </c>
      <c r="D913" s="615" t="s">
        <v>11029</v>
      </c>
      <c r="E913" s="599">
        <v>38</v>
      </c>
      <c r="F913" s="600"/>
      <c r="G913" s="600"/>
      <c r="H913" s="27" t="s">
        <v>84</v>
      </c>
      <c r="I913" s="25" t="s">
        <v>11781</v>
      </c>
      <c r="J913" s="25" t="s">
        <v>135</v>
      </c>
      <c r="K913" s="25" t="s">
        <v>279</v>
      </c>
      <c r="L913" s="25" t="s">
        <v>75</v>
      </c>
      <c r="M913" s="28" t="s">
        <v>136</v>
      </c>
      <c r="N913" s="28" t="s">
        <v>2291</v>
      </c>
      <c r="O913" s="29" t="s">
        <v>11782</v>
      </c>
      <c r="P913" s="32" t="s">
        <v>11783</v>
      </c>
      <c r="Q913" s="25">
        <v>1804</v>
      </c>
      <c r="R913" s="32" t="s">
        <v>11784</v>
      </c>
      <c r="S913" s="32" t="s">
        <v>11785</v>
      </c>
      <c r="T913" s="32">
        <v>1312298302</v>
      </c>
      <c r="U913" s="32">
        <v>48</v>
      </c>
      <c r="V913" s="32">
        <v>58</v>
      </c>
      <c r="W913" s="32">
        <v>987</v>
      </c>
      <c r="X913" s="103" t="s">
        <v>11786</v>
      </c>
      <c r="Y913" s="103" t="s">
        <v>11787</v>
      </c>
      <c r="Z913" s="25">
        <v>2</v>
      </c>
      <c r="AA913" s="25" t="s">
        <v>99</v>
      </c>
      <c r="AB913" s="25" t="s">
        <v>11734</v>
      </c>
      <c r="AC913" s="32" t="s">
        <v>4865</v>
      </c>
      <c r="AD913" s="30" t="s">
        <v>11774</v>
      </c>
      <c r="AE913" s="103" t="s">
        <v>11788</v>
      </c>
      <c r="AF913" s="106">
        <v>29480</v>
      </c>
      <c r="AG913" s="25" t="str">
        <f t="shared" ca="1" si="237"/>
        <v>44 anos</v>
      </c>
      <c r="AH913" s="25"/>
      <c r="AI913" s="106">
        <v>44475</v>
      </c>
      <c r="AJ913" s="31">
        <f t="shared" si="238"/>
        <v>53606</v>
      </c>
      <c r="AK913" s="31">
        <f t="shared" si="239"/>
        <v>55432</v>
      </c>
      <c r="AL913" s="25">
        <v>59</v>
      </c>
      <c r="AM913" s="25" t="str">
        <f t="shared" ca="1" si="240"/>
        <v>3 ano(s)</v>
      </c>
      <c r="AN913" s="25" t="str">
        <f t="shared" ca="1" si="241"/>
        <v>10  mês(es)</v>
      </c>
      <c r="AO913" s="25" t="str">
        <f t="shared" ca="1" si="242"/>
        <v>10 dias</v>
      </c>
      <c r="AP913" s="25">
        <f t="shared" ca="1" si="243"/>
        <v>1410</v>
      </c>
      <c r="AQ913" s="32" t="s">
        <v>99</v>
      </c>
      <c r="AR913" s="32"/>
      <c r="AS913" s="32"/>
      <c r="AT913" s="32"/>
      <c r="AU913" s="32"/>
      <c r="AV913" s="32"/>
      <c r="AW913" s="32" t="s">
        <v>100</v>
      </c>
      <c r="AX913" s="32" t="s">
        <v>110</v>
      </c>
      <c r="AY913" s="32"/>
      <c r="AZ913" s="25" t="s">
        <v>11789</v>
      </c>
      <c r="BA913" s="25" t="s">
        <v>99</v>
      </c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 t="s">
        <v>11790</v>
      </c>
      <c r="BM913" s="32">
        <v>142</v>
      </c>
      <c r="BN913" s="32" t="s">
        <v>11791</v>
      </c>
      <c r="BO913" s="25" t="s">
        <v>106</v>
      </c>
      <c r="BP913" s="32"/>
      <c r="BQ913" s="32"/>
      <c r="BR913" s="107"/>
      <c r="BS913" s="103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249">
        <v>45285</v>
      </c>
      <c r="CE913" s="32" t="s">
        <v>8311</v>
      </c>
      <c r="CF913" s="32"/>
      <c r="CG913" s="32"/>
      <c r="CH913" s="32"/>
      <c r="CI913" s="32"/>
      <c r="CJ913" s="32"/>
      <c r="CK913" s="32"/>
      <c r="CL913" s="32"/>
      <c r="CM913" s="103"/>
      <c r="CN913" s="32"/>
      <c r="CO913" s="32"/>
    </row>
    <row r="914" spans="1:93" ht="15" customHeight="1">
      <c r="A914" s="24" t="s">
        <v>11297</v>
      </c>
      <c r="B914" s="25">
        <v>15</v>
      </c>
      <c r="C914" s="34" t="s">
        <v>82</v>
      </c>
      <c r="D914" s="600" t="s">
        <v>11029</v>
      </c>
      <c r="E914" s="599">
        <v>38</v>
      </c>
      <c r="F914" s="600"/>
      <c r="G914" s="600"/>
      <c r="H914" s="27" t="s">
        <v>84</v>
      </c>
      <c r="I914" s="25"/>
      <c r="J914" s="25" t="s">
        <v>85</v>
      </c>
      <c r="K914" s="25" t="s">
        <v>544</v>
      </c>
      <c r="L914" s="25" t="s">
        <v>75</v>
      </c>
      <c r="M914" s="28" t="s">
        <v>136</v>
      </c>
      <c r="N914" s="28" t="s">
        <v>4987</v>
      </c>
      <c r="O914" s="29" t="s">
        <v>11298</v>
      </c>
      <c r="P914" s="25" t="s">
        <v>11299</v>
      </c>
      <c r="Q914" s="25">
        <v>1407</v>
      </c>
      <c r="R914" s="25" t="s">
        <v>11300</v>
      </c>
      <c r="S914" s="25" t="s">
        <v>11301</v>
      </c>
      <c r="T914" s="25">
        <v>108316622</v>
      </c>
      <c r="U914" s="25">
        <v>59</v>
      </c>
      <c r="V914" s="25">
        <v>2</v>
      </c>
      <c r="W914" s="25">
        <v>684</v>
      </c>
      <c r="X914" s="24" t="s">
        <v>11302</v>
      </c>
      <c r="Y914" s="24" t="s">
        <v>11303</v>
      </c>
      <c r="Z914" s="25"/>
      <c r="AA914" s="25" t="s">
        <v>96</v>
      </c>
      <c r="AB914" s="25" t="s">
        <v>23</v>
      </c>
      <c r="AC914" s="25" t="s">
        <v>97</v>
      </c>
      <c r="AD914" s="30"/>
      <c r="AE914" s="24" t="s">
        <v>11304</v>
      </c>
      <c r="AF914" s="31">
        <v>25410</v>
      </c>
      <c r="AG914" s="25" t="str">
        <f t="shared" ca="1" si="237"/>
        <v>56 anos</v>
      </c>
      <c r="AH914" s="25"/>
      <c r="AI914" s="31">
        <v>43937</v>
      </c>
      <c r="AJ914" s="31">
        <f t="shared" si="238"/>
        <v>53068</v>
      </c>
      <c r="AK914" s="31">
        <f t="shared" si="239"/>
        <v>54894</v>
      </c>
      <c r="AL914" s="25">
        <v>59</v>
      </c>
      <c r="AM914" s="25" t="str">
        <f t="shared" ca="1" si="240"/>
        <v>5 ano(s)</v>
      </c>
      <c r="AN914" s="25" t="str">
        <f t="shared" ca="1" si="241"/>
        <v>4  mês(es)</v>
      </c>
      <c r="AO914" s="25" t="str">
        <f t="shared" ca="1" si="242"/>
        <v>0 dias</v>
      </c>
      <c r="AP914" s="25">
        <f t="shared" ca="1" si="243"/>
        <v>1948</v>
      </c>
      <c r="AQ914" s="32" t="s">
        <v>99</v>
      </c>
      <c r="AR914" s="25"/>
      <c r="AS914" s="25"/>
      <c r="AT914" s="25"/>
      <c r="AU914" s="25"/>
      <c r="AV914" s="25"/>
      <c r="AW914" s="25" t="s">
        <v>100</v>
      </c>
      <c r="AX914" s="25" t="s">
        <v>2538</v>
      </c>
      <c r="AY914" s="25" t="s">
        <v>11305</v>
      </c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 t="s">
        <v>11306</v>
      </c>
      <c r="BM914" s="25">
        <v>12</v>
      </c>
      <c r="BN914" s="25" t="s">
        <v>11307</v>
      </c>
      <c r="BO914" s="25" t="s">
        <v>106</v>
      </c>
      <c r="BP914" s="25">
        <v>69055000</v>
      </c>
      <c r="BQ914" s="25">
        <v>92996079916</v>
      </c>
      <c r="BR914" s="33" t="s">
        <v>11308</v>
      </c>
      <c r="BS914" s="25"/>
      <c r="BT914" s="25"/>
      <c r="BU914" s="25"/>
      <c r="BV914" s="25"/>
      <c r="BW914" s="25"/>
      <c r="BX914" s="25"/>
      <c r="BY914" s="25"/>
      <c r="BZ914" s="25"/>
      <c r="CA914" s="25"/>
      <c r="CB914" s="31">
        <v>43937</v>
      </c>
      <c r="CC914" s="25" t="s">
        <v>175</v>
      </c>
      <c r="CD914" s="31">
        <v>44672</v>
      </c>
      <c r="CE914" s="25" t="s">
        <v>709</v>
      </c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</row>
    <row r="915" spans="1:93" ht="15" customHeight="1">
      <c r="A915" s="13" t="s">
        <v>11309</v>
      </c>
      <c r="B915" s="14"/>
      <c r="C915" s="40" t="s">
        <v>82</v>
      </c>
      <c r="D915" s="599" t="s">
        <v>11029</v>
      </c>
      <c r="E915" s="599">
        <v>38</v>
      </c>
      <c r="F915" s="599"/>
      <c r="G915" s="599"/>
      <c r="H915" s="36" t="s">
        <v>84</v>
      </c>
      <c r="I915" s="14"/>
      <c r="J915" s="14" t="s">
        <v>135</v>
      </c>
      <c r="K915" s="14" t="s">
        <v>279</v>
      </c>
      <c r="L915" s="21" t="s">
        <v>69</v>
      </c>
      <c r="M915" s="17" t="s">
        <v>1392</v>
      </c>
      <c r="N915" s="17" t="s">
        <v>1450</v>
      </c>
      <c r="O915" s="18" t="s">
        <v>11310</v>
      </c>
      <c r="P915" s="14" t="s">
        <v>11311</v>
      </c>
      <c r="Q915" s="60" t="s">
        <v>11312</v>
      </c>
      <c r="R915" s="14" t="s">
        <v>11313</v>
      </c>
      <c r="S915" s="14" t="s">
        <v>11314</v>
      </c>
      <c r="T915" s="14">
        <v>334629513</v>
      </c>
      <c r="U915" s="14">
        <v>9</v>
      </c>
      <c r="V915" s="14">
        <v>59</v>
      </c>
      <c r="W915" s="14">
        <v>648</v>
      </c>
      <c r="X915" s="13" t="s">
        <v>11315</v>
      </c>
      <c r="Y915" s="13" t="s">
        <v>11316</v>
      </c>
      <c r="Z915" s="14">
        <v>2</v>
      </c>
      <c r="AA915" s="14" t="s">
        <v>96</v>
      </c>
      <c r="AB915" s="14" t="s">
        <v>23</v>
      </c>
      <c r="AC915" s="14" t="s">
        <v>97</v>
      </c>
      <c r="AD915" s="19"/>
      <c r="AE915" s="13" t="s">
        <v>2851</v>
      </c>
      <c r="AF915" s="20">
        <v>28346</v>
      </c>
      <c r="AG915" s="14" t="str">
        <f t="shared" ca="1" si="237"/>
        <v>48 anos</v>
      </c>
      <c r="AH915" s="20">
        <v>43937</v>
      </c>
      <c r="AI915" s="20">
        <v>43937</v>
      </c>
      <c r="AJ915" s="20">
        <f t="shared" si="238"/>
        <v>53068</v>
      </c>
      <c r="AK915" s="20">
        <f t="shared" si="239"/>
        <v>54894</v>
      </c>
      <c r="AL915" s="14">
        <v>59</v>
      </c>
      <c r="AM915" s="14" t="str">
        <f t="shared" ca="1" si="240"/>
        <v>5 ano(s)</v>
      </c>
      <c r="AN915" s="14" t="str">
        <f t="shared" ca="1" si="241"/>
        <v>4  mês(es)</v>
      </c>
      <c r="AO915" s="14" t="str">
        <f t="shared" ca="1" si="242"/>
        <v>0 dias</v>
      </c>
      <c r="AP915" s="14">
        <f t="shared" ca="1" si="243"/>
        <v>1948</v>
      </c>
      <c r="AQ915" s="21" t="s">
        <v>99</v>
      </c>
      <c r="AR915" s="14"/>
      <c r="AS915" s="14"/>
      <c r="AT915" s="14"/>
      <c r="AU915" s="14"/>
      <c r="AV915" s="14"/>
      <c r="AW915" s="14" t="s">
        <v>100</v>
      </c>
      <c r="AX915" s="14" t="s">
        <v>110</v>
      </c>
      <c r="AY915" s="14" t="s">
        <v>11317</v>
      </c>
      <c r="AZ915" s="14" t="s">
        <v>99</v>
      </c>
      <c r="BA915" s="116" t="s">
        <v>99</v>
      </c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 t="s">
        <v>106</v>
      </c>
      <c r="BP915" s="14"/>
      <c r="BQ915" s="117"/>
      <c r="BR915" s="22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</row>
    <row r="916" spans="1:93" ht="15" customHeight="1">
      <c r="A916" s="24" t="s">
        <v>11318</v>
      </c>
      <c r="B916" s="25"/>
      <c r="C916" s="34" t="s">
        <v>82</v>
      </c>
      <c r="D916" s="600" t="s">
        <v>11029</v>
      </c>
      <c r="E916" s="599">
        <v>38</v>
      </c>
      <c r="F916" s="600"/>
      <c r="G916" s="600"/>
      <c r="H916" s="27" t="s">
        <v>84</v>
      </c>
      <c r="I916" s="25"/>
      <c r="J916" s="25" t="s">
        <v>135</v>
      </c>
      <c r="K916" s="25" t="s">
        <v>544</v>
      </c>
      <c r="L916" s="32" t="s">
        <v>69</v>
      </c>
      <c r="M916" s="25" t="s">
        <v>1392</v>
      </c>
      <c r="N916" s="28" t="s">
        <v>1450</v>
      </c>
      <c r="O916" s="29" t="s">
        <v>11319</v>
      </c>
      <c r="P916" s="25" t="s">
        <v>11320</v>
      </c>
      <c r="Q916" s="41" t="s">
        <v>11321</v>
      </c>
      <c r="R916" s="25" t="s">
        <v>11322</v>
      </c>
      <c r="S916" s="25" t="s">
        <v>11323</v>
      </c>
      <c r="T916" s="25">
        <v>184783122</v>
      </c>
      <c r="U916" s="25">
        <v>8</v>
      </c>
      <c r="V916" s="25">
        <v>65</v>
      </c>
      <c r="W916" s="25">
        <v>114</v>
      </c>
      <c r="X916" s="24" t="s">
        <v>11324</v>
      </c>
      <c r="Y916" s="24" t="s">
        <v>11325</v>
      </c>
      <c r="Z916" s="25">
        <v>1</v>
      </c>
      <c r="AA916" s="25" t="s">
        <v>99</v>
      </c>
      <c r="AB916" s="25" t="s">
        <v>1601</v>
      </c>
      <c r="AC916" s="25" t="s">
        <v>97</v>
      </c>
      <c r="AD916" s="30" t="s">
        <v>11326</v>
      </c>
      <c r="AE916" s="24" t="s">
        <v>6257</v>
      </c>
      <c r="AF916" s="31">
        <v>28714</v>
      </c>
      <c r="AG916" s="25" t="str">
        <f t="shared" ca="1" si="237"/>
        <v>47 anos</v>
      </c>
      <c r="AH916" s="31">
        <v>44091</v>
      </c>
      <c r="AI916" s="31">
        <v>44091</v>
      </c>
      <c r="AJ916" s="31">
        <f t="shared" si="238"/>
        <v>53222</v>
      </c>
      <c r="AK916" s="31">
        <f t="shared" si="239"/>
        <v>55048</v>
      </c>
      <c r="AL916" s="25">
        <v>59</v>
      </c>
      <c r="AM916" s="25" t="str">
        <f t="shared" ca="1" si="240"/>
        <v>4 ano(s)</v>
      </c>
      <c r="AN916" s="25" t="str">
        <f t="shared" ca="1" si="241"/>
        <v>10  mês(es)</v>
      </c>
      <c r="AO916" s="25" t="str">
        <f t="shared" ca="1" si="242"/>
        <v>30 dias</v>
      </c>
      <c r="AP916" s="25">
        <f t="shared" ca="1" si="243"/>
        <v>1794</v>
      </c>
      <c r="AQ916" s="32" t="s">
        <v>99</v>
      </c>
      <c r="AR916" s="25"/>
      <c r="AS916" s="25"/>
      <c r="AT916" s="25"/>
      <c r="AU916" s="25"/>
      <c r="AV916" s="25"/>
      <c r="AW916" s="25" t="s">
        <v>336</v>
      </c>
      <c r="AX916" s="25" t="s">
        <v>110</v>
      </c>
      <c r="AY916" s="25" t="s">
        <v>99</v>
      </c>
      <c r="AZ916" s="25" t="s">
        <v>99</v>
      </c>
      <c r="BA916" s="25" t="s">
        <v>99</v>
      </c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 t="s">
        <v>106</v>
      </c>
      <c r="BP916" s="25"/>
      <c r="BQ916" s="25"/>
      <c r="BR916" s="33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</row>
    <row r="917" spans="1:93" ht="15" customHeight="1">
      <c r="A917" s="13" t="s">
        <v>11327</v>
      </c>
      <c r="B917" s="14">
        <v>14</v>
      </c>
      <c r="C917" s="40" t="s">
        <v>82</v>
      </c>
      <c r="D917" s="599" t="s">
        <v>11029</v>
      </c>
      <c r="E917" s="599">
        <v>38</v>
      </c>
      <c r="F917" s="599"/>
      <c r="G917" s="599"/>
      <c r="H917" s="36" t="s">
        <v>84</v>
      </c>
      <c r="I917" s="14"/>
      <c r="J917" s="14" t="s">
        <v>135</v>
      </c>
      <c r="K917" s="14" t="s">
        <v>544</v>
      </c>
      <c r="L917" s="14" t="s">
        <v>75</v>
      </c>
      <c r="M917" s="17" t="s">
        <v>136</v>
      </c>
      <c r="N917" s="17" t="s">
        <v>9701</v>
      </c>
      <c r="O917" s="18" t="s">
        <v>11328</v>
      </c>
      <c r="P917" s="14" t="s">
        <v>11329</v>
      </c>
      <c r="Q917" s="14">
        <v>1514</v>
      </c>
      <c r="R917" s="14" t="s">
        <v>11330</v>
      </c>
      <c r="S917" s="14" t="s">
        <v>11331</v>
      </c>
      <c r="T917" s="14">
        <v>146434822</v>
      </c>
      <c r="U917" s="14">
        <v>8</v>
      </c>
      <c r="V917" s="14">
        <v>1</v>
      </c>
      <c r="W917" s="14">
        <v>828</v>
      </c>
      <c r="X917" s="13" t="s">
        <v>11332</v>
      </c>
      <c r="Y917" s="13" t="s">
        <v>11333</v>
      </c>
      <c r="Z917" s="14"/>
      <c r="AA917" s="14" t="s">
        <v>96</v>
      </c>
      <c r="AB917" s="14" t="s">
        <v>23</v>
      </c>
      <c r="AC917" s="14" t="s">
        <v>97</v>
      </c>
      <c r="AD917" s="19" t="s">
        <v>11334</v>
      </c>
      <c r="AE917" s="13" t="s">
        <v>11335</v>
      </c>
      <c r="AF917" s="20">
        <v>28009</v>
      </c>
      <c r="AG917" s="14" t="str">
        <f t="shared" ca="1" si="237"/>
        <v>48 anos</v>
      </c>
      <c r="AH917" s="14"/>
      <c r="AI917" s="20">
        <v>43937</v>
      </c>
      <c r="AJ917" s="20">
        <f t="shared" si="238"/>
        <v>53068</v>
      </c>
      <c r="AK917" s="20">
        <f t="shared" si="239"/>
        <v>54894</v>
      </c>
      <c r="AL917" s="14">
        <v>59</v>
      </c>
      <c r="AM917" s="14" t="str">
        <f t="shared" ca="1" si="240"/>
        <v>5 ano(s)</v>
      </c>
      <c r="AN917" s="14" t="str">
        <f t="shared" ca="1" si="241"/>
        <v>4  mês(es)</v>
      </c>
      <c r="AO917" s="14" t="str">
        <f t="shared" ca="1" si="242"/>
        <v>0 dias</v>
      </c>
      <c r="AP917" s="14">
        <f t="shared" ca="1" si="243"/>
        <v>1948</v>
      </c>
      <c r="AQ917" s="21" t="s">
        <v>99</v>
      </c>
      <c r="AR917" s="14"/>
      <c r="AS917" s="14"/>
      <c r="AT917" s="14"/>
      <c r="AU917" s="14"/>
      <c r="AV917" s="14"/>
      <c r="AW917" s="14" t="s">
        <v>100</v>
      </c>
      <c r="AX917" s="14" t="s">
        <v>172</v>
      </c>
      <c r="AY917" s="14" t="s">
        <v>11075</v>
      </c>
      <c r="AZ917" s="14" t="s">
        <v>99</v>
      </c>
      <c r="BA917" s="14" t="s">
        <v>99</v>
      </c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 t="s">
        <v>11336</v>
      </c>
      <c r="BM917" s="14">
        <v>27</v>
      </c>
      <c r="BN917" s="14" t="s">
        <v>11337</v>
      </c>
      <c r="BO917" s="14" t="s">
        <v>106</v>
      </c>
      <c r="BP917" s="14">
        <v>69053000</v>
      </c>
      <c r="BQ917" s="14">
        <v>92993987990</v>
      </c>
      <c r="BR917" s="22" t="s">
        <v>11338</v>
      </c>
      <c r="BS917" s="14"/>
      <c r="BT917" s="14"/>
      <c r="BU917" s="14"/>
      <c r="BV917" s="14"/>
      <c r="BW917" s="14"/>
      <c r="BX917" s="14"/>
      <c r="BY917" s="14"/>
      <c r="BZ917" s="14"/>
      <c r="CA917" s="14"/>
      <c r="CB917" s="20">
        <v>43937</v>
      </c>
      <c r="CC917" s="14" t="s">
        <v>175</v>
      </c>
      <c r="CD917" s="20">
        <v>44672</v>
      </c>
      <c r="CE917" s="14" t="s">
        <v>176</v>
      </c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</row>
    <row r="918" spans="1:93" ht="15" customHeight="1">
      <c r="A918" s="24" t="s">
        <v>11339</v>
      </c>
      <c r="B918" s="25">
        <v>4</v>
      </c>
      <c r="C918" s="34" t="s">
        <v>82</v>
      </c>
      <c r="D918" s="615" t="s">
        <v>16940</v>
      </c>
      <c r="E918" s="599">
        <v>38</v>
      </c>
      <c r="F918" s="600"/>
      <c r="G918" s="600"/>
      <c r="H918" s="27" t="s">
        <v>84</v>
      </c>
      <c r="I918" s="25" t="s">
        <v>575</v>
      </c>
      <c r="J918" s="25" t="s">
        <v>135</v>
      </c>
      <c r="K918" s="25" t="s">
        <v>279</v>
      </c>
      <c r="L918" s="25" t="s">
        <v>76</v>
      </c>
      <c r="M918" s="28" t="s">
        <v>136</v>
      </c>
      <c r="N918" s="28" t="s">
        <v>161</v>
      </c>
      <c r="O918" s="29" t="s">
        <v>11340</v>
      </c>
      <c r="P918" s="25" t="s">
        <v>11341</v>
      </c>
      <c r="Q918" s="28" t="s">
        <v>11342</v>
      </c>
      <c r="R918" s="25" t="s">
        <v>11343</v>
      </c>
      <c r="S918" s="25" t="s">
        <v>11344</v>
      </c>
      <c r="T918" s="25">
        <v>217098822</v>
      </c>
      <c r="U918" s="25">
        <v>24</v>
      </c>
      <c r="V918" s="25">
        <v>2</v>
      </c>
      <c r="W918" s="25">
        <v>587</v>
      </c>
      <c r="X918" s="24" t="s">
        <v>11345</v>
      </c>
      <c r="Y918" s="24" t="s">
        <v>11346</v>
      </c>
      <c r="Z918" s="25">
        <v>6</v>
      </c>
      <c r="AA918" s="25" t="s">
        <v>96</v>
      </c>
      <c r="AB918" s="25" t="s">
        <v>23</v>
      </c>
      <c r="AC918" s="25" t="s">
        <v>97</v>
      </c>
      <c r="AD918" s="30"/>
      <c r="AE918" s="24" t="s">
        <v>11347</v>
      </c>
      <c r="AF918" s="31">
        <v>30026</v>
      </c>
      <c r="AG918" s="25" t="str">
        <f t="shared" ca="1" si="237"/>
        <v>43 anos</v>
      </c>
      <c r="AH918" s="25"/>
      <c r="AI918" s="31">
        <v>43112</v>
      </c>
      <c r="AJ918" s="31">
        <f t="shared" si="238"/>
        <v>52243</v>
      </c>
      <c r="AK918" s="31">
        <f t="shared" si="239"/>
        <v>54069</v>
      </c>
      <c r="AL918" s="25">
        <v>59</v>
      </c>
      <c r="AM918" s="25" t="str">
        <f t="shared" ca="1" si="240"/>
        <v>7 ano(s)</v>
      </c>
      <c r="AN918" s="25" t="str">
        <f t="shared" ca="1" si="241"/>
        <v>7  mês(es)</v>
      </c>
      <c r="AO918" s="25" t="str">
        <f t="shared" ca="1" si="242"/>
        <v>4 dias</v>
      </c>
      <c r="AP918" s="25">
        <f t="shared" ca="1" si="243"/>
        <v>2773</v>
      </c>
      <c r="AQ918" s="32" t="s">
        <v>99</v>
      </c>
      <c r="AR918" s="25"/>
      <c r="AS918" s="25"/>
      <c r="AT918" s="25"/>
      <c r="AU918" s="25"/>
      <c r="AV918" s="25"/>
      <c r="AW918" s="25" t="s">
        <v>100</v>
      </c>
      <c r="AX918" s="25" t="s">
        <v>172</v>
      </c>
      <c r="AY918" s="25" t="s">
        <v>7760</v>
      </c>
      <c r="AZ918" s="25" t="s">
        <v>99</v>
      </c>
      <c r="BA918" s="25" t="s">
        <v>99</v>
      </c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 t="s">
        <v>11348</v>
      </c>
      <c r="BM918" s="25" t="s">
        <v>105</v>
      </c>
      <c r="BN918" s="25" t="s">
        <v>11349</v>
      </c>
      <c r="BO918" s="25" t="s">
        <v>106</v>
      </c>
      <c r="BP918" s="25">
        <v>69060081</v>
      </c>
      <c r="BQ918" s="25">
        <v>92994190162</v>
      </c>
      <c r="BR918" s="33" t="s">
        <v>11350</v>
      </c>
      <c r="BS918" s="25" t="s">
        <v>11351</v>
      </c>
      <c r="BT918" s="25"/>
      <c r="BU918" s="25"/>
      <c r="BV918" s="25"/>
      <c r="BW918" s="25"/>
      <c r="BX918" s="25"/>
      <c r="BY918" s="25"/>
      <c r="BZ918" s="25"/>
      <c r="CA918" s="25" t="s">
        <v>11352</v>
      </c>
      <c r="CB918" s="25"/>
      <c r="CC918" s="25"/>
      <c r="CD918" s="31">
        <v>44068</v>
      </c>
      <c r="CE918" s="97" t="s">
        <v>8680</v>
      </c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</row>
    <row r="919" spans="1:93" ht="15" customHeight="1">
      <c r="A919" s="13" t="s">
        <v>11792</v>
      </c>
      <c r="B919" s="14">
        <v>19</v>
      </c>
      <c r="C919" s="40" t="s">
        <v>82</v>
      </c>
      <c r="D919" s="614" t="s">
        <v>11029</v>
      </c>
      <c r="E919" s="599">
        <v>38</v>
      </c>
      <c r="F919" s="599"/>
      <c r="G919" s="599"/>
      <c r="H919" s="36" t="s">
        <v>84</v>
      </c>
      <c r="I919" s="14" t="s">
        <v>11793</v>
      </c>
      <c r="J919" s="14" t="s">
        <v>85</v>
      </c>
      <c r="K919" s="14" t="s">
        <v>544</v>
      </c>
      <c r="L919" s="14" t="s">
        <v>75</v>
      </c>
      <c r="M919" s="17" t="s">
        <v>136</v>
      </c>
      <c r="N919" s="17" t="s">
        <v>2291</v>
      </c>
      <c r="O919" s="18" t="s">
        <v>11794</v>
      </c>
      <c r="P919" s="14" t="s">
        <v>11795</v>
      </c>
      <c r="Q919" s="14">
        <v>1470</v>
      </c>
      <c r="R919" s="14" t="s">
        <v>11796</v>
      </c>
      <c r="S919" s="14" t="s">
        <v>11797</v>
      </c>
      <c r="T919" s="14">
        <v>370529213</v>
      </c>
      <c r="U919" s="14">
        <v>68</v>
      </c>
      <c r="V919" s="14">
        <v>95</v>
      </c>
      <c r="W919" s="14">
        <v>266</v>
      </c>
      <c r="X919" s="13" t="s">
        <v>11798</v>
      </c>
      <c r="Y919" s="13" t="s">
        <v>11799</v>
      </c>
      <c r="Z919" s="14"/>
      <c r="AA919" s="14" t="s">
        <v>99</v>
      </c>
      <c r="AB919" s="14" t="s">
        <v>11734</v>
      </c>
      <c r="AC919" s="14" t="s">
        <v>4865</v>
      </c>
      <c r="AD919" s="19" t="s">
        <v>11774</v>
      </c>
      <c r="AE919" s="13" t="s">
        <v>11800</v>
      </c>
      <c r="AF919" s="20">
        <v>29959</v>
      </c>
      <c r="AG919" s="14" t="str">
        <f t="shared" ca="1" si="237"/>
        <v>43 anos</v>
      </c>
      <c r="AH919" s="14"/>
      <c r="AI919" s="20">
        <v>43937</v>
      </c>
      <c r="AJ919" s="20">
        <f t="shared" si="238"/>
        <v>53068</v>
      </c>
      <c r="AK919" s="20">
        <f t="shared" si="239"/>
        <v>54894</v>
      </c>
      <c r="AL919" s="14">
        <v>59</v>
      </c>
      <c r="AM919" s="14" t="str">
        <f t="shared" ca="1" si="240"/>
        <v>5 ano(s)</v>
      </c>
      <c r="AN919" s="14" t="str">
        <f t="shared" ca="1" si="241"/>
        <v>4  mês(es)</v>
      </c>
      <c r="AO919" s="14" t="str">
        <f t="shared" ca="1" si="242"/>
        <v>0 dias</v>
      </c>
      <c r="AP919" s="14">
        <f t="shared" ca="1" si="243"/>
        <v>1948</v>
      </c>
      <c r="AQ919" s="21" t="s">
        <v>99</v>
      </c>
      <c r="AR919" s="14"/>
      <c r="AS919" s="14"/>
      <c r="AT919" s="14"/>
      <c r="AU919" s="14"/>
      <c r="AV919" s="14"/>
      <c r="AW919" s="14" t="s">
        <v>100</v>
      </c>
      <c r="AX919" s="14" t="s">
        <v>2298</v>
      </c>
      <c r="AY919" s="14" t="s">
        <v>11801</v>
      </c>
      <c r="AZ919" s="14" t="s">
        <v>2300</v>
      </c>
      <c r="BA919" s="14" t="s">
        <v>99</v>
      </c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 t="s">
        <v>11802</v>
      </c>
      <c r="BM919" s="14">
        <v>280</v>
      </c>
      <c r="BN919" s="14" t="s">
        <v>11803</v>
      </c>
      <c r="BO919" s="14" t="s">
        <v>106</v>
      </c>
      <c r="BP919" s="14">
        <v>69054308</v>
      </c>
      <c r="BQ919" s="14">
        <v>96981154505</v>
      </c>
      <c r="BR919" s="22" t="s">
        <v>11804</v>
      </c>
      <c r="BS919" s="14"/>
      <c r="BT919" s="14"/>
      <c r="BU919" s="14"/>
      <c r="BV919" s="14"/>
      <c r="BW919" s="14"/>
      <c r="BX919" s="14"/>
      <c r="BY919" s="14"/>
      <c r="BZ919" s="14"/>
      <c r="CA919" s="14"/>
      <c r="CB919" s="20">
        <v>43937</v>
      </c>
      <c r="CC919" s="14" t="s">
        <v>175</v>
      </c>
      <c r="CD919" s="20">
        <v>44672</v>
      </c>
      <c r="CE919" s="14" t="s">
        <v>2304</v>
      </c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</row>
    <row r="920" spans="1:93" ht="15" customHeight="1">
      <c r="A920" s="155" t="s">
        <v>11353</v>
      </c>
      <c r="B920" s="21"/>
      <c r="C920" s="40" t="s">
        <v>82</v>
      </c>
      <c r="D920" s="599" t="s">
        <v>11029</v>
      </c>
      <c r="E920" s="599">
        <v>38</v>
      </c>
      <c r="F920" s="599"/>
      <c r="G920" s="599"/>
      <c r="H920" s="36" t="s">
        <v>84</v>
      </c>
      <c r="I920" s="14" t="s">
        <v>5401</v>
      </c>
      <c r="J920" s="21" t="s">
        <v>135</v>
      </c>
      <c r="K920" s="14" t="s">
        <v>86</v>
      </c>
      <c r="L920" s="21" t="s">
        <v>69</v>
      </c>
      <c r="M920" s="21" t="s">
        <v>1392</v>
      </c>
      <c r="N920" s="21" t="s">
        <v>1450</v>
      </c>
      <c r="O920" s="18" t="s">
        <v>11354</v>
      </c>
      <c r="P920" s="21" t="s">
        <v>11355</v>
      </c>
      <c r="Q920" s="14">
        <v>1855</v>
      </c>
      <c r="R920" s="21">
        <v>17065520879</v>
      </c>
      <c r="S920" s="21">
        <v>63446715215</v>
      </c>
      <c r="T920" s="21">
        <v>189243822</v>
      </c>
      <c r="U920" s="21">
        <v>75</v>
      </c>
      <c r="V920" s="21">
        <v>1</v>
      </c>
      <c r="W920" s="21">
        <v>645</v>
      </c>
      <c r="X920" s="155" t="s">
        <v>11356</v>
      </c>
      <c r="Y920" s="155" t="s">
        <v>11357</v>
      </c>
      <c r="Z920" s="14">
        <v>2</v>
      </c>
      <c r="AA920" s="14" t="s">
        <v>96</v>
      </c>
      <c r="AB920" s="14" t="s">
        <v>23</v>
      </c>
      <c r="AC920" s="21" t="s">
        <v>97</v>
      </c>
      <c r="AD920" s="157"/>
      <c r="AE920" s="155"/>
      <c r="AF920" s="133">
        <v>28806</v>
      </c>
      <c r="AG920" s="21" t="s">
        <v>11358</v>
      </c>
      <c r="AH920" s="133">
        <v>44802</v>
      </c>
      <c r="AI920" s="133">
        <v>44802</v>
      </c>
      <c r="AJ920" s="20">
        <f t="shared" si="238"/>
        <v>53933</v>
      </c>
      <c r="AK920" s="20">
        <f t="shared" si="239"/>
        <v>55760</v>
      </c>
      <c r="AL920" s="21">
        <v>59</v>
      </c>
      <c r="AM920" s="14" t="str">
        <f t="shared" ca="1" si="240"/>
        <v>2 ano(s)</v>
      </c>
      <c r="AN920" s="14" t="str">
        <f t="shared" ca="1" si="241"/>
        <v>11  mês(es)</v>
      </c>
      <c r="AO920" s="14" t="str">
        <f t="shared" ca="1" si="242"/>
        <v>18 dias</v>
      </c>
      <c r="AP920" s="14">
        <f t="shared" ca="1" si="243"/>
        <v>1083</v>
      </c>
      <c r="AQ920" s="21" t="s">
        <v>99</v>
      </c>
      <c r="AR920" s="21"/>
      <c r="AS920" s="21"/>
      <c r="AT920" s="21"/>
      <c r="AU920" s="21"/>
      <c r="AV920" s="21"/>
      <c r="AW920" s="14" t="s">
        <v>100</v>
      </c>
      <c r="AX920" s="21" t="s">
        <v>6868</v>
      </c>
      <c r="AY920" s="21"/>
      <c r="AZ920" s="21"/>
      <c r="BA920" s="678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 t="s">
        <v>11359</v>
      </c>
      <c r="BM920" s="21">
        <v>836</v>
      </c>
      <c r="BN920" s="21" t="s">
        <v>2483</v>
      </c>
      <c r="BO920" s="21" t="s">
        <v>106</v>
      </c>
      <c r="BP920" s="21">
        <v>69065050</v>
      </c>
      <c r="BQ920" s="257" t="s">
        <v>11360</v>
      </c>
      <c r="BR920" s="189" t="s">
        <v>11361</v>
      </c>
      <c r="BS920" s="155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155"/>
      <c r="CN920" s="21"/>
      <c r="CO920" s="21"/>
    </row>
    <row r="921" spans="1:93" ht="15" customHeight="1">
      <c r="A921" s="103" t="s">
        <v>11362</v>
      </c>
      <c r="B921" s="32"/>
      <c r="C921" s="34" t="s">
        <v>82</v>
      </c>
      <c r="D921" s="600" t="s">
        <v>11029</v>
      </c>
      <c r="E921" s="599">
        <v>38</v>
      </c>
      <c r="F921" s="600"/>
      <c r="G921" s="600"/>
      <c r="H921" s="27" t="s">
        <v>84</v>
      </c>
      <c r="I921" s="25"/>
      <c r="J921" s="32" t="s">
        <v>135</v>
      </c>
      <c r="K921" s="25" t="s">
        <v>279</v>
      </c>
      <c r="L921" s="32" t="s">
        <v>69</v>
      </c>
      <c r="M921" s="28" t="s">
        <v>1392</v>
      </c>
      <c r="N921" s="28" t="s">
        <v>1450</v>
      </c>
      <c r="O921" s="29" t="s">
        <v>11363</v>
      </c>
      <c r="P921" s="32" t="s">
        <v>11364</v>
      </c>
      <c r="Q921" s="25">
        <v>1873</v>
      </c>
      <c r="R921" s="32" t="s">
        <v>11365</v>
      </c>
      <c r="S921" s="32" t="s">
        <v>11366</v>
      </c>
      <c r="T921" s="32"/>
      <c r="U921" s="32"/>
      <c r="V921" s="32"/>
      <c r="W921" s="32"/>
      <c r="X921" s="103" t="s">
        <v>11367</v>
      </c>
      <c r="Y921" s="103" t="s">
        <v>11368</v>
      </c>
      <c r="Z921" s="32">
        <v>1</v>
      </c>
      <c r="AA921" s="25" t="s">
        <v>96</v>
      </c>
      <c r="AB921" s="25" t="s">
        <v>23</v>
      </c>
      <c r="AC921" s="32" t="s">
        <v>97</v>
      </c>
      <c r="AD921" s="105"/>
      <c r="AE921" s="103"/>
      <c r="AF921" s="106">
        <v>30543</v>
      </c>
      <c r="AG921" s="32" t="s">
        <v>5946</v>
      </c>
      <c r="AH921" s="119">
        <v>45036</v>
      </c>
      <c r="AI921" s="106">
        <v>45036</v>
      </c>
      <c r="AJ921" s="31">
        <f t="shared" si="238"/>
        <v>54168</v>
      </c>
      <c r="AK921" s="31">
        <f t="shared" si="239"/>
        <v>55994</v>
      </c>
      <c r="AL921" s="32">
        <v>59</v>
      </c>
      <c r="AM921" s="25" t="str">
        <f t="shared" ca="1" si="240"/>
        <v>2 ano(s)</v>
      </c>
      <c r="AN921" s="25" t="str">
        <f t="shared" ca="1" si="241"/>
        <v>3  mês(es)</v>
      </c>
      <c r="AO921" s="25" t="str">
        <f t="shared" ca="1" si="242"/>
        <v>27 dias</v>
      </c>
      <c r="AP921" s="25">
        <f t="shared" ca="1" si="243"/>
        <v>849</v>
      </c>
      <c r="AQ921" s="32" t="s">
        <v>99</v>
      </c>
      <c r="AR921" s="32"/>
      <c r="AS921" s="32"/>
      <c r="AT921" s="32"/>
      <c r="AU921" s="32"/>
      <c r="AV921" s="32"/>
      <c r="AW921" s="675" t="s">
        <v>100</v>
      </c>
      <c r="AX921" s="32" t="s">
        <v>11369</v>
      </c>
      <c r="AY921" s="32" t="s">
        <v>99</v>
      </c>
      <c r="AZ921" s="32" t="s">
        <v>96</v>
      </c>
      <c r="BA921" s="215" t="s">
        <v>99</v>
      </c>
      <c r="BB921" s="32"/>
      <c r="BC921" s="32"/>
      <c r="BD921" s="32" t="s">
        <v>11370</v>
      </c>
      <c r="BE921" s="32"/>
      <c r="BF921" s="32"/>
      <c r="BG921" s="32"/>
      <c r="BH921" s="32"/>
      <c r="BI921" s="32"/>
      <c r="BJ921" s="32"/>
      <c r="BK921" s="32"/>
      <c r="BL921" s="32" t="s">
        <v>11371</v>
      </c>
      <c r="BM921" s="32">
        <v>15</v>
      </c>
      <c r="BN921" s="32" t="s">
        <v>11372</v>
      </c>
      <c r="BO921" s="32" t="s">
        <v>106</v>
      </c>
      <c r="BP921" s="32" t="s">
        <v>11373</v>
      </c>
      <c r="BQ921" s="216" t="s">
        <v>11374</v>
      </c>
      <c r="BR921" s="182" t="s">
        <v>11375</v>
      </c>
      <c r="BS921" s="103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103"/>
      <c r="CN921" s="32"/>
      <c r="CO921" s="32"/>
    </row>
    <row r="922" spans="1:93" ht="15" customHeight="1">
      <c r="A922" s="13" t="s">
        <v>11376</v>
      </c>
      <c r="B922" s="14">
        <v>78</v>
      </c>
      <c r="C922" s="40" t="s">
        <v>82</v>
      </c>
      <c r="D922" s="599" t="s">
        <v>11029</v>
      </c>
      <c r="E922" s="599">
        <v>38</v>
      </c>
      <c r="F922" s="599"/>
      <c r="G922" s="599"/>
      <c r="H922" s="36" t="s">
        <v>84</v>
      </c>
      <c r="I922" s="14"/>
      <c r="J922" s="14" t="s">
        <v>135</v>
      </c>
      <c r="K922" s="14" t="s">
        <v>544</v>
      </c>
      <c r="L922" s="14" t="s">
        <v>75</v>
      </c>
      <c r="M922" s="14" t="s">
        <v>136</v>
      </c>
      <c r="N922" s="14" t="s">
        <v>137</v>
      </c>
      <c r="O922" s="18" t="s">
        <v>11377</v>
      </c>
      <c r="P922" s="14" t="s">
        <v>11378</v>
      </c>
      <c r="Q922" s="14">
        <v>1519</v>
      </c>
      <c r="R922" s="14" t="s">
        <v>11379</v>
      </c>
      <c r="S922" s="14" t="s">
        <v>11380</v>
      </c>
      <c r="T922" s="14">
        <v>201756622</v>
      </c>
      <c r="U922" s="14">
        <v>32</v>
      </c>
      <c r="V922" s="14">
        <v>2</v>
      </c>
      <c r="W922" s="14">
        <v>623</v>
      </c>
      <c r="X922" s="13" t="s">
        <v>11381</v>
      </c>
      <c r="Y922" s="13" t="s">
        <v>11382</v>
      </c>
      <c r="Z922" s="14"/>
      <c r="AA922" s="14" t="s">
        <v>96</v>
      </c>
      <c r="AB922" s="14" t="s">
        <v>23</v>
      </c>
      <c r="AC922" s="14" t="s">
        <v>97</v>
      </c>
      <c r="AD922" s="19"/>
      <c r="AE922" s="13" t="s">
        <v>11383</v>
      </c>
      <c r="AF922" s="20">
        <v>29469</v>
      </c>
      <c r="AG922" s="14" t="str">
        <f t="shared" ref="AG922:AG933" ca="1" si="244">DATEDIF(AF922,TODAY(),"Y")&amp;" anos"</f>
        <v>44 anos</v>
      </c>
      <c r="AH922" s="14"/>
      <c r="AI922" s="20">
        <v>44039</v>
      </c>
      <c r="AJ922" s="20">
        <f t="shared" si="238"/>
        <v>53170</v>
      </c>
      <c r="AK922" s="20">
        <f t="shared" si="239"/>
        <v>54996</v>
      </c>
      <c r="AL922" s="14">
        <v>59</v>
      </c>
      <c r="AM922" s="14" t="str">
        <f t="shared" ca="1" si="240"/>
        <v>5 ano(s)</v>
      </c>
      <c r="AN922" s="14" t="str">
        <f t="shared" ca="1" si="241"/>
        <v>0  mês(es)</v>
      </c>
      <c r="AO922" s="14" t="str">
        <f t="shared" ca="1" si="242"/>
        <v>20 dias</v>
      </c>
      <c r="AP922" s="14">
        <f t="shared" ca="1" si="243"/>
        <v>1846</v>
      </c>
      <c r="AQ922" s="21" t="s">
        <v>99</v>
      </c>
      <c r="AR922" s="14"/>
      <c r="AS922" s="14"/>
      <c r="AT922" s="14"/>
      <c r="AU922" s="14"/>
      <c r="AV922" s="14"/>
      <c r="AW922" s="14" t="s">
        <v>100</v>
      </c>
      <c r="AX922" s="14" t="s">
        <v>149</v>
      </c>
      <c r="AY922" s="14" t="s">
        <v>11384</v>
      </c>
      <c r="AZ922" s="14" t="s">
        <v>99</v>
      </c>
      <c r="BA922" s="14" t="s">
        <v>99</v>
      </c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 t="s">
        <v>11385</v>
      </c>
      <c r="BM922" s="14">
        <v>6</v>
      </c>
      <c r="BN922" s="14" t="s">
        <v>11386</v>
      </c>
      <c r="BO922" s="14" t="s">
        <v>106</v>
      </c>
      <c r="BP922" s="14">
        <v>69095060</v>
      </c>
      <c r="BQ922" s="14">
        <v>92992672597</v>
      </c>
      <c r="BR922" s="22" t="s">
        <v>11387</v>
      </c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</row>
    <row r="923" spans="1:93" ht="15" customHeight="1">
      <c r="A923" s="24" t="s">
        <v>11388</v>
      </c>
      <c r="B923" s="25">
        <v>18</v>
      </c>
      <c r="C923" s="34" t="s">
        <v>82</v>
      </c>
      <c r="D923" s="600" t="s">
        <v>11029</v>
      </c>
      <c r="E923" s="599">
        <v>38</v>
      </c>
      <c r="F923" s="600"/>
      <c r="G923" s="600"/>
      <c r="H923" s="27" t="s">
        <v>84</v>
      </c>
      <c r="I923" s="25" t="s">
        <v>11389</v>
      </c>
      <c r="J923" s="25" t="s">
        <v>135</v>
      </c>
      <c r="K923" s="25" t="s">
        <v>544</v>
      </c>
      <c r="L923" s="25" t="s">
        <v>75</v>
      </c>
      <c r="M923" s="28" t="s">
        <v>136</v>
      </c>
      <c r="N923" s="28" t="s">
        <v>696</v>
      </c>
      <c r="O923" s="29" t="s">
        <v>11390</v>
      </c>
      <c r="P923" s="25" t="s">
        <v>11391</v>
      </c>
      <c r="Q923" s="25">
        <v>1480</v>
      </c>
      <c r="R923" s="25" t="s">
        <v>11392</v>
      </c>
      <c r="S923" s="25" t="s">
        <v>11393</v>
      </c>
      <c r="T923" s="25">
        <v>171004322</v>
      </c>
      <c r="U923" s="25">
        <v>75</v>
      </c>
      <c r="V923" s="25">
        <v>32</v>
      </c>
      <c r="W923" s="25">
        <v>858</v>
      </c>
      <c r="X923" s="24" t="s">
        <v>11394</v>
      </c>
      <c r="Y923" s="24" t="s">
        <v>11395</v>
      </c>
      <c r="Z923" s="25"/>
      <c r="AA923" s="25" t="s">
        <v>96</v>
      </c>
      <c r="AB923" s="25" t="s">
        <v>23</v>
      </c>
      <c r="AC923" s="25" t="s">
        <v>97</v>
      </c>
      <c r="AD923" s="30" t="s">
        <v>11396</v>
      </c>
      <c r="AE923" s="24" t="s">
        <v>11397</v>
      </c>
      <c r="AF923" s="31">
        <v>26821</v>
      </c>
      <c r="AG923" s="25" t="str">
        <f t="shared" ca="1" si="244"/>
        <v>52 anos</v>
      </c>
      <c r="AH923" s="25"/>
      <c r="AI923" s="31">
        <v>43937</v>
      </c>
      <c r="AJ923" s="31">
        <f t="shared" si="238"/>
        <v>53068</v>
      </c>
      <c r="AK923" s="31">
        <f t="shared" si="239"/>
        <v>54894</v>
      </c>
      <c r="AL923" s="25">
        <v>59</v>
      </c>
      <c r="AM923" s="25" t="str">
        <f t="shared" ca="1" si="240"/>
        <v>5 ano(s)</v>
      </c>
      <c r="AN923" s="25" t="str">
        <f t="shared" ca="1" si="241"/>
        <v>4  mês(es)</v>
      </c>
      <c r="AO923" s="25" t="str">
        <f t="shared" ca="1" si="242"/>
        <v>0 dias</v>
      </c>
      <c r="AP923" s="25">
        <f t="shared" ca="1" si="243"/>
        <v>1948</v>
      </c>
      <c r="AQ923" s="32" t="s">
        <v>99</v>
      </c>
      <c r="AR923" s="25"/>
      <c r="AS923" s="25"/>
      <c r="AT923" s="25"/>
      <c r="AU923" s="25"/>
      <c r="AV923" s="25"/>
      <c r="AW923" s="25" t="s">
        <v>100</v>
      </c>
      <c r="AX923" s="25" t="s">
        <v>704</v>
      </c>
      <c r="AY923" s="25" t="s">
        <v>11398</v>
      </c>
      <c r="AZ923" s="25"/>
      <c r="BA923" s="73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 t="s">
        <v>11399</v>
      </c>
      <c r="BM923" s="25">
        <v>704</v>
      </c>
      <c r="BN923" s="25" t="s">
        <v>10649</v>
      </c>
      <c r="BO923" s="25" t="s">
        <v>106</v>
      </c>
      <c r="BP923" s="25">
        <v>69030510</v>
      </c>
      <c r="BQ923" s="80">
        <v>92993309286</v>
      </c>
      <c r="BR923" s="33" t="s">
        <v>11400</v>
      </c>
      <c r="BS923" s="25"/>
      <c r="BT923" s="25"/>
      <c r="BU923" s="25"/>
      <c r="BV923" s="25"/>
      <c r="BW923" s="25"/>
      <c r="BX923" s="25"/>
      <c r="BY923" s="25"/>
      <c r="BZ923" s="25"/>
      <c r="CA923" s="25"/>
      <c r="CB923" s="31">
        <v>43937</v>
      </c>
      <c r="CC923" s="25" t="s">
        <v>175</v>
      </c>
      <c r="CD923" s="31">
        <v>44672</v>
      </c>
      <c r="CE923" s="25" t="s">
        <v>709</v>
      </c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</row>
    <row r="924" spans="1:93" ht="15" customHeight="1">
      <c r="A924" s="13" t="s">
        <v>11401</v>
      </c>
      <c r="B924" s="14"/>
      <c r="C924" s="40" t="s">
        <v>82</v>
      </c>
      <c r="D924" s="599" t="s">
        <v>11029</v>
      </c>
      <c r="E924" s="599">
        <v>38</v>
      </c>
      <c r="F924" s="599"/>
      <c r="G924" s="599"/>
      <c r="H924" s="36" t="s">
        <v>84</v>
      </c>
      <c r="I924" s="14"/>
      <c r="J924" s="14" t="s">
        <v>85</v>
      </c>
      <c r="K924" s="14" t="s">
        <v>86</v>
      </c>
      <c r="L924" s="21" t="s">
        <v>69</v>
      </c>
      <c r="M924" s="17" t="s">
        <v>1392</v>
      </c>
      <c r="N924" s="17" t="s">
        <v>1450</v>
      </c>
      <c r="O924" s="18" t="s">
        <v>11402</v>
      </c>
      <c r="P924" s="14" t="s">
        <v>11403</v>
      </c>
      <c r="Q924" s="60" t="s">
        <v>11404</v>
      </c>
      <c r="R924" s="14" t="s">
        <v>11405</v>
      </c>
      <c r="S924" s="14" t="s">
        <v>11406</v>
      </c>
      <c r="T924" s="14">
        <v>191611322</v>
      </c>
      <c r="U924" s="14">
        <v>16</v>
      </c>
      <c r="V924" s="14">
        <v>59</v>
      </c>
      <c r="W924" s="14">
        <v>80</v>
      </c>
      <c r="X924" s="13" t="s">
        <v>11407</v>
      </c>
      <c r="Y924" s="13" t="s">
        <v>11408</v>
      </c>
      <c r="Z924" s="14">
        <v>1</v>
      </c>
      <c r="AA924" s="14" t="s">
        <v>96</v>
      </c>
      <c r="AB924" s="14" t="s">
        <v>23</v>
      </c>
      <c r="AC924" s="14" t="s">
        <v>97</v>
      </c>
      <c r="AD924" s="19" t="s">
        <v>11409</v>
      </c>
      <c r="AE924" s="13" t="s">
        <v>11335</v>
      </c>
      <c r="AF924" s="20">
        <v>28788</v>
      </c>
      <c r="AG924" s="14" t="str">
        <f t="shared" ca="1" si="244"/>
        <v>46 anos</v>
      </c>
      <c r="AH924" s="20">
        <v>43937</v>
      </c>
      <c r="AI924" s="20">
        <v>43937</v>
      </c>
      <c r="AJ924" s="20">
        <f t="shared" si="238"/>
        <v>53068</v>
      </c>
      <c r="AK924" s="20">
        <f t="shared" si="239"/>
        <v>54894</v>
      </c>
      <c r="AL924" s="14">
        <v>59</v>
      </c>
      <c r="AM924" s="14" t="str">
        <f t="shared" ca="1" si="240"/>
        <v>5 ano(s)</v>
      </c>
      <c r="AN924" s="14" t="str">
        <f t="shared" ca="1" si="241"/>
        <v>4  mês(es)</v>
      </c>
      <c r="AO924" s="14" t="str">
        <f t="shared" ca="1" si="242"/>
        <v>0 dias</v>
      </c>
      <c r="AP924" s="14">
        <f t="shared" ca="1" si="243"/>
        <v>1948</v>
      </c>
      <c r="AQ924" s="21" t="s">
        <v>99</v>
      </c>
      <c r="AR924" s="14"/>
      <c r="AS924" s="14"/>
      <c r="AT924" s="14"/>
      <c r="AU924" s="14"/>
      <c r="AV924" s="14"/>
      <c r="AW924" s="14" t="s">
        <v>100</v>
      </c>
      <c r="AX924" s="14" t="s">
        <v>9667</v>
      </c>
      <c r="AY924" s="14" t="s">
        <v>11410</v>
      </c>
      <c r="AZ924" s="14" t="s">
        <v>99</v>
      </c>
      <c r="BA924" s="14" t="s">
        <v>99</v>
      </c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55" t="s">
        <v>11411</v>
      </c>
      <c r="BM924" s="14">
        <v>67</v>
      </c>
      <c r="BN924" s="155" t="s">
        <v>11412</v>
      </c>
      <c r="BO924" s="14" t="s">
        <v>106</v>
      </c>
      <c r="BP924" s="21">
        <v>69086210</v>
      </c>
      <c r="BQ924" s="21">
        <v>991675471</v>
      </c>
      <c r="BR924" s="155" t="s">
        <v>11413</v>
      </c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</row>
    <row r="925" spans="1:93" ht="15" customHeight="1">
      <c r="A925" s="24" t="s">
        <v>11414</v>
      </c>
      <c r="B925" s="25">
        <v>24</v>
      </c>
      <c r="C925" s="34" t="s">
        <v>82</v>
      </c>
      <c r="D925" s="600" t="s">
        <v>11029</v>
      </c>
      <c r="E925" s="599">
        <v>38</v>
      </c>
      <c r="F925" s="600"/>
      <c r="G925" s="600"/>
      <c r="H925" s="27" t="s">
        <v>84</v>
      </c>
      <c r="I925" s="25"/>
      <c r="J925" s="25" t="s">
        <v>85</v>
      </c>
      <c r="K925" s="25" t="s">
        <v>544</v>
      </c>
      <c r="L925" s="25" t="s">
        <v>75</v>
      </c>
      <c r="M925" s="28" t="s">
        <v>136</v>
      </c>
      <c r="N925" s="28" t="s">
        <v>4987</v>
      </c>
      <c r="O925" s="29" t="s">
        <v>11415</v>
      </c>
      <c r="P925" s="25" t="s">
        <v>11416</v>
      </c>
      <c r="Q925" s="25">
        <v>1476</v>
      </c>
      <c r="R925" s="25" t="s">
        <v>11417</v>
      </c>
      <c r="S925" s="25" t="s">
        <v>11418</v>
      </c>
      <c r="T925" s="25">
        <v>755545803</v>
      </c>
      <c r="U925" s="25">
        <v>53</v>
      </c>
      <c r="V925" s="25">
        <v>233</v>
      </c>
      <c r="W925" s="25">
        <v>26</v>
      </c>
      <c r="X925" s="24" t="s">
        <v>8096</v>
      </c>
      <c r="Y925" s="24" t="s">
        <v>11419</v>
      </c>
      <c r="Z925" s="25"/>
      <c r="AA925" s="25" t="s">
        <v>96</v>
      </c>
      <c r="AB925" s="25" t="s">
        <v>23</v>
      </c>
      <c r="AC925" s="25" t="s">
        <v>97</v>
      </c>
      <c r="AD925" s="180"/>
      <c r="AE925" s="24" t="s">
        <v>7408</v>
      </c>
      <c r="AF925" s="31">
        <v>25641</v>
      </c>
      <c r="AG925" s="25" t="str">
        <f t="shared" ca="1" si="244"/>
        <v>55 anos</v>
      </c>
      <c r="AH925" s="25"/>
      <c r="AI925" s="31">
        <v>43948</v>
      </c>
      <c r="AJ925" s="31">
        <f t="shared" si="238"/>
        <v>53079</v>
      </c>
      <c r="AK925" s="31">
        <f t="shared" si="239"/>
        <v>54905</v>
      </c>
      <c r="AL925" s="25">
        <v>59</v>
      </c>
      <c r="AM925" s="25" t="str">
        <f t="shared" ca="1" si="240"/>
        <v>5 ano(s)</v>
      </c>
      <c r="AN925" s="25" t="str">
        <f t="shared" ca="1" si="241"/>
        <v>3  mês(es)</v>
      </c>
      <c r="AO925" s="25" t="str">
        <f t="shared" ca="1" si="242"/>
        <v>20 dias</v>
      </c>
      <c r="AP925" s="25">
        <f t="shared" ca="1" si="243"/>
        <v>1937</v>
      </c>
      <c r="AQ925" s="32" t="s">
        <v>99</v>
      </c>
      <c r="AR925" s="25"/>
      <c r="AS925" s="25"/>
      <c r="AT925" s="25"/>
      <c r="AU925" s="25"/>
      <c r="AV925" s="25"/>
      <c r="AW925" s="25" t="s">
        <v>100</v>
      </c>
      <c r="AX925" s="25" t="s">
        <v>2538</v>
      </c>
      <c r="AY925" s="25" t="s">
        <v>11420</v>
      </c>
      <c r="AZ925" s="25" t="s">
        <v>99</v>
      </c>
      <c r="BA925" s="25" t="s">
        <v>99</v>
      </c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 t="s">
        <v>11421</v>
      </c>
      <c r="BM925" s="25" t="s">
        <v>11422</v>
      </c>
      <c r="BN925" s="25" t="s">
        <v>2483</v>
      </c>
      <c r="BO925" s="25" t="s">
        <v>106</v>
      </c>
      <c r="BP925" s="25">
        <v>69065000</v>
      </c>
      <c r="BQ925" s="25">
        <v>21999987160</v>
      </c>
      <c r="BR925" s="33" t="s">
        <v>11423</v>
      </c>
      <c r="BS925" s="25"/>
      <c r="BT925" s="25"/>
      <c r="BU925" s="25"/>
      <c r="BV925" s="25"/>
      <c r="BW925" s="25"/>
      <c r="BX925" s="25"/>
      <c r="BY925" s="25"/>
      <c r="BZ925" s="25"/>
      <c r="CA925" s="25"/>
      <c r="CB925" s="31">
        <v>43937</v>
      </c>
      <c r="CC925" s="25" t="s">
        <v>175</v>
      </c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</row>
    <row r="926" spans="1:93" ht="15" customHeight="1">
      <c r="A926" s="13" t="s">
        <v>11424</v>
      </c>
      <c r="B926" s="14">
        <v>11</v>
      </c>
      <c r="C926" s="40" t="s">
        <v>82</v>
      </c>
      <c r="D926" s="599" t="s">
        <v>11029</v>
      </c>
      <c r="E926" s="599">
        <v>38</v>
      </c>
      <c r="F926" s="599"/>
      <c r="G926" s="599"/>
      <c r="H926" s="36" t="s">
        <v>84</v>
      </c>
      <c r="I926" s="14"/>
      <c r="J926" s="14" t="s">
        <v>85</v>
      </c>
      <c r="K926" s="14" t="s">
        <v>544</v>
      </c>
      <c r="L926" s="14" t="s">
        <v>75</v>
      </c>
      <c r="M926" s="17" t="s">
        <v>136</v>
      </c>
      <c r="N926" s="17" t="s">
        <v>4987</v>
      </c>
      <c r="O926" s="18" t="s">
        <v>11425</v>
      </c>
      <c r="P926" s="14" t="s">
        <v>11426</v>
      </c>
      <c r="Q926" s="14">
        <v>1377</v>
      </c>
      <c r="R926" s="14" t="s">
        <v>11427</v>
      </c>
      <c r="S926" s="14" t="s">
        <v>11428</v>
      </c>
      <c r="T926" s="14">
        <v>190805822</v>
      </c>
      <c r="U926" s="14">
        <v>16</v>
      </c>
      <c r="V926" s="14">
        <v>1</v>
      </c>
      <c r="W926" s="14">
        <v>816</v>
      </c>
      <c r="X926" s="13" t="s">
        <v>11429</v>
      </c>
      <c r="Y926" s="13" t="s">
        <v>11430</v>
      </c>
      <c r="Z926" s="14"/>
      <c r="AA926" s="14" t="s">
        <v>96</v>
      </c>
      <c r="AB926" s="14" t="s">
        <v>23</v>
      </c>
      <c r="AC926" s="14" t="s">
        <v>97</v>
      </c>
      <c r="AD926" s="19"/>
      <c r="AE926" s="13" t="s">
        <v>966</v>
      </c>
      <c r="AF926" s="20">
        <v>28085</v>
      </c>
      <c r="AG926" s="14" t="str">
        <f t="shared" ca="1" si="244"/>
        <v>48 anos</v>
      </c>
      <c r="AH926" s="14"/>
      <c r="AI926" s="20">
        <v>43937</v>
      </c>
      <c r="AJ926" s="20">
        <f t="shared" si="238"/>
        <v>53068</v>
      </c>
      <c r="AK926" s="20">
        <f t="shared" si="239"/>
        <v>54894</v>
      </c>
      <c r="AL926" s="14">
        <v>59</v>
      </c>
      <c r="AM926" s="14" t="str">
        <f t="shared" ca="1" si="240"/>
        <v>5 ano(s)</v>
      </c>
      <c r="AN926" s="14" t="str">
        <f t="shared" ca="1" si="241"/>
        <v>4  mês(es)</v>
      </c>
      <c r="AO926" s="14" t="str">
        <f t="shared" ca="1" si="242"/>
        <v>0 dias</v>
      </c>
      <c r="AP926" s="14">
        <f t="shared" ca="1" si="243"/>
        <v>1948</v>
      </c>
      <c r="AQ926" s="21" t="s">
        <v>99</v>
      </c>
      <c r="AR926" s="14"/>
      <c r="AS926" s="14"/>
      <c r="AT926" s="14"/>
      <c r="AU926" s="14"/>
      <c r="AV926" s="14"/>
      <c r="AW926" s="14" t="s">
        <v>100</v>
      </c>
      <c r="AX926" s="14" t="s">
        <v>2538</v>
      </c>
      <c r="AY926" s="14" t="s">
        <v>11431</v>
      </c>
      <c r="AZ926" s="14"/>
      <c r="BA926" s="116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 t="s">
        <v>11432</v>
      </c>
      <c r="BM926" s="14">
        <v>44</v>
      </c>
      <c r="BN926" s="14" t="s">
        <v>11433</v>
      </c>
      <c r="BO926" s="14" t="s">
        <v>106</v>
      </c>
      <c r="BP926" s="14">
        <v>69053330</v>
      </c>
      <c r="BQ926" s="117">
        <v>92991746006</v>
      </c>
      <c r="BR926" s="22" t="s">
        <v>11434</v>
      </c>
      <c r="BS926" s="14"/>
      <c r="BT926" s="14"/>
      <c r="BU926" s="14"/>
      <c r="BV926" s="14"/>
      <c r="BW926" s="14"/>
      <c r="BX926" s="14"/>
      <c r="BY926" s="14"/>
      <c r="BZ926" s="14"/>
      <c r="CA926" s="14"/>
      <c r="CB926" s="20">
        <v>43937</v>
      </c>
      <c r="CC926" s="14" t="s">
        <v>175</v>
      </c>
      <c r="CD926" s="20">
        <v>44672</v>
      </c>
      <c r="CE926" s="14" t="s">
        <v>709</v>
      </c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</row>
    <row r="927" spans="1:93" ht="15" customHeight="1">
      <c r="A927" s="24" t="s">
        <v>11435</v>
      </c>
      <c r="B927" s="25"/>
      <c r="C927" s="34" t="s">
        <v>82</v>
      </c>
      <c r="D927" s="600" t="s">
        <v>11029</v>
      </c>
      <c r="E927" s="599">
        <v>38</v>
      </c>
      <c r="F927" s="600"/>
      <c r="G927" s="600"/>
      <c r="H927" s="27" t="s">
        <v>84</v>
      </c>
      <c r="I927" s="25" t="s">
        <v>11436</v>
      </c>
      <c r="J927" s="25" t="s">
        <v>135</v>
      </c>
      <c r="K927" s="25" t="s">
        <v>86</v>
      </c>
      <c r="L927" s="32" t="s">
        <v>69</v>
      </c>
      <c r="M927" s="28" t="s">
        <v>1392</v>
      </c>
      <c r="N927" s="28" t="s">
        <v>1450</v>
      </c>
      <c r="O927" s="29" t="s">
        <v>11437</v>
      </c>
      <c r="P927" s="25" t="s">
        <v>11438</v>
      </c>
      <c r="Q927" s="41" t="s">
        <v>11439</v>
      </c>
      <c r="R927" s="25" t="s">
        <v>11440</v>
      </c>
      <c r="S927" s="25" t="s">
        <v>11441</v>
      </c>
      <c r="T927" s="25">
        <v>174532222</v>
      </c>
      <c r="U927" s="25">
        <v>40</v>
      </c>
      <c r="V927" s="25">
        <v>40</v>
      </c>
      <c r="W927" s="25">
        <v>372</v>
      </c>
      <c r="X927" s="24" t="s">
        <v>11442</v>
      </c>
      <c r="Y927" s="24" t="s">
        <v>11443</v>
      </c>
      <c r="Z927" s="25">
        <v>2</v>
      </c>
      <c r="AA927" s="25" t="s">
        <v>99</v>
      </c>
      <c r="AB927" s="25" t="s">
        <v>1601</v>
      </c>
      <c r="AC927" s="25" t="s">
        <v>97</v>
      </c>
      <c r="AD927" s="88" t="s">
        <v>11444</v>
      </c>
      <c r="AE927" s="24" t="s">
        <v>2734</v>
      </c>
      <c r="AF927" s="31">
        <v>28721</v>
      </c>
      <c r="AG927" s="25" t="str">
        <f t="shared" ca="1" si="244"/>
        <v>46 anos</v>
      </c>
      <c r="AH927" s="31">
        <v>43937</v>
      </c>
      <c r="AI927" s="31">
        <v>43946</v>
      </c>
      <c r="AJ927" s="31">
        <f t="shared" si="238"/>
        <v>53077</v>
      </c>
      <c r="AK927" s="31">
        <f t="shared" si="239"/>
        <v>54903</v>
      </c>
      <c r="AL927" s="25">
        <v>59</v>
      </c>
      <c r="AM927" s="25" t="str">
        <f t="shared" ca="1" si="240"/>
        <v>5 ano(s)</v>
      </c>
      <c r="AN927" s="25" t="str">
        <f t="shared" ca="1" si="241"/>
        <v>3  mês(es)</v>
      </c>
      <c r="AO927" s="25" t="str">
        <f t="shared" ca="1" si="242"/>
        <v>22 dias</v>
      </c>
      <c r="AP927" s="25">
        <f t="shared" ca="1" si="243"/>
        <v>1939</v>
      </c>
      <c r="AQ927" s="32" t="s">
        <v>99</v>
      </c>
      <c r="AR927" s="25"/>
      <c r="AS927" s="25"/>
      <c r="AT927" s="25"/>
      <c r="AU927" s="25"/>
      <c r="AV927" s="25"/>
      <c r="AW927" s="25" t="s">
        <v>100</v>
      </c>
      <c r="AX927" s="25" t="s">
        <v>110</v>
      </c>
      <c r="AY927" s="25" t="s">
        <v>11445</v>
      </c>
      <c r="AZ927" s="25" t="s">
        <v>99</v>
      </c>
      <c r="BA927" s="25" t="s">
        <v>99</v>
      </c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 t="s">
        <v>11446</v>
      </c>
      <c r="BM927" s="25">
        <v>420</v>
      </c>
      <c r="BN927" s="25" t="s">
        <v>11447</v>
      </c>
      <c r="BO927" s="25" t="s">
        <v>106</v>
      </c>
      <c r="BP927" s="25" t="s">
        <v>11448</v>
      </c>
      <c r="BQ927" s="25" t="s">
        <v>11449</v>
      </c>
      <c r="BR927" s="150" t="s">
        <v>11450</v>
      </c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</row>
    <row r="928" spans="1:93" ht="15" customHeight="1">
      <c r="A928" s="13" t="s">
        <v>11451</v>
      </c>
      <c r="B928" s="14"/>
      <c r="C928" s="40" t="s">
        <v>82</v>
      </c>
      <c r="D928" s="599" t="s">
        <v>11029</v>
      </c>
      <c r="E928" s="599">
        <v>38</v>
      </c>
      <c r="F928" s="599"/>
      <c r="G928" s="599"/>
      <c r="H928" s="593" t="s">
        <v>84</v>
      </c>
      <c r="I928" s="14"/>
      <c r="J928" s="14" t="s">
        <v>135</v>
      </c>
      <c r="K928" s="14" t="s">
        <v>86</v>
      </c>
      <c r="L928" s="14" t="s">
        <v>68</v>
      </c>
      <c r="M928" s="17" t="s">
        <v>1392</v>
      </c>
      <c r="N928" s="17" t="s">
        <v>1393</v>
      </c>
      <c r="O928" s="18" t="s">
        <v>11452</v>
      </c>
      <c r="P928" s="14" t="s">
        <v>11453</v>
      </c>
      <c r="Q928" s="60" t="s">
        <v>11454</v>
      </c>
      <c r="R928" s="14" t="s">
        <v>11455</v>
      </c>
      <c r="S928" s="14" t="s">
        <v>11456</v>
      </c>
      <c r="T928" s="14">
        <v>162049722</v>
      </c>
      <c r="U928" s="14">
        <v>24</v>
      </c>
      <c r="V928" s="14">
        <v>31</v>
      </c>
      <c r="W928" s="14">
        <v>88</v>
      </c>
      <c r="X928" s="13" t="s">
        <v>11457</v>
      </c>
      <c r="Y928" s="13" t="s">
        <v>11458</v>
      </c>
      <c r="Z928" s="14">
        <v>1</v>
      </c>
      <c r="AA928" s="14" t="s">
        <v>96</v>
      </c>
      <c r="AB928" s="14" t="s">
        <v>23</v>
      </c>
      <c r="AC928" s="14" t="s">
        <v>97</v>
      </c>
      <c r="AD928" s="209" t="s">
        <v>11459</v>
      </c>
      <c r="AE928" s="13" t="s">
        <v>2851</v>
      </c>
      <c r="AF928" s="20">
        <v>27737</v>
      </c>
      <c r="AG928" s="14" t="str">
        <f t="shared" ca="1" si="244"/>
        <v>49 anos</v>
      </c>
      <c r="AH928" s="113">
        <v>43937</v>
      </c>
      <c r="AI928" s="20">
        <v>43943</v>
      </c>
      <c r="AJ928" s="20">
        <f t="shared" si="238"/>
        <v>53074</v>
      </c>
      <c r="AK928" s="20">
        <f t="shared" si="239"/>
        <v>54900</v>
      </c>
      <c r="AL928" s="14">
        <v>59</v>
      </c>
      <c r="AM928" s="14" t="str">
        <f t="shared" ca="1" si="240"/>
        <v>5 ano(s)</v>
      </c>
      <c r="AN928" s="14" t="str">
        <f t="shared" ca="1" si="241"/>
        <v>3  mês(es)</v>
      </c>
      <c r="AO928" s="14" t="str">
        <f t="shared" ca="1" si="242"/>
        <v>25 dias</v>
      </c>
      <c r="AP928" s="14">
        <f t="shared" ca="1" si="243"/>
        <v>1942</v>
      </c>
      <c r="AQ928" s="21" t="s">
        <v>99</v>
      </c>
      <c r="AR928" s="14"/>
      <c r="AS928" s="14"/>
      <c r="AT928" s="14"/>
      <c r="AU928" s="14"/>
      <c r="AV928" s="14"/>
      <c r="AW928" s="14" t="s">
        <v>336</v>
      </c>
      <c r="AX928" s="14" t="s">
        <v>110</v>
      </c>
      <c r="AY928" s="14" t="s">
        <v>99</v>
      </c>
      <c r="AZ928" s="14" t="s">
        <v>110</v>
      </c>
      <c r="BA928" s="14" t="s">
        <v>110</v>
      </c>
      <c r="BB928" s="14"/>
      <c r="BC928" s="14" t="s">
        <v>1401</v>
      </c>
      <c r="BD928" s="14"/>
      <c r="BE928" s="14"/>
      <c r="BF928" s="14"/>
      <c r="BG928" s="14"/>
      <c r="BH928" s="14"/>
      <c r="BI928" s="14"/>
      <c r="BJ928" s="14"/>
      <c r="BK928" s="14"/>
      <c r="BL928" s="14" t="s">
        <v>11460</v>
      </c>
      <c r="BM928" s="14">
        <v>303</v>
      </c>
      <c r="BN928" s="14" t="s">
        <v>11461</v>
      </c>
      <c r="BO928" s="14" t="s">
        <v>106</v>
      </c>
      <c r="BP928" s="14">
        <v>69068640</v>
      </c>
      <c r="BQ928" s="14">
        <v>92981256849</v>
      </c>
      <c r="BR928" s="14" t="s">
        <v>11462</v>
      </c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</row>
    <row r="929" spans="1:93" ht="15" customHeight="1">
      <c r="A929" s="24" t="s">
        <v>11463</v>
      </c>
      <c r="B929" s="25"/>
      <c r="C929" s="34" t="s">
        <v>82</v>
      </c>
      <c r="D929" s="600" t="s">
        <v>11029</v>
      </c>
      <c r="E929" s="599">
        <v>38</v>
      </c>
      <c r="F929" s="600"/>
      <c r="G929" s="600"/>
      <c r="H929" s="27" t="s">
        <v>84</v>
      </c>
      <c r="I929" s="25" t="s">
        <v>7044</v>
      </c>
      <c r="J929" s="25" t="s">
        <v>135</v>
      </c>
      <c r="K929" s="25" t="s">
        <v>86</v>
      </c>
      <c r="L929" s="32" t="s">
        <v>69</v>
      </c>
      <c r="M929" s="28" t="s">
        <v>1392</v>
      </c>
      <c r="N929" s="28" t="s">
        <v>1450</v>
      </c>
      <c r="O929" s="29" t="s">
        <v>11464</v>
      </c>
      <c r="P929" s="25" t="s">
        <v>11465</v>
      </c>
      <c r="Q929" s="41" t="s">
        <v>11466</v>
      </c>
      <c r="R929" s="25" t="s">
        <v>11467</v>
      </c>
      <c r="S929" s="25" t="s">
        <v>11468</v>
      </c>
      <c r="T929" s="25">
        <v>196382022</v>
      </c>
      <c r="U929" s="25">
        <v>59</v>
      </c>
      <c r="V929" s="25">
        <v>70</v>
      </c>
      <c r="W929" s="25">
        <v>675</v>
      </c>
      <c r="X929" s="24" t="s">
        <v>11469</v>
      </c>
      <c r="Y929" s="24" t="s">
        <v>11470</v>
      </c>
      <c r="Z929" s="25">
        <v>1</v>
      </c>
      <c r="AA929" s="25" t="s">
        <v>99</v>
      </c>
      <c r="AB929" s="25" t="s">
        <v>219</v>
      </c>
      <c r="AC929" s="25" t="s">
        <v>11235</v>
      </c>
      <c r="AD929" s="30" t="s">
        <v>11471</v>
      </c>
      <c r="AE929" s="24" t="s">
        <v>11472</v>
      </c>
      <c r="AF929" s="106">
        <v>27521</v>
      </c>
      <c r="AG929" s="25" t="str">
        <f t="shared" ca="1" si="244"/>
        <v>50 anos</v>
      </c>
      <c r="AH929" s="31">
        <v>43937</v>
      </c>
      <c r="AI929" s="31">
        <v>43937</v>
      </c>
      <c r="AJ929" s="31">
        <f t="shared" si="238"/>
        <v>53068</v>
      </c>
      <c r="AK929" s="31">
        <f t="shared" si="239"/>
        <v>54894</v>
      </c>
      <c r="AL929" s="25">
        <v>59</v>
      </c>
      <c r="AM929" s="25" t="str">
        <f t="shared" ca="1" si="240"/>
        <v>5 ano(s)</v>
      </c>
      <c r="AN929" s="25" t="str">
        <f t="shared" ca="1" si="241"/>
        <v>4  mês(es)</v>
      </c>
      <c r="AO929" s="25" t="str">
        <f t="shared" ca="1" si="242"/>
        <v>0 dias</v>
      </c>
      <c r="AP929" s="25">
        <f t="shared" ca="1" si="243"/>
        <v>1948</v>
      </c>
      <c r="AQ929" s="32" t="s">
        <v>99</v>
      </c>
      <c r="AR929" s="25"/>
      <c r="AS929" s="25"/>
      <c r="AT929" s="25"/>
      <c r="AU929" s="25"/>
      <c r="AV929" s="25"/>
      <c r="AW929" s="25" t="s">
        <v>100</v>
      </c>
      <c r="AX929" s="25" t="s">
        <v>11473</v>
      </c>
      <c r="AY929" s="25" t="s">
        <v>127</v>
      </c>
      <c r="AZ929" s="25" t="s">
        <v>99</v>
      </c>
      <c r="BA929" s="73" t="s">
        <v>99</v>
      </c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103" t="s">
        <v>11474</v>
      </c>
      <c r="BM929" s="32">
        <v>138</v>
      </c>
      <c r="BN929" s="103" t="s">
        <v>11475</v>
      </c>
      <c r="BO929" s="32" t="s">
        <v>106</v>
      </c>
      <c r="BP929" s="32">
        <v>69098193</v>
      </c>
      <c r="BQ929" s="204">
        <v>92985062512</v>
      </c>
      <c r="BR929" s="103" t="s">
        <v>11476</v>
      </c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</row>
    <row r="930" spans="1:93" ht="15" customHeight="1">
      <c r="A930" s="13" t="s">
        <v>11477</v>
      </c>
      <c r="B930" s="14"/>
      <c r="C930" s="40" t="s">
        <v>82</v>
      </c>
      <c r="D930" s="599" t="s">
        <v>11029</v>
      </c>
      <c r="E930" s="599">
        <v>38</v>
      </c>
      <c r="F930" s="599"/>
      <c r="G930" s="599"/>
      <c r="H930" s="593" t="s">
        <v>84</v>
      </c>
      <c r="I930" s="14" t="s">
        <v>11478</v>
      </c>
      <c r="J930" s="14" t="s">
        <v>135</v>
      </c>
      <c r="K930" s="14" t="s">
        <v>86</v>
      </c>
      <c r="L930" s="14" t="s">
        <v>68</v>
      </c>
      <c r="M930" s="17" t="s">
        <v>1392</v>
      </c>
      <c r="N930" s="17" t="s">
        <v>1393</v>
      </c>
      <c r="O930" s="18" t="s">
        <v>11479</v>
      </c>
      <c r="P930" s="14" t="s">
        <v>11480</v>
      </c>
      <c r="Q930" s="60" t="s">
        <v>11481</v>
      </c>
      <c r="R930" s="14" t="s">
        <v>11482</v>
      </c>
      <c r="S930" s="14" t="s">
        <v>11483</v>
      </c>
      <c r="T930" s="14">
        <v>218661922</v>
      </c>
      <c r="U930" s="14">
        <v>83</v>
      </c>
      <c r="V930" s="14">
        <v>40</v>
      </c>
      <c r="W930" s="14">
        <v>545</v>
      </c>
      <c r="X930" s="13" t="s">
        <v>10922</v>
      </c>
      <c r="Y930" s="13" t="s">
        <v>11484</v>
      </c>
      <c r="Z930" s="14">
        <v>1</v>
      </c>
      <c r="AA930" s="14" t="s">
        <v>96</v>
      </c>
      <c r="AB930" s="14" t="s">
        <v>23</v>
      </c>
      <c r="AC930" s="14" t="s">
        <v>97</v>
      </c>
      <c r="AD930" s="19"/>
      <c r="AE930" s="13" t="s">
        <v>409</v>
      </c>
      <c r="AF930" s="20">
        <v>30195</v>
      </c>
      <c r="AG930" s="14" t="str">
        <f t="shared" ca="1" si="244"/>
        <v>42 anos</v>
      </c>
      <c r="AH930" s="113">
        <v>43937</v>
      </c>
      <c r="AI930" s="20">
        <v>43943</v>
      </c>
      <c r="AJ930" s="20">
        <f t="shared" si="238"/>
        <v>53074</v>
      </c>
      <c r="AK930" s="20">
        <f t="shared" si="239"/>
        <v>54900</v>
      </c>
      <c r="AL930" s="14">
        <v>59</v>
      </c>
      <c r="AM930" s="14" t="str">
        <f t="shared" ca="1" si="240"/>
        <v>5 ano(s)</v>
      </c>
      <c r="AN930" s="14" t="str">
        <f t="shared" ca="1" si="241"/>
        <v>3  mês(es)</v>
      </c>
      <c r="AO930" s="14" t="str">
        <f t="shared" ca="1" si="242"/>
        <v>25 dias</v>
      </c>
      <c r="AP930" s="14">
        <f t="shared" ca="1" si="243"/>
        <v>1942</v>
      </c>
      <c r="AQ930" s="21" t="s">
        <v>99</v>
      </c>
      <c r="AR930" s="14"/>
      <c r="AS930" s="14"/>
      <c r="AT930" s="14"/>
      <c r="AU930" s="14"/>
      <c r="AV930" s="14"/>
      <c r="AW930" s="14" t="s">
        <v>100</v>
      </c>
      <c r="AX930" s="14" t="s">
        <v>2538</v>
      </c>
      <c r="AY930" s="14" t="s">
        <v>99</v>
      </c>
      <c r="AZ930" s="14" t="s">
        <v>110</v>
      </c>
      <c r="BA930" s="14" t="s">
        <v>110</v>
      </c>
      <c r="BB930" s="14"/>
      <c r="BC930" s="14" t="s">
        <v>1401</v>
      </c>
      <c r="BD930" s="14"/>
      <c r="BE930" s="14"/>
      <c r="BF930" s="14"/>
      <c r="BG930" s="14"/>
      <c r="BH930" s="14"/>
      <c r="BI930" s="14"/>
      <c r="BJ930" s="14"/>
      <c r="BK930" s="14"/>
      <c r="BL930" s="14" t="s">
        <v>11485</v>
      </c>
      <c r="BM930" s="14">
        <v>301</v>
      </c>
      <c r="BN930" s="14" t="s">
        <v>11486</v>
      </c>
      <c r="BO930" s="14" t="s">
        <v>106</v>
      </c>
      <c r="BP930" s="14">
        <v>69042170</v>
      </c>
      <c r="BQ930" s="14">
        <v>92993042044</v>
      </c>
      <c r="BR930" s="14" t="s">
        <v>11487</v>
      </c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</row>
    <row r="931" spans="1:93" ht="15" customHeight="1">
      <c r="A931" s="24" t="s">
        <v>11488</v>
      </c>
      <c r="B931" s="25"/>
      <c r="C931" s="34" t="s">
        <v>82</v>
      </c>
      <c r="D931" s="600" t="s">
        <v>11029</v>
      </c>
      <c r="E931" s="599">
        <v>38</v>
      </c>
      <c r="F931" s="600"/>
      <c r="G931" s="600"/>
      <c r="H931" s="27" t="s">
        <v>84</v>
      </c>
      <c r="I931" s="25" t="s">
        <v>9280</v>
      </c>
      <c r="J931" s="25" t="s">
        <v>135</v>
      </c>
      <c r="K931" s="25" t="s">
        <v>86</v>
      </c>
      <c r="L931" s="32" t="s">
        <v>69</v>
      </c>
      <c r="M931" s="28" t="s">
        <v>1392</v>
      </c>
      <c r="N931" s="28" t="s">
        <v>1450</v>
      </c>
      <c r="O931" s="29" t="s">
        <v>11489</v>
      </c>
      <c r="P931" s="25" t="s">
        <v>11490</v>
      </c>
      <c r="Q931" s="41" t="s">
        <v>11491</v>
      </c>
      <c r="R931" s="25" t="s">
        <v>11492</v>
      </c>
      <c r="S931" s="25" t="s">
        <v>11493</v>
      </c>
      <c r="T931" s="25">
        <v>187915522</v>
      </c>
      <c r="U931" s="25">
        <v>75</v>
      </c>
      <c r="V931" s="25">
        <v>9</v>
      </c>
      <c r="W931" s="25">
        <v>114</v>
      </c>
      <c r="X931" s="24" t="s">
        <v>11494</v>
      </c>
      <c r="Y931" s="24" t="s">
        <v>11495</v>
      </c>
      <c r="Z931" s="25">
        <v>1</v>
      </c>
      <c r="AA931" s="25" t="s">
        <v>96</v>
      </c>
      <c r="AB931" s="25" t="s">
        <v>23</v>
      </c>
      <c r="AC931" s="25" t="s">
        <v>97</v>
      </c>
      <c r="AD931" s="30"/>
      <c r="AE931" s="24" t="s">
        <v>2181</v>
      </c>
      <c r="AF931" s="31">
        <v>28761</v>
      </c>
      <c r="AG931" s="25" t="str">
        <f t="shared" ca="1" si="244"/>
        <v>46 anos</v>
      </c>
      <c r="AH931" s="31">
        <v>43937</v>
      </c>
      <c r="AI931" s="31">
        <v>43937</v>
      </c>
      <c r="AJ931" s="31">
        <f t="shared" si="238"/>
        <v>53068</v>
      </c>
      <c r="AK931" s="31">
        <f t="shared" si="239"/>
        <v>54894</v>
      </c>
      <c r="AL931" s="25">
        <v>59</v>
      </c>
      <c r="AM931" s="25" t="str">
        <f t="shared" ca="1" si="240"/>
        <v>5 ano(s)</v>
      </c>
      <c r="AN931" s="25" t="str">
        <f t="shared" ca="1" si="241"/>
        <v>4  mês(es)</v>
      </c>
      <c r="AO931" s="25" t="str">
        <f t="shared" ca="1" si="242"/>
        <v>0 dias</v>
      </c>
      <c r="AP931" s="25">
        <f t="shared" ca="1" si="243"/>
        <v>1948</v>
      </c>
      <c r="AQ931" s="32" t="s">
        <v>99</v>
      </c>
      <c r="AR931" s="25"/>
      <c r="AS931" s="25"/>
      <c r="AT931" s="25"/>
      <c r="AU931" s="25"/>
      <c r="AV931" s="25"/>
      <c r="AW931" s="25" t="s">
        <v>100</v>
      </c>
      <c r="AX931" s="25" t="s">
        <v>110</v>
      </c>
      <c r="AY931" s="25" t="s">
        <v>99</v>
      </c>
      <c r="AZ931" s="25" t="s">
        <v>99</v>
      </c>
      <c r="BA931" s="25" t="s">
        <v>99</v>
      </c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 t="s">
        <v>11496</v>
      </c>
      <c r="BM931" s="25">
        <v>10</v>
      </c>
      <c r="BN931" s="25" t="s">
        <v>11497</v>
      </c>
      <c r="BO931" s="25" t="s">
        <v>106</v>
      </c>
      <c r="BP931" s="25" t="s">
        <v>11498</v>
      </c>
      <c r="BQ931" s="25" t="s">
        <v>11499</v>
      </c>
      <c r="BR931" s="150" t="s">
        <v>11500</v>
      </c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</row>
    <row r="932" spans="1:93" ht="15" customHeight="1">
      <c r="A932" s="13" t="s">
        <v>11501</v>
      </c>
      <c r="B932" s="14"/>
      <c r="C932" s="40" t="s">
        <v>82</v>
      </c>
      <c r="D932" s="599" t="s">
        <v>11029</v>
      </c>
      <c r="E932" s="599">
        <v>38</v>
      </c>
      <c r="F932" s="599"/>
      <c r="G932" s="599"/>
      <c r="H932" s="593" t="s">
        <v>84</v>
      </c>
      <c r="I932" s="14" t="s">
        <v>7631</v>
      </c>
      <c r="J932" s="14" t="s">
        <v>85</v>
      </c>
      <c r="K932" s="14" t="s">
        <v>86</v>
      </c>
      <c r="L932" s="14" t="s">
        <v>68</v>
      </c>
      <c r="M932" s="17" t="s">
        <v>1392</v>
      </c>
      <c r="N932" s="17" t="s">
        <v>1393</v>
      </c>
      <c r="O932" s="18" t="s">
        <v>11502</v>
      </c>
      <c r="P932" s="14" t="s">
        <v>11503</v>
      </c>
      <c r="Q932" s="60" t="s">
        <v>11504</v>
      </c>
      <c r="R932" s="14" t="s">
        <v>11505</v>
      </c>
      <c r="S932" s="14" t="s">
        <v>11506</v>
      </c>
      <c r="T932" s="14">
        <v>190574122</v>
      </c>
      <c r="U932" s="14">
        <v>59</v>
      </c>
      <c r="V932" s="14">
        <v>56</v>
      </c>
      <c r="W932" s="14">
        <v>68</v>
      </c>
      <c r="X932" s="13" t="s">
        <v>10937</v>
      </c>
      <c r="Y932" s="13" t="s">
        <v>11507</v>
      </c>
      <c r="Z932" s="14">
        <v>2</v>
      </c>
      <c r="AA932" s="14" t="s">
        <v>96</v>
      </c>
      <c r="AB932" s="14" t="s">
        <v>23</v>
      </c>
      <c r="AC932" s="14" t="s">
        <v>97</v>
      </c>
      <c r="AD932" s="19"/>
      <c r="AE932" s="13"/>
      <c r="AF932" s="20">
        <v>29836</v>
      </c>
      <c r="AG932" s="14" t="str">
        <f t="shared" ca="1" si="244"/>
        <v>43 anos</v>
      </c>
      <c r="AH932" s="113">
        <v>43937</v>
      </c>
      <c r="AI932" s="20">
        <v>43943</v>
      </c>
      <c r="AJ932" s="20">
        <f t="shared" si="238"/>
        <v>53074</v>
      </c>
      <c r="AK932" s="20">
        <f t="shared" si="239"/>
        <v>54900</v>
      </c>
      <c r="AL932" s="14">
        <v>59</v>
      </c>
      <c r="AM932" s="14" t="str">
        <f t="shared" ca="1" si="240"/>
        <v>5 ano(s)</v>
      </c>
      <c r="AN932" s="14" t="str">
        <f t="shared" ca="1" si="241"/>
        <v>3  mês(es)</v>
      </c>
      <c r="AO932" s="14" t="str">
        <f t="shared" ca="1" si="242"/>
        <v>25 dias</v>
      </c>
      <c r="AP932" s="14">
        <f t="shared" ca="1" si="243"/>
        <v>1942</v>
      </c>
      <c r="AQ932" s="21" t="s">
        <v>99</v>
      </c>
      <c r="AR932" s="14"/>
      <c r="AS932" s="14"/>
      <c r="AT932" s="14"/>
      <c r="AU932" s="14"/>
      <c r="AV932" s="14"/>
      <c r="AW932" s="14" t="s">
        <v>100</v>
      </c>
      <c r="AX932" s="14" t="s">
        <v>110</v>
      </c>
      <c r="AY932" s="14" t="s">
        <v>1471</v>
      </c>
      <c r="AZ932" s="14" t="s">
        <v>110</v>
      </c>
      <c r="BA932" s="14" t="s">
        <v>110</v>
      </c>
      <c r="BB932" s="14"/>
      <c r="BC932" s="14" t="s">
        <v>1401</v>
      </c>
      <c r="BD932" s="14"/>
      <c r="BE932" s="14"/>
      <c r="BF932" s="14"/>
      <c r="BG932" s="14"/>
      <c r="BH932" s="14"/>
      <c r="BI932" s="14"/>
      <c r="BJ932" s="14"/>
      <c r="BK932" s="14"/>
      <c r="BL932" s="14" t="s">
        <v>11508</v>
      </c>
      <c r="BM932" s="14">
        <v>336</v>
      </c>
      <c r="BN932" s="14" t="s">
        <v>11509</v>
      </c>
      <c r="BO932" s="14" t="s">
        <v>106</v>
      </c>
      <c r="BP932" s="14">
        <v>69415000</v>
      </c>
      <c r="BQ932" s="14">
        <v>92991534404</v>
      </c>
      <c r="BR932" s="14" t="s">
        <v>11510</v>
      </c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</row>
    <row r="933" spans="1:93" ht="15" customHeight="1">
      <c r="A933" s="24" t="s">
        <v>11511</v>
      </c>
      <c r="B933" s="25">
        <v>6</v>
      </c>
      <c r="C933" s="34" t="s">
        <v>82</v>
      </c>
      <c r="D933" s="600" t="s">
        <v>11029</v>
      </c>
      <c r="E933" s="599">
        <v>38</v>
      </c>
      <c r="F933" s="600"/>
      <c r="G933" s="600"/>
      <c r="H933" s="27" t="s">
        <v>84</v>
      </c>
      <c r="I933" s="25" t="s">
        <v>4316</v>
      </c>
      <c r="J933" s="25" t="s">
        <v>135</v>
      </c>
      <c r="K933" s="25" t="s">
        <v>86</v>
      </c>
      <c r="L933" s="25" t="s">
        <v>75</v>
      </c>
      <c r="M933" s="28" t="s">
        <v>136</v>
      </c>
      <c r="N933" s="28" t="s">
        <v>161</v>
      </c>
      <c r="O933" s="29" t="s">
        <v>11512</v>
      </c>
      <c r="P933" s="25" t="s">
        <v>11513</v>
      </c>
      <c r="Q933" s="28" t="s">
        <v>11514</v>
      </c>
      <c r="R933" s="25" t="s">
        <v>11515</v>
      </c>
      <c r="S933" s="25" t="s">
        <v>11516</v>
      </c>
      <c r="T933" s="25">
        <v>233614922</v>
      </c>
      <c r="U933" s="25">
        <v>24</v>
      </c>
      <c r="V933" s="25">
        <v>2</v>
      </c>
      <c r="W933" s="25">
        <v>282</v>
      </c>
      <c r="X933" s="24" t="s">
        <v>11517</v>
      </c>
      <c r="Y933" s="24" t="s">
        <v>11518</v>
      </c>
      <c r="Z933" s="25">
        <v>2</v>
      </c>
      <c r="AA933" s="25" t="s">
        <v>96</v>
      </c>
      <c r="AB933" s="25" t="s">
        <v>23</v>
      </c>
      <c r="AC933" s="25" t="s">
        <v>97</v>
      </c>
      <c r="AD933" s="30"/>
      <c r="AE933" s="24" t="s">
        <v>8674</v>
      </c>
      <c r="AF933" s="31">
        <v>31881</v>
      </c>
      <c r="AG933" s="25" t="str">
        <f t="shared" ca="1" si="244"/>
        <v>38 anos</v>
      </c>
      <c r="AH933" s="25"/>
      <c r="AI933" s="31">
        <v>43298</v>
      </c>
      <c r="AJ933" s="31">
        <f t="shared" ref="AJ933:AJ964" si="245">EDATE(AI933,300)</f>
        <v>52429</v>
      </c>
      <c r="AK933" s="31">
        <f t="shared" ref="AK933:AK964" si="246">EDATE(AI933,360)</f>
        <v>54256</v>
      </c>
      <c r="AL933" s="25">
        <v>59</v>
      </c>
      <c r="AM933" s="25" t="str">
        <f t="shared" ref="AM933:AM964" ca="1" si="247">DATEDIF(AI933,TODAY(),"Y")&amp;" ano(s)"</f>
        <v>7 ano(s)</v>
      </c>
      <c r="AN933" s="25" t="str">
        <f t="shared" ref="AN933:AN964" ca="1" si="248">DATEDIF(AI933,TODAY(),"YM")&amp;"  mês(es)"</f>
        <v>0  mês(es)</v>
      </c>
      <c r="AO933" s="25" t="str">
        <f t="shared" ref="AO933:AO964" ca="1" si="249">DATEDIF(AI933,TODAY(),"MD")&amp;" dias"</f>
        <v>30 dias</v>
      </c>
      <c r="AP933" s="25">
        <f t="shared" ref="AP933:AP964" ca="1" si="250">TODAY()-AI933</f>
        <v>2587</v>
      </c>
      <c r="AQ933" s="32" t="s">
        <v>99</v>
      </c>
      <c r="AR933" s="25"/>
      <c r="AS933" s="25"/>
      <c r="AT933" s="25"/>
      <c r="AU933" s="25"/>
      <c r="AV933" s="25"/>
      <c r="AW933" s="190" t="s">
        <v>100</v>
      </c>
      <c r="AX933" s="25" t="s">
        <v>172</v>
      </c>
      <c r="AY933" s="25" t="s">
        <v>7760</v>
      </c>
      <c r="AZ933" s="25" t="s">
        <v>99</v>
      </c>
      <c r="BA933" s="215" t="s">
        <v>99</v>
      </c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 t="s">
        <v>11519</v>
      </c>
      <c r="BM933" s="25" t="s">
        <v>105</v>
      </c>
      <c r="BN933" s="25" t="s">
        <v>11520</v>
      </c>
      <c r="BO933" s="25" t="s">
        <v>106</v>
      </c>
      <c r="BP933" s="25">
        <v>69035000</v>
      </c>
      <c r="BQ933" s="122">
        <v>92984244324</v>
      </c>
      <c r="BR933" s="33" t="s">
        <v>11521</v>
      </c>
      <c r="BS933" s="25" t="s">
        <v>8679</v>
      </c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31">
        <v>44307</v>
      </c>
      <c r="CE933" s="97" t="s">
        <v>8680</v>
      </c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</row>
    <row r="934" spans="1:93" ht="15" customHeight="1">
      <c r="A934" s="155" t="s">
        <v>11522</v>
      </c>
      <c r="B934" s="21"/>
      <c r="C934" s="40" t="s">
        <v>82</v>
      </c>
      <c r="D934" s="599" t="s">
        <v>11029</v>
      </c>
      <c r="E934" s="599">
        <v>38</v>
      </c>
      <c r="F934" s="599"/>
      <c r="G934" s="599"/>
      <c r="H934" s="36" t="s">
        <v>84</v>
      </c>
      <c r="I934" s="14" t="s">
        <v>11523</v>
      </c>
      <c r="J934" s="21" t="s">
        <v>135</v>
      </c>
      <c r="K934" s="14" t="s">
        <v>86</v>
      </c>
      <c r="L934" s="21" t="s">
        <v>69</v>
      </c>
      <c r="M934" s="21" t="s">
        <v>1392</v>
      </c>
      <c r="N934" s="21" t="s">
        <v>1450</v>
      </c>
      <c r="O934" s="18" t="s">
        <v>11524</v>
      </c>
      <c r="P934" s="21" t="s">
        <v>11525</v>
      </c>
      <c r="Q934" s="14">
        <v>1861</v>
      </c>
      <c r="R934" s="21">
        <v>12581633036</v>
      </c>
      <c r="S934" s="21">
        <v>57115508291</v>
      </c>
      <c r="T934" s="21">
        <v>201592122</v>
      </c>
      <c r="U934" s="21">
        <v>83</v>
      </c>
      <c r="V934" s="21">
        <v>1</v>
      </c>
      <c r="W934" s="21">
        <v>701</v>
      </c>
      <c r="X934" s="155" t="s">
        <v>11526</v>
      </c>
      <c r="Y934" s="155" t="s">
        <v>11527</v>
      </c>
      <c r="Z934" s="14">
        <v>5</v>
      </c>
      <c r="AA934" s="14" t="s">
        <v>96</v>
      </c>
      <c r="AB934" s="14" t="s">
        <v>23</v>
      </c>
      <c r="AC934" s="14" t="s">
        <v>97</v>
      </c>
      <c r="AD934" s="19"/>
      <c r="AE934" s="13" t="s">
        <v>11528</v>
      </c>
      <c r="AF934" s="133">
        <v>27063</v>
      </c>
      <c r="AG934" s="21" t="s">
        <v>5049</v>
      </c>
      <c r="AH934" s="133">
        <v>44715</v>
      </c>
      <c r="AI934" s="133">
        <v>44802</v>
      </c>
      <c r="AJ934" s="20">
        <f t="shared" si="245"/>
        <v>53933</v>
      </c>
      <c r="AK934" s="20">
        <f t="shared" si="246"/>
        <v>55760</v>
      </c>
      <c r="AL934" s="21">
        <v>59</v>
      </c>
      <c r="AM934" s="14" t="str">
        <f t="shared" ca="1" si="247"/>
        <v>2 ano(s)</v>
      </c>
      <c r="AN934" s="14" t="str">
        <f t="shared" ca="1" si="248"/>
        <v>11  mês(es)</v>
      </c>
      <c r="AO934" s="14" t="str">
        <f t="shared" ca="1" si="249"/>
        <v>18 dias</v>
      </c>
      <c r="AP934" s="14">
        <f t="shared" ca="1" si="250"/>
        <v>1083</v>
      </c>
      <c r="AQ934" s="21" t="s">
        <v>99</v>
      </c>
      <c r="AR934" s="21"/>
      <c r="AS934" s="21"/>
      <c r="AT934" s="21"/>
      <c r="AU934" s="21"/>
      <c r="AV934" s="21"/>
      <c r="AW934" s="14" t="s">
        <v>100</v>
      </c>
      <c r="AX934" s="21" t="s">
        <v>11529</v>
      </c>
      <c r="AY934" s="21" t="s">
        <v>11530</v>
      </c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 t="s">
        <v>11531</v>
      </c>
      <c r="BM934" s="21">
        <v>977</v>
      </c>
      <c r="BN934" s="21" t="s">
        <v>8819</v>
      </c>
      <c r="BO934" s="21" t="s">
        <v>106</v>
      </c>
      <c r="BP934" s="21">
        <v>69054297</v>
      </c>
      <c r="BQ934" s="21" t="s">
        <v>11532</v>
      </c>
      <c r="BR934" s="189" t="s">
        <v>11533</v>
      </c>
      <c r="BS934" s="155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155"/>
      <c r="CN934" s="21"/>
      <c r="CO934" s="21"/>
    </row>
    <row r="935" spans="1:93" ht="15" customHeight="1">
      <c r="A935" s="24" t="s">
        <v>11534</v>
      </c>
      <c r="B935" s="25">
        <v>18</v>
      </c>
      <c r="C935" s="34" t="s">
        <v>82</v>
      </c>
      <c r="D935" s="600" t="s">
        <v>11029</v>
      </c>
      <c r="E935" s="599">
        <v>38</v>
      </c>
      <c r="F935" s="600"/>
      <c r="G935" s="600"/>
      <c r="H935" s="27" t="s">
        <v>84</v>
      </c>
      <c r="I935" s="25" t="s">
        <v>11535</v>
      </c>
      <c r="J935" s="25" t="s">
        <v>135</v>
      </c>
      <c r="K935" s="25" t="s">
        <v>544</v>
      </c>
      <c r="L935" s="25" t="s">
        <v>75</v>
      </c>
      <c r="M935" s="28" t="s">
        <v>136</v>
      </c>
      <c r="N935" s="28" t="s">
        <v>4987</v>
      </c>
      <c r="O935" s="29" t="s">
        <v>11536</v>
      </c>
      <c r="P935" s="25" t="s">
        <v>11537</v>
      </c>
      <c r="Q935" s="25">
        <v>1435</v>
      </c>
      <c r="R935" s="25" t="s">
        <v>11538</v>
      </c>
      <c r="S935" s="25" t="s">
        <v>11539</v>
      </c>
      <c r="T935" s="25">
        <v>222170322</v>
      </c>
      <c r="U935" s="25">
        <v>75</v>
      </c>
      <c r="V935" s="25">
        <v>2</v>
      </c>
      <c r="W935" s="25">
        <v>544</v>
      </c>
      <c r="X935" s="24" t="s">
        <v>11540</v>
      </c>
      <c r="Y935" s="24" t="s">
        <v>11541</v>
      </c>
      <c r="Z935" s="25"/>
      <c r="AA935" s="25" t="s">
        <v>96</v>
      </c>
      <c r="AB935" s="25" t="s">
        <v>23</v>
      </c>
      <c r="AC935" s="25" t="s">
        <v>97</v>
      </c>
      <c r="AD935" s="30"/>
      <c r="AE935" s="24" t="s">
        <v>409</v>
      </c>
      <c r="AF935" s="31">
        <v>30783</v>
      </c>
      <c r="AG935" s="25" t="str">
        <f t="shared" ref="AG935:AG954" ca="1" si="251">DATEDIF(AF935,TODAY(),"Y")&amp;" anos"</f>
        <v>41 anos</v>
      </c>
      <c r="AH935" s="25"/>
      <c r="AI935" s="31">
        <v>43937</v>
      </c>
      <c r="AJ935" s="31">
        <f t="shared" si="245"/>
        <v>53068</v>
      </c>
      <c r="AK935" s="31">
        <f t="shared" si="246"/>
        <v>54894</v>
      </c>
      <c r="AL935" s="25">
        <v>59</v>
      </c>
      <c r="AM935" s="25" t="str">
        <f t="shared" ca="1" si="247"/>
        <v>5 ano(s)</v>
      </c>
      <c r="AN935" s="25" t="str">
        <f t="shared" ca="1" si="248"/>
        <v>4  mês(es)</v>
      </c>
      <c r="AO935" s="25" t="str">
        <f t="shared" ca="1" si="249"/>
        <v>0 dias</v>
      </c>
      <c r="AP935" s="25">
        <f t="shared" ca="1" si="250"/>
        <v>1948</v>
      </c>
      <c r="AQ935" s="32" t="s">
        <v>99</v>
      </c>
      <c r="AR935" s="25"/>
      <c r="AS935" s="25"/>
      <c r="AT935" s="25"/>
      <c r="AU935" s="25"/>
      <c r="AV935" s="25" t="s">
        <v>11542</v>
      </c>
      <c r="AW935" s="25" t="s">
        <v>100</v>
      </c>
      <c r="AX935" s="25" t="s">
        <v>2538</v>
      </c>
      <c r="AY935" s="25" t="s">
        <v>11543</v>
      </c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 t="s">
        <v>11544</v>
      </c>
      <c r="BM935" s="25">
        <v>104</v>
      </c>
      <c r="BN935" s="25" t="s">
        <v>11545</v>
      </c>
      <c r="BO935" s="25" t="s">
        <v>106</v>
      </c>
      <c r="BP935" s="25">
        <v>69098123</v>
      </c>
      <c r="BQ935" s="25">
        <v>92981167544</v>
      </c>
      <c r="BR935" s="33" t="s">
        <v>11546</v>
      </c>
      <c r="BS935" s="25"/>
      <c r="BT935" s="25"/>
      <c r="BU935" s="25"/>
      <c r="BV935" s="25"/>
      <c r="BW935" s="25"/>
      <c r="BX935" s="25"/>
      <c r="BY935" s="25"/>
      <c r="BZ935" s="25"/>
      <c r="CA935" s="25"/>
      <c r="CB935" s="31">
        <v>43937</v>
      </c>
      <c r="CC935" s="25" t="s">
        <v>175</v>
      </c>
      <c r="CD935" s="31">
        <v>44672</v>
      </c>
      <c r="CE935" s="25" t="s">
        <v>709</v>
      </c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</row>
    <row r="936" spans="1:93" ht="15" customHeight="1">
      <c r="A936" s="13" t="s">
        <v>11547</v>
      </c>
      <c r="B936" s="14"/>
      <c r="C936" s="40" t="s">
        <v>82</v>
      </c>
      <c r="D936" s="599" t="s">
        <v>11029</v>
      </c>
      <c r="E936" s="599">
        <v>38</v>
      </c>
      <c r="F936" s="599"/>
      <c r="G936" s="599"/>
      <c r="H936" s="36" t="s">
        <v>84</v>
      </c>
      <c r="I936" s="14" t="s">
        <v>8451</v>
      </c>
      <c r="J936" s="14" t="s">
        <v>85</v>
      </c>
      <c r="K936" s="14" t="s">
        <v>279</v>
      </c>
      <c r="L936" s="14" t="s">
        <v>75</v>
      </c>
      <c r="M936" s="17" t="s">
        <v>136</v>
      </c>
      <c r="N936" s="17" t="s">
        <v>161</v>
      </c>
      <c r="O936" s="18" t="s">
        <v>11548</v>
      </c>
      <c r="P936" s="14" t="s">
        <v>11549</v>
      </c>
      <c r="Q936" s="14">
        <v>1466</v>
      </c>
      <c r="R936" s="14" t="s">
        <v>11550</v>
      </c>
      <c r="S936" s="14" t="s">
        <v>11551</v>
      </c>
      <c r="T936" s="14">
        <v>221456622</v>
      </c>
      <c r="U936" s="14">
        <v>40</v>
      </c>
      <c r="V936" s="14">
        <v>2</v>
      </c>
      <c r="W936" s="14">
        <v>694</v>
      </c>
      <c r="X936" s="13" t="s">
        <v>11552</v>
      </c>
      <c r="Y936" s="13" t="s">
        <v>11553</v>
      </c>
      <c r="Z936" s="14">
        <v>2</v>
      </c>
      <c r="AA936" s="14" t="s">
        <v>96</v>
      </c>
      <c r="AB936" s="14" t="s">
        <v>23</v>
      </c>
      <c r="AC936" s="14" t="s">
        <v>97</v>
      </c>
      <c r="AD936" s="19"/>
      <c r="AE936" s="13" t="s">
        <v>8451</v>
      </c>
      <c r="AF936" s="20">
        <v>30148</v>
      </c>
      <c r="AG936" s="14" t="str">
        <f t="shared" ca="1" si="251"/>
        <v>43 anos</v>
      </c>
      <c r="AH936" s="14"/>
      <c r="AI936" s="20">
        <v>43937</v>
      </c>
      <c r="AJ936" s="20">
        <f t="shared" si="245"/>
        <v>53068</v>
      </c>
      <c r="AK936" s="20">
        <f t="shared" si="246"/>
        <v>54894</v>
      </c>
      <c r="AL936" s="14">
        <v>59</v>
      </c>
      <c r="AM936" s="14" t="str">
        <f t="shared" ca="1" si="247"/>
        <v>5 ano(s)</v>
      </c>
      <c r="AN936" s="14" t="str">
        <f t="shared" ca="1" si="248"/>
        <v>4  mês(es)</v>
      </c>
      <c r="AO936" s="14" t="str">
        <f t="shared" ca="1" si="249"/>
        <v>0 dias</v>
      </c>
      <c r="AP936" s="14">
        <f t="shared" ca="1" si="250"/>
        <v>1948</v>
      </c>
      <c r="AQ936" s="21" t="s">
        <v>99</v>
      </c>
      <c r="AR936" s="14"/>
      <c r="AS936" s="14"/>
      <c r="AT936" s="14"/>
      <c r="AU936" s="14"/>
      <c r="AV936" s="14"/>
      <c r="AW936" s="14" t="s">
        <v>100</v>
      </c>
      <c r="AX936" s="14" t="s">
        <v>172</v>
      </c>
      <c r="AY936" s="14" t="s">
        <v>11554</v>
      </c>
      <c r="AZ936" s="14" t="s">
        <v>99</v>
      </c>
      <c r="BA936" s="14" t="s">
        <v>99</v>
      </c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 t="s">
        <v>11555</v>
      </c>
      <c r="BM936" s="14">
        <v>975</v>
      </c>
      <c r="BN936" s="14" t="s">
        <v>11556</v>
      </c>
      <c r="BO936" s="14" t="s">
        <v>106</v>
      </c>
      <c r="BP936" s="14" t="s">
        <v>11557</v>
      </c>
      <c r="BQ936" s="14" t="s">
        <v>11558</v>
      </c>
      <c r="BR936" s="22" t="s">
        <v>11559</v>
      </c>
      <c r="BS936" s="14"/>
      <c r="BT936" s="14"/>
      <c r="BU936" s="14"/>
      <c r="BV936" s="14"/>
      <c r="BW936" s="14"/>
      <c r="BX936" s="14"/>
      <c r="BY936" s="14"/>
      <c r="BZ936" s="14"/>
      <c r="CA936" s="14"/>
      <c r="CB936" s="20">
        <v>43937</v>
      </c>
      <c r="CC936" s="14" t="s">
        <v>175</v>
      </c>
      <c r="CD936" s="20">
        <v>44672</v>
      </c>
      <c r="CE936" s="14" t="s">
        <v>176</v>
      </c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</row>
    <row r="937" spans="1:93" ht="15" customHeight="1">
      <c r="A937" s="24" t="s">
        <v>11560</v>
      </c>
      <c r="B937" s="25"/>
      <c r="C937" s="34" t="s">
        <v>82</v>
      </c>
      <c r="D937" s="600" t="s">
        <v>11029</v>
      </c>
      <c r="E937" s="599">
        <v>38</v>
      </c>
      <c r="F937" s="600"/>
      <c r="G937" s="600"/>
      <c r="H937" s="27" t="s">
        <v>84</v>
      </c>
      <c r="I937" s="25"/>
      <c r="J937" s="25" t="s">
        <v>135</v>
      </c>
      <c r="K937" s="25" t="s">
        <v>86</v>
      </c>
      <c r="L937" s="32" t="s">
        <v>69</v>
      </c>
      <c r="M937" s="28" t="s">
        <v>1392</v>
      </c>
      <c r="N937" s="28" t="s">
        <v>1450</v>
      </c>
      <c r="O937" s="29" t="s">
        <v>11561</v>
      </c>
      <c r="P937" s="25" t="s">
        <v>11562</v>
      </c>
      <c r="Q937" s="41" t="s">
        <v>11563</v>
      </c>
      <c r="R937" s="25" t="s">
        <v>11564</v>
      </c>
      <c r="S937" s="25" t="s">
        <v>11565</v>
      </c>
      <c r="T937" s="25">
        <v>186237422</v>
      </c>
      <c r="U937" s="25">
        <v>32</v>
      </c>
      <c r="V937" s="25">
        <v>40</v>
      </c>
      <c r="W937" s="25">
        <v>460</v>
      </c>
      <c r="X937" s="24" t="s">
        <v>11566</v>
      </c>
      <c r="Y937" s="24" t="s">
        <v>11567</v>
      </c>
      <c r="Z937" s="25">
        <v>2</v>
      </c>
      <c r="AA937" s="25" t="s">
        <v>96</v>
      </c>
      <c r="AB937" s="25" t="s">
        <v>23</v>
      </c>
      <c r="AC937" s="25" t="s">
        <v>97</v>
      </c>
      <c r="AD937" s="30"/>
      <c r="AE937" s="24" t="s">
        <v>11568</v>
      </c>
      <c r="AF937" s="31">
        <v>29477</v>
      </c>
      <c r="AG937" s="25" t="str">
        <f t="shared" ca="1" si="251"/>
        <v>44 anos</v>
      </c>
      <c r="AH937" s="31">
        <v>43937</v>
      </c>
      <c r="AI937" s="31">
        <v>43937</v>
      </c>
      <c r="AJ937" s="31">
        <f t="shared" si="245"/>
        <v>53068</v>
      </c>
      <c r="AK937" s="31">
        <f t="shared" si="246"/>
        <v>54894</v>
      </c>
      <c r="AL937" s="25">
        <v>59</v>
      </c>
      <c r="AM937" s="25" t="str">
        <f t="shared" ca="1" si="247"/>
        <v>5 ano(s)</v>
      </c>
      <c r="AN937" s="25" t="str">
        <f t="shared" ca="1" si="248"/>
        <v>4  mês(es)</v>
      </c>
      <c r="AO937" s="25" t="str">
        <f t="shared" ca="1" si="249"/>
        <v>0 dias</v>
      </c>
      <c r="AP937" s="25">
        <f t="shared" ca="1" si="250"/>
        <v>1948</v>
      </c>
      <c r="AQ937" s="32" t="s">
        <v>99</v>
      </c>
      <c r="AR937" s="25"/>
      <c r="AS937" s="25"/>
      <c r="AT937" s="25"/>
      <c r="AU937" s="25"/>
      <c r="AV937" s="25"/>
      <c r="AW937" s="25" t="s">
        <v>100</v>
      </c>
      <c r="AX937" s="25" t="s">
        <v>110</v>
      </c>
      <c r="AY937" s="25" t="s">
        <v>11569</v>
      </c>
      <c r="AZ937" s="25" t="s">
        <v>99</v>
      </c>
      <c r="BA937" s="25" t="s">
        <v>99</v>
      </c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 t="s">
        <v>11570</v>
      </c>
      <c r="BM937" s="25">
        <v>65</v>
      </c>
      <c r="BN937" s="25" t="s">
        <v>11486</v>
      </c>
      <c r="BO937" s="25" t="s">
        <v>106</v>
      </c>
      <c r="BP937" s="25" t="s">
        <v>11571</v>
      </c>
      <c r="BQ937" s="25" t="s">
        <v>11572</v>
      </c>
      <c r="BR937" s="150" t="s">
        <v>11573</v>
      </c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 t="s">
        <v>11574</v>
      </c>
      <c r="CO937" s="25"/>
    </row>
    <row r="938" spans="1:93" ht="15" customHeight="1">
      <c r="A938" s="13" t="s">
        <v>11575</v>
      </c>
      <c r="B938" s="14">
        <v>12</v>
      </c>
      <c r="C938" s="40" t="s">
        <v>82</v>
      </c>
      <c r="D938" s="599" t="s">
        <v>11029</v>
      </c>
      <c r="E938" s="599">
        <v>38</v>
      </c>
      <c r="F938" s="599"/>
      <c r="G938" s="599"/>
      <c r="H938" s="36" t="s">
        <v>84</v>
      </c>
      <c r="I938" s="14"/>
      <c r="J938" s="14" t="s">
        <v>135</v>
      </c>
      <c r="K938" s="14" t="s">
        <v>544</v>
      </c>
      <c r="L938" s="14" t="s">
        <v>75</v>
      </c>
      <c r="M938" s="17" t="s">
        <v>136</v>
      </c>
      <c r="N938" s="17" t="s">
        <v>4987</v>
      </c>
      <c r="O938" s="18" t="s">
        <v>11576</v>
      </c>
      <c r="P938" s="14" t="s">
        <v>11577</v>
      </c>
      <c r="Q938" s="14">
        <v>1484</v>
      </c>
      <c r="R938" s="14" t="s">
        <v>11578</v>
      </c>
      <c r="S938" s="14" t="s">
        <v>11579</v>
      </c>
      <c r="T938" s="14">
        <v>222633922</v>
      </c>
      <c r="U938" s="14">
        <v>8</v>
      </c>
      <c r="V938" s="14">
        <v>2</v>
      </c>
      <c r="W938" s="14">
        <v>559</v>
      </c>
      <c r="X938" s="13" t="s">
        <v>11580</v>
      </c>
      <c r="Y938" s="13" t="s">
        <v>11581</v>
      </c>
      <c r="Z938" s="14"/>
      <c r="AA938" s="14" t="s">
        <v>96</v>
      </c>
      <c r="AB938" s="14" t="s">
        <v>23</v>
      </c>
      <c r="AC938" s="14" t="s">
        <v>97</v>
      </c>
      <c r="AD938" s="19"/>
      <c r="AE938" s="13" t="s">
        <v>5245</v>
      </c>
      <c r="AF938" s="20">
        <v>30912</v>
      </c>
      <c r="AG938" s="14" t="str">
        <f t="shared" ca="1" si="251"/>
        <v>40 anos</v>
      </c>
      <c r="AH938" s="14"/>
      <c r="AI938" s="20">
        <v>43937</v>
      </c>
      <c r="AJ938" s="20">
        <f t="shared" si="245"/>
        <v>53068</v>
      </c>
      <c r="AK938" s="20">
        <f t="shared" si="246"/>
        <v>54894</v>
      </c>
      <c r="AL938" s="14">
        <v>59</v>
      </c>
      <c r="AM938" s="14" t="str">
        <f t="shared" ca="1" si="247"/>
        <v>5 ano(s)</v>
      </c>
      <c r="AN938" s="14" t="str">
        <f t="shared" ca="1" si="248"/>
        <v>4  mês(es)</v>
      </c>
      <c r="AO938" s="14" t="str">
        <f t="shared" ca="1" si="249"/>
        <v>0 dias</v>
      </c>
      <c r="AP938" s="14">
        <f t="shared" ca="1" si="250"/>
        <v>1948</v>
      </c>
      <c r="AQ938" s="21" t="s">
        <v>99</v>
      </c>
      <c r="AR938" s="14"/>
      <c r="AS938" s="14"/>
      <c r="AT938" s="14"/>
      <c r="AU938" s="14"/>
      <c r="AV938" s="14"/>
      <c r="AW938" s="14" t="s">
        <v>100</v>
      </c>
      <c r="AX938" s="14" t="s">
        <v>2538</v>
      </c>
      <c r="AY938" s="14" t="s">
        <v>11272</v>
      </c>
      <c r="AZ938" s="14" t="s">
        <v>11582</v>
      </c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 t="s">
        <v>11583</v>
      </c>
      <c r="BM938" s="14">
        <v>1091</v>
      </c>
      <c r="BN938" s="14" t="s">
        <v>11584</v>
      </c>
      <c r="BO938" s="14" t="s">
        <v>106</v>
      </c>
      <c r="BP938" s="14">
        <v>69000000</v>
      </c>
      <c r="BQ938" s="14">
        <v>92981237371</v>
      </c>
      <c r="BR938" s="22" t="s">
        <v>11585</v>
      </c>
      <c r="BS938" s="14"/>
      <c r="BT938" s="14"/>
      <c r="BU938" s="14"/>
      <c r="BV938" s="14"/>
      <c r="BW938" s="14"/>
      <c r="BX938" s="14"/>
      <c r="BY938" s="14"/>
      <c r="BZ938" s="14"/>
      <c r="CA938" s="14"/>
      <c r="CB938" s="20">
        <v>43937</v>
      </c>
      <c r="CC938" s="14" t="s">
        <v>175</v>
      </c>
      <c r="CD938" s="20">
        <v>44672</v>
      </c>
      <c r="CE938" s="14" t="s">
        <v>709</v>
      </c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</row>
    <row r="939" spans="1:93" ht="15" customHeight="1">
      <c r="A939" s="24" t="s">
        <v>11586</v>
      </c>
      <c r="B939" s="25"/>
      <c r="C939" s="34" t="s">
        <v>82</v>
      </c>
      <c r="D939" s="600" t="s">
        <v>11029</v>
      </c>
      <c r="E939" s="599">
        <v>38</v>
      </c>
      <c r="F939" s="600"/>
      <c r="G939" s="600"/>
      <c r="H939" s="593" t="s">
        <v>84</v>
      </c>
      <c r="I939" s="25"/>
      <c r="J939" s="25" t="s">
        <v>85</v>
      </c>
      <c r="K939" s="25" t="s">
        <v>86</v>
      </c>
      <c r="L939" s="25" t="s">
        <v>68</v>
      </c>
      <c r="M939" s="28" t="s">
        <v>1392</v>
      </c>
      <c r="N939" s="28" t="s">
        <v>1393</v>
      </c>
      <c r="O939" s="29" t="s">
        <v>11587</v>
      </c>
      <c r="P939" s="25" t="s">
        <v>11588</v>
      </c>
      <c r="Q939" s="41" t="s">
        <v>11589</v>
      </c>
      <c r="R939" s="25" t="s">
        <v>11590</v>
      </c>
      <c r="S939" s="25" t="s">
        <v>11591</v>
      </c>
      <c r="T939" s="25">
        <v>133774920</v>
      </c>
      <c r="U939" s="25">
        <v>38</v>
      </c>
      <c r="V939" s="25">
        <v>56</v>
      </c>
      <c r="W939" s="25">
        <v>146</v>
      </c>
      <c r="X939" s="24" t="s">
        <v>11592</v>
      </c>
      <c r="Y939" s="24" t="s">
        <v>11593</v>
      </c>
      <c r="Z939" s="25">
        <v>2</v>
      </c>
      <c r="AA939" s="25" t="s">
        <v>96</v>
      </c>
      <c r="AB939" s="25" t="s">
        <v>23</v>
      </c>
      <c r="AC939" s="25" t="s">
        <v>97</v>
      </c>
      <c r="AD939" s="30"/>
      <c r="AE939" s="24" t="s">
        <v>465</v>
      </c>
      <c r="AF939" s="31">
        <v>28925</v>
      </c>
      <c r="AG939" s="25" t="str">
        <f t="shared" ca="1" si="251"/>
        <v>46 anos</v>
      </c>
      <c r="AH939" s="31">
        <v>43937</v>
      </c>
      <c r="AI939" s="31">
        <v>43937</v>
      </c>
      <c r="AJ939" s="31">
        <f t="shared" si="245"/>
        <v>53068</v>
      </c>
      <c r="AK939" s="31">
        <f t="shared" si="246"/>
        <v>54894</v>
      </c>
      <c r="AL939" s="25">
        <v>59</v>
      </c>
      <c r="AM939" s="25" t="str">
        <f t="shared" ca="1" si="247"/>
        <v>5 ano(s)</v>
      </c>
      <c r="AN939" s="25" t="str">
        <f t="shared" ca="1" si="248"/>
        <v>4  mês(es)</v>
      </c>
      <c r="AO939" s="25" t="str">
        <f t="shared" ca="1" si="249"/>
        <v>0 dias</v>
      </c>
      <c r="AP939" s="25">
        <f t="shared" ca="1" si="250"/>
        <v>1948</v>
      </c>
      <c r="AQ939" s="32" t="s">
        <v>99</v>
      </c>
      <c r="AR939" s="25"/>
      <c r="AS939" s="25"/>
      <c r="AT939" s="25"/>
      <c r="AU939" s="25"/>
      <c r="AV939" s="25"/>
      <c r="AW939" s="25" t="s">
        <v>100</v>
      </c>
      <c r="AX939" s="25" t="s">
        <v>2538</v>
      </c>
      <c r="AY939" s="25" t="s">
        <v>11594</v>
      </c>
      <c r="AZ939" s="25" t="s">
        <v>110</v>
      </c>
      <c r="BA939" s="25" t="s">
        <v>110</v>
      </c>
      <c r="BB939" s="25"/>
      <c r="BC939" s="25" t="s">
        <v>1401</v>
      </c>
      <c r="BD939" s="25"/>
      <c r="BE939" s="25"/>
      <c r="BF939" s="25"/>
      <c r="BG939" s="25"/>
      <c r="BH939" s="25"/>
      <c r="BI939" s="25"/>
      <c r="BJ939" s="25"/>
      <c r="BK939" s="25"/>
      <c r="BL939" s="25" t="s">
        <v>11595</v>
      </c>
      <c r="BM939" s="25">
        <v>4475</v>
      </c>
      <c r="BN939" s="25" t="s">
        <v>11596</v>
      </c>
      <c r="BO939" s="25" t="s">
        <v>106</v>
      </c>
      <c r="BP939" s="25">
        <v>69037000</v>
      </c>
      <c r="BQ939" s="25">
        <v>92984659588</v>
      </c>
      <c r="BR939" s="25" t="s">
        <v>11597</v>
      </c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</row>
    <row r="940" spans="1:93" ht="15" customHeight="1">
      <c r="A940" s="24" t="s">
        <v>11805</v>
      </c>
      <c r="B940" s="25"/>
      <c r="C940" s="34" t="s">
        <v>82</v>
      </c>
      <c r="D940" s="614" t="s">
        <v>11029</v>
      </c>
      <c r="E940" s="599">
        <v>38</v>
      </c>
      <c r="F940" s="600"/>
      <c r="G940" s="600"/>
      <c r="H940" s="593" t="s">
        <v>84</v>
      </c>
      <c r="I940" s="25" t="s">
        <v>11806</v>
      </c>
      <c r="J940" s="25" t="s">
        <v>135</v>
      </c>
      <c r="K940" s="25" t="s">
        <v>86</v>
      </c>
      <c r="L940" s="25" t="s">
        <v>68</v>
      </c>
      <c r="M940" s="28" t="s">
        <v>1392</v>
      </c>
      <c r="N940" s="28" t="s">
        <v>1393</v>
      </c>
      <c r="O940" s="29" t="s">
        <v>11807</v>
      </c>
      <c r="P940" s="25" t="s">
        <v>11808</v>
      </c>
      <c r="Q940" s="41" t="s">
        <v>11809</v>
      </c>
      <c r="R940" s="25" t="s">
        <v>11810</v>
      </c>
      <c r="S940" s="25" t="s">
        <v>11811</v>
      </c>
      <c r="T940" s="25">
        <v>187720622</v>
      </c>
      <c r="U940" s="25">
        <v>40</v>
      </c>
      <c r="V940" s="25">
        <v>2</v>
      </c>
      <c r="W940" s="25">
        <v>271</v>
      </c>
      <c r="X940" s="24" t="s">
        <v>11812</v>
      </c>
      <c r="Y940" s="24" t="s">
        <v>11813</v>
      </c>
      <c r="Z940" s="25">
        <v>1</v>
      </c>
      <c r="AA940" s="25" t="s">
        <v>99</v>
      </c>
      <c r="AB940" s="25" t="s">
        <v>11734</v>
      </c>
      <c r="AC940" s="25" t="s">
        <v>4865</v>
      </c>
      <c r="AD940" s="30" t="s">
        <v>11774</v>
      </c>
      <c r="AE940" s="24" t="s">
        <v>11814</v>
      </c>
      <c r="AF940" s="31">
        <v>28885</v>
      </c>
      <c r="AG940" s="25" t="str">
        <f t="shared" ca="1" si="251"/>
        <v>46 anos</v>
      </c>
      <c r="AH940" s="119">
        <v>43937</v>
      </c>
      <c r="AI940" s="31">
        <v>43943</v>
      </c>
      <c r="AJ940" s="31">
        <f t="shared" si="245"/>
        <v>53074</v>
      </c>
      <c r="AK940" s="31">
        <f t="shared" si="246"/>
        <v>54900</v>
      </c>
      <c r="AL940" s="25">
        <v>59</v>
      </c>
      <c r="AM940" s="25" t="str">
        <f t="shared" ca="1" si="247"/>
        <v>5 ano(s)</v>
      </c>
      <c r="AN940" s="25" t="str">
        <f t="shared" ca="1" si="248"/>
        <v>3  mês(es)</v>
      </c>
      <c r="AO940" s="25" t="str">
        <f t="shared" ca="1" si="249"/>
        <v>25 dias</v>
      </c>
      <c r="AP940" s="25">
        <f t="shared" ca="1" si="250"/>
        <v>1942</v>
      </c>
      <c r="AQ940" s="32" t="s">
        <v>99</v>
      </c>
      <c r="AR940" s="25"/>
      <c r="AS940" s="25"/>
      <c r="AT940" s="25"/>
      <c r="AU940" s="25"/>
      <c r="AV940" s="25"/>
      <c r="AW940" s="25" t="s">
        <v>100</v>
      </c>
      <c r="AX940" s="25" t="s">
        <v>2538</v>
      </c>
      <c r="AY940" s="25" t="s">
        <v>96</v>
      </c>
      <c r="AZ940" s="25" t="s">
        <v>11815</v>
      </c>
      <c r="BA940" s="25" t="s">
        <v>110</v>
      </c>
      <c r="BB940" s="25"/>
      <c r="BC940" s="25" t="s">
        <v>1401</v>
      </c>
      <c r="BD940" s="25"/>
      <c r="BE940" s="25"/>
      <c r="BF940" s="25"/>
      <c r="BG940" s="25"/>
      <c r="BH940" s="25"/>
      <c r="BI940" s="25"/>
      <c r="BJ940" s="25"/>
      <c r="BK940" s="25"/>
      <c r="BL940" s="25" t="s">
        <v>11816</v>
      </c>
      <c r="BM940" s="25">
        <v>699</v>
      </c>
      <c r="BN940" s="25" t="s">
        <v>11817</v>
      </c>
      <c r="BO940" s="25" t="s">
        <v>106</v>
      </c>
      <c r="BP940" s="25">
        <v>69058581</v>
      </c>
      <c r="BQ940" s="25" t="s">
        <v>11818</v>
      </c>
      <c r="BR940" s="114" t="s">
        <v>11819</v>
      </c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</row>
    <row r="941" spans="1:93" ht="15" customHeight="1">
      <c r="A941" s="13" t="s">
        <v>11598</v>
      </c>
      <c r="B941" s="14">
        <v>19</v>
      </c>
      <c r="C941" s="40" t="s">
        <v>82</v>
      </c>
      <c r="D941" s="599" t="s">
        <v>11029</v>
      </c>
      <c r="E941" s="599">
        <v>38</v>
      </c>
      <c r="F941" s="599"/>
      <c r="G941" s="599"/>
      <c r="H941" s="36" t="s">
        <v>84</v>
      </c>
      <c r="I941" s="14" t="s">
        <v>6321</v>
      </c>
      <c r="J941" s="14" t="s">
        <v>135</v>
      </c>
      <c r="K941" s="14" t="s">
        <v>544</v>
      </c>
      <c r="L941" s="14" t="s">
        <v>75</v>
      </c>
      <c r="M941" s="17" t="s">
        <v>136</v>
      </c>
      <c r="N941" s="17" t="s">
        <v>9701</v>
      </c>
      <c r="O941" s="18" t="s">
        <v>11599</v>
      </c>
      <c r="P941" s="14" t="s">
        <v>11600</v>
      </c>
      <c r="Q941" s="14">
        <v>1482</v>
      </c>
      <c r="R941" s="14" t="s">
        <v>11601</v>
      </c>
      <c r="S941" s="14" t="s">
        <v>11602</v>
      </c>
      <c r="T941" s="14">
        <v>465851308</v>
      </c>
      <c r="U941" s="14">
        <v>33</v>
      </c>
      <c r="V941" s="14">
        <v>32</v>
      </c>
      <c r="W941" s="14">
        <v>733</v>
      </c>
      <c r="X941" s="13" t="s">
        <v>9308</v>
      </c>
      <c r="Y941" s="13" t="s">
        <v>11603</v>
      </c>
      <c r="Z941" s="14"/>
      <c r="AA941" s="14" t="s">
        <v>96</v>
      </c>
      <c r="AB941" s="14" t="s">
        <v>23</v>
      </c>
      <c r="AC941" s="14" t="s">
        <v>97</v>
      </c>
      <c r="AD941" s="19"/>
      <c r="AE941" s="13" t="s">
        <v>5988</v>
      </c>
      <c r="AF941" s="20">
        <v>27342</v>
      </c>
      <c r="AG941" s="14" t="str">
        <f t="shared" ca="1" si="251"/>
        <v>50 anos</v>
      </c>
      <c r="AH941" s="14"/>
      <c r="AI941" s="20">
        <v>43843</v>
      </c>
      <c r="AJ941" s="20">
        <f t="shared" si="245"/>
        <v>52975</v>
      </c>
      <c r="AK941" s="20">
        <f t="shared" si="246"/>
        <v>54801</v>
      </c>
      <c r="AL941" s="14">
        <v>59</v>
      </c>
      <c r="AM941" s="14" t="str">
        <f t="shared" ca="1" si="247"/>
        <v>5 ano(s)</v>
      </c>
      <c r="AN941" s="14" t="str">
        <f t="shared" ca="1" si="248"/>
        <v>7  mês(es)</v>
      </c>
      <c r="AO941" s="14" t="str">
        <f t="shared" ca="1" si="249"/>
        <v>3 dias</v>
      </c>
      <c r="AP941" s="14">
        <f t="shared" ca="1" si="250"/>
        <v>2042</v>
      </c>
      <c r="AQ941" s="21" t="s">
        <v>99</v>
      </c>
      <c r="AR941" s="14"/>
      <c r="AS941" s="14"/>
      <c r="AT941" s="14"/>
      <c r="AU941" s="14"/>
      <c r="AV941" s="14"/>
      <c r="AW941" s="14" t="s">
        <v>100</v>
      </c>
      <c r="AX941" s="14" t="s">
        <v>172</v>
      </c>
      <c r="AY941" s="14" t="s">
        <v>11604</v>
      </c>
      <c r="AZ941" s="14" t="s">
        <v>11605</v>
      </c>
      <c r="BA941" s="14" t="s">
        <v>99</v>
      </c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 t="s">
        <v>11606</v>
      </c>
      <c r="BM941" s="14">
        <v>1032</v>
      </c>
      <c r="BN941" s="14" t="s">
        <v>11607</v>
      </c>
      <c r="BO941" s="14" t="s">
        <v>106</v>
      </c>
      <c r="BP941" s="14">
        <v>69036500</v>
      </c>
      <c r="BQ941" s="14">
        <v>92988163691</v>
      </c>
      <c r="BR941" s="22" t="s">
        <v>11608</v>
      </c>
      <c r="BS941" s="14"/>
      <c r="BT941" s="14"/>
      <c r="BU941" s="14"/>
      <c r="BV941" s="14"/>
      <c r="BW941" s="14"/>
      <c r="BX941" s="14"/>
      <c r="BY941" s="14"/>
      <c r="BZ941" s="14"/>
      <c r="CA941" s="14"/>
      <c r="CB941" s="20">
        <v>43937</v>
      </c>
      <c r="CC941" s="14" t="s">
        <v>175</v>
      </c>
      <c r="CD941" s="20">
        <v>44672</v>
      </c>
      <c r="CE941" s="14" t="s">
        <v>176</v>
      </c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</row>
    <row r="942" spans="1:93" ht="15" customHeight="1">
      <c r="A942" s="24" t="s">
        <v>11609</v>
      </c>
      <c r="B942" s="25">
        <v>23</v>
      </c>
      <c r="C942" s="34" t="s">
        <v>82</v>
      </c>
      <c r="D942" s="600" t="s">
        <v>11029</v>
      </c>
      <c r="E942" s="599">
        <v>38</v>
      </c>
      <c r="F942" s="600"/>
      <c r="G942" s="600"/>
      <c r="H942" s="27" t="s">
        <v>84</v>
      </c>
      <c r="I942" s="25"/>
      <c r="J942" s="25" t="s">
        <v>85</v>
      </c>
      <c r="K942" s="25" t="s">
        <v>544</v>
      </c>
      <c r="L942" s="25" t="s">
        <v>75</v>
      </c>
      <c r="M942" s="28" t="s">
        <v>136</v>
      </c>
      <c r="N942" s="28" t="s">
        <v>4987</v>
      </c>
      <c r="O942" s="29" t="s">
        <v>11610</v>
      </c>
      <c r="P942" s="25" t="s">
        <v>11611</v>
      </c>
      <c r="Q942" s="25">
        <v>1355</v>
      </c>
      <c r="R942" s="25" t="s">
        <v>11612</v>
      </c>
      <c r="S942" s="25" t="s">
        <v>11613</v>
      </c>
      <c r="T942" s="25">
        <v>230275022</v>
      </c>
      <c r="U942" s="25">
        <v>91</v>
      </c>
      <c r="V942" s="25">
        <v>112</v>
      </c>
      <c r="W942" s="25">
        <v>178</v>
      </c>
      <c r="X942" s="24" t="s">
        <v>11614</v>
      </c>
      <c r="Y942" s="24" t="s">
        <v>11615</v>
      </c>
      <c r="Z942" s="25"/>
      <c r="AA942" s="25" t="s">
        <v>96</v>
      </c>
      <c r="AB942" s="25" t="s">
        <v>23</v>
      </c>
      <c r="AC942" s="25" t="s">
        <v>97</v>
      </c>
      <c r="AD942" s="30"/>
      <c r="AE942" s="24" t="s">
        <v>11616</v>
      </c>
      <c r="AF942" s="31">
        <v>31040</v>
      </c>
      <c r="AG942" s="25" t="str">
        <f t="shared" ca="1" si="251"/>
        <v>40 anos</v>
      </c>
      <c r="AH942" s="25"/>
      <c r="AI942" s="31">
        <v>43937</v>
      </c>
      <c r="AJ942" s="31">
        <f t="shared" si="245"/>
        <v>53068</v>
      </c>
      <c r="AK942" s="31">
        <f t="shared" si="246"/>
        <v>54894</v>
      </c>
      <c r="AL942" s="25">
        <v>59</v>
      </c>
      <c r="AM942" s="25" t="str">
        <f t="shared" ca="1" si="247"/>
        <v>5 ano(s)</v>
      </c>
      <c r="AN942" s="25" t="str">
        <f t="shared" ca="1" si="248"/>
        <v>4  mês(es)</v>
      </c>
      <c r="AO942" s="25" t="str">
        <f t="shared" ca="1" si="249"/>
        <v>0 dias</v>
      </c>
      <c r="AP942" s="25">
        <f t="shared" ca="1" si="250"/>
        <v>1948</v>
      </c>
      <c r="AQ942" s="32" t="s">
        <v>99</v>
      </c>
      <c r="AR942" s="25"/>
      <c r="AS942" s="25"/>
      <c r="AT942" s="25"/>
      <c r="AU942" s="25"/>
      <c r="AV942" s="25"/>
      <c r="AW942" s="25" t="s">
        <v>100</v>
      </c>
      <c r="AX942" s="25" t="s">
        <v>2538</v>
      </c>
      <c r="AY942" s="25" t="s">
        <v>11617</v>
      </c>
      <c r="AZ942" s="25" t="s">
        <v>99</v>
      </c>
      <c r="BA942" s="25" t="s">
        <v>99</v>
      </c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 t="s">
        <v>11618</v>
      </c>
      <c r="BM942" s="25">
        <v>35</v>
      </c>
      <c r="BN942" s="25" t="s">
        <v>11619</v>
      </c>
      <c r="BO942" s="25" t="s">
        <v>106</v>
      </c>
      <c r="BP942" s="25">
        <v>69023097</v>
      </c>
      <c r="BQ942" s="25">
        <v>85996549944</v>
      </c>
      <c r="BR942" s="33" t="s">
        <v>11620</v>
      </c>
      <c r="BS942" s="25"/>
      <c r="BT942" s="25"/>
      <c r="BU942" s="25"/>
      <c r="BV942" s="25"/>
      <c r="BW942" s="25"/>
      <c r="BX942" s="25"/>
      <c r="BY942" s="25"/>
      <c r="BZ942" s="25"/>
      <c r="CA942" s="25"/>
      <c r="CB942" s="31">
        <v>43937</v>
      </c>
      <c r="CC942" s="25" t="s">
        <v>175</v>
      </c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</row>
    <row r="943" spans="1:93" ht="15" customHeight="1">
      <c r="A943" s="13" t="s">
        <v>11621</v>
      </c>
      <c r="B943" s="14"/>
      <c r="C943" s="40" t="s">
        <v>82</v>
      </c>
      <c r="D943" s="599" t="s">
        <v>11029</v>
      </c>
      <c r="E943" s="599">
        <v>38</v>
      </c>
      <c r="F943" s="599"/>
      <c r="G943" s="599"/>
      <c r="H943" s="36" t="s">
        <v>84</v>
      </c>
      <c r="I943" s="14" t="s">
        <v>11622</v>
      </c>
      <c r="J943" s="14" t="s">
        <v>135</v>
      </c>
      <c r="K943" s="14" t="s">
        <v>86</v>
      </c>
      <c r="L943" s="21" t="s">
        <v>70</v>
      </c>
      <c r="M943" s="17" t="s">
        <v>1392</v>
      </c>
      <c r="N943" s="17" t="s">
        <v>1450</v>
      </c>
      <c r="O943" s="18" t="s">
        <v>11623</v>
      </c>
      <c r="P943" s="14" t="s">
        <v>11624</v>
      </c>
      <c r="Q943" s="60" t="s">
        <v>11625</v>
      </c>
      <c r="R943" s="14" t="s">
        <v>11626</v>
      </c>
      <c r="S943" s="14" t="s">
        <v>11627</v>
      </c>
      <c r="T943" s="14">
        <v>222297822</v>
      </c>
      <c r="U943" s="14">
        <v>75</v>
      </c>
      <c r="V943" s="14">
        <v>37</v>
      </c>
      <c r="W943" s="14">
        <v>714</v>
      </c>
      <c r="X943" s="13" t="s">
        <v>11628</v>
      </c>
      <c r="Y943" s="13" t="s">
        <v>11629</v>
      </c>
      <c r="Z943" s="14">
        <v>2</v>
      </c>
      <c r="AA943" s="14" t="s">
        <v>96</v>
      </c>
      <c r="AB943" s="14" t="s">
        <v>23</v>
      </c>
      <c r="AC943" s="14" t="s">
        <v>97</v>
      </c>
      <c r="AD943" s="19"/>
      <c r="AE943" s="13" t="s">
        <v>11630</v>
      </c>
      <c r="AF943" s="20">
        <v>29965</v>
      </c>
      <c r="AG943" s="14" t="str">
        <f t="shared" ca="1" si="251"/>
        <v>43 anos</v>
      </c>
      <c r="AH943" s="20">
        <v>43836</v>
      </c>
      <c r="AI943" s="20">
        <v>43937</v>
      </c>
      <c r="AJ943" s="20">
        <f t="shared" si="245"/>
        <v>53068</v>
      </c>
      <c r="AK943" s="20">
        <f t="shared" si="246"/>
        <v>54894</v>
      </c>
      <c r="AL943" s="14">
        <v>59</v>
      </c>
      <c r="AM943" s="14" t="str">
        <f t="shared" ca="1" si="247"/>
        <v>5 ano(s)</v>
      </c>
      <c r="AN943" s="14" t="str">
        <f t="shared" ca="1" si="248"/>
        <v>4  mês(es)</v>
      </c>
      <c r="AO943" s="14" t="str">
        <f t="shared" ca="1" si="249"/>
        <v>0 dias</v>
      </c>
      <c r="AP943" s="14">
        <f t="shared" ca="1" si="250"/>
        <v>1948</v>
      </c>
      <c r="AQ943" s="21" t="s">
        <v>99</v>
      </c>
      <c r="AR943" s="14"/>
      <c r="AS943" s="14"/>
      <c r="AT943" s="14"/>
      <c r="AU943" s="14"/>
      <c r="AV943" s="14"/>
      <c r="AW943" s="14" t="s">
        <v>336</v>
      </c>
      <c r="AX943" s="14" t="s">
        <v>110</v>
      </c>
      <c r="AY943" s="14" t="s">
        <v>99</v>
      </c>
      <c r="AZ943" s="14" t="s">
        <v>99</v>
      </c>
      <c r="BA943" s="14" t="s">
        <v>99</v>
      </c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 t="s">
        <v>11631</v>
      </c>
      <c r="BM943" s="14">
        <v>755</v>
      </c>
      <c r="BN943" s="14" t="s">
        <v>2184</v>
      </c>
      <c r="BO943" s="14" t="s">
        <v>106</v>
      </c>
      <c r="BP943" s="14" t="s">
        <v>11632</v>
      </c>
      <c r="BQ943" s="14" t="s">
        <v>11633</v>
      </c>
      <c r="BR943" s="118" t="s">
        <v>11634</v>
      </c>
      <c r="BS943" s="14"/>
      <c r="BT943" s="14"/>
      <c r="BU943" s="14"/>
      <c r="BV943" s="14"/>
      <c r="BW943" s="14"/>
      <c r="BX943" s="14"/>
      <c r="BY943" s="14" t="s">
        <v>11167</v>
      </c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</row>
    <row r="944" spans="1:93" ht="15" customHeight="1">
      <c r="A944" s="24" t="s">
        <v>11635</v>
      </c>
      <c r="B944" s="25">
        <v>6</v>
      </c>
      <c r="C944" s="34" t="s">
        <v>82</v>
      </c>
      <c r="D944" s="600" t="s">
        <v>11029</v>
      </c>
      <c r="E944" s="599">
        <v>38</v>
      </c>
      <c r="F944" s="600"/>
      <c r="G944" s="600"/>
      <c r="H944" s="593" t="s">
        <v>84</v>
      </c>
      <c r="I944" s="25" t="s">
        <v>9280</v>
      </c>
      <c r="J944" s="25" t="s">
        <v>135</v>
      </c>
      <c r="K944" s="25" t="s">
        <v>544</v>
      </c>
      <c r="L944" s="25" t="s">
        <v>75</v>
      </c>
      <c r="M944" s="28" t="s">
        <v>136</v>
      </c>
      <c r="N944" s="28" t="s">
        <v>2291</v>
      </c>
      <c r="O944" s="29" t="s">
        <v>11636</v>
      </c>
      <c r="P944" s="25" t="s">
        <v>11637</v>
      </c>
      <c r="Q944" s="25">
        <v>1353</v>
      </c>
      <c r="R944" s="25" t="s">
        <v>11638</v>
      </c>
      <c r="S944" s="25" t="s">
        <v>11639</v>
      </c>
      <c r="T944" s="25">
        <v>1527322602</v>
      </c>
      <c r="U944" s="25">
        <v>81</v>
      </c>
      <c r="V944" s="25">
        <v>138</v>
      </c>
      <c r="W944" s="25">
        <v>48</v>
      </c>
      <c r="X944" s="24" t="s">
        <v>11640</v>
      </c>
      <c r="Y944" s="24" t="s">
        <v>11641</v>
      </c>
      <c r="Z944" s="25">
        <v>2</v>
      </c>
      <c r="AA944" s="25" t="s">
        <v>99</v>
      </c>
      <c r="AB944" s="25" t="s">
        <v>1601</v>
      </c>
      <c r="AC944" s="25" t="s">
        <v>97</v>
      </c>
      <c r="AD944" s="30" t="s">
        <v>11642</v>
      </c>
      <c r="AE944" s="24" t="s">
        <v>11643</v>
      </c>
      <c r="AF944" s="31">
        <v>31387</v>
      </c>
      <c r="AG944" s="25" t="str">
        <f t="shared" ca="1" si="251"/>
        <v>39 anos</v>
      </c>
      <c r="AH944" s="25"/>
      <c r="AI944" s="31">
        <v>43937</v>
      </c>
      <c r="AJ944" s="31">
        <f t="shared" si="245"/>
        <v>53068</v>
      </c>
      <c r="AK944" s="31">
        <f t="shared" si="246"/>
        <v>54894</v>
      </c>
      <c r="AL944" s="25">
        <v>59</v>
      </c>
      <c r="AM944" s="25" t="str">
        <f t="shared" ca="1" si="247"/>
        <v>5 ano(s)</v>
      </c>
      <c r="AN944" s="25" t="str">
        <f t="shared" ca="1" si="248"/>
        <v>4  mês(es)</v>
      </c>
      <c r="AO944" s="25" t="str">
        <f t="shared" ca="1" si="249"/>
        <v>0 dias</v>
      </c>
      <c r="AP944" s="25">
        <f t="shared" ca="1" si="250"/>
        <v>1948</v>
      </c>
      <c r="AQ944" s="32" t="s">
        <v>99</v>
      </c>
      <c r="AR944" s="25"/>
      <c r="AS944" s="25"/>
      <c r="AT944" s="25"/>
      <c r="AU944" s="25"/>
      <c r="AV944" s="25"/>
      <c r="AW944" s="25" t="s">
        <v>100</v>
      </c>
      <c r="AX944" s="25" t="s">
        <v>2298</v>
      </c>
      <c r="AY944" s="25" t="s">
        <v>11644</v>
      </c>
      <c r="AZ944" s="25"/>
      <c r="BA944" s="25" t="s">
        <v>99</v>
      </c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 t="s">
        <v>11645</v>
      </c>
      <c r="BM944" s="25">
        <v>105</v>
      </c>
      <c r="BN944" s="25" t="s">
        <v>11646</v>
      </c>
      <c r="BO944" s="25" t="s">
        <v>106</v>
      </c>
      <c r="BP944" s="25">
        <v>69077739</v>
      </c>
      <c r="BQ944" s="25">
        <v>37999232072</v>
      </c>
      <c r="BR944" s="33" t="s">
        <v>11647</v>
      </c>
      <c r="BS944" s="25"/>
      <c r="BT944" s="25"/>
      <c r="BU944" s="25"/>
      <c r="BV944" s="25"/>
      <c r="BW944" s="25"/>
      <c r="BX944" s="25"/>
      <c r="BY944" s="25"/>
      <c r="BZ944" s="25"/>
      <c r="CA944" s="25"/>
      <c r="CB944" s="31">
        <v>43937</v>
      </c>
      <c r="CC944" s="25" t="s">
        <v>175</v>
      </c>
      <c r="CD944" s="31">
        <v>44672</v>
      </c>
      <c r="CE944" s="25" t="s">
        <v>2304</v>
      </c>
      <c r="CF944" s="25"/>
      <c r="CG944" s="25"/>
      <c r="CH944" s="25"/>
      <c r="CI944" s="25"/>
      <c r="CJ944" s="25"/>
      <c r="CK944" s="25"/>
      <c r="CL944" s="25"/>
      <c r="CM944" s="25"/>
      <c r="CN944" s="25" t="s">
        <v>11648</v>
      </c>
      <c r="CO944" s="25" t="s">
        <v>11649</v>
      </c>
    </row>
    <row r="945" spans="1:93" ht="15" customHeight="1">
      <c r="A945" s="13" t="s">
        <v>11820</v>
      </c>
      <c r="B945" s="14">
        <v>34</v>
      </c>
      <c r="C945" s="40" t="s">
        <v>82</v>
      </c>
      <c r="D945" s="614" t="s">
        <v>11029</v>
      </c>
      <c r="E945" s="599">
        <v>38</v>
      </c>
      <c r="F945" s="599"/>
      <c r="G945" s="599"/>
      <c r="H945" s="36" t="s">
        <v>84</v>
      </c>
      <c r="I945" s="14" t="s">
        <v>11821</v>
      </c>
      <c r="J945" s="14" t="s">
        <v>85</v>
      </c>
      <c r="K945" s="14" t="s">
        <v>544</v>
      </c>
      <c r="L945" s="14" t="s">
        <v>75</v>
      </c>
      <c r="M945" s="17" t="s">
        <v>136</v>
      </c>
      <c r="N945" s="17" t="s">
        <v>161</v>
      </c>
      <c r="O945" s="18" t="s">
        <v>11822</v>
      </c>
      <c r="P945" s="14" t="s">
        <v>11823</v>
      </c>
      <c r="Q945" s="14">
        <v>1496</v>
      </c>
      <c r="R945" s="14" t="s">
        <v>11824</v>
      </c>
      <c r="S945" s="14" t="s">
        <v>11825</v>
      </c>
      <c r="T945" s="14">
        <v>162665622</v>
      </c>
      <c r="U945" s="14">
        <v>8</v>
      </c>
      <c r="V945" s="14">
        <v>65</v>
      </c>
      <c r="W945" s="14">
        <v>395</v>
      </c>
      <c r="X945" s="13" t="s">
        <v>11826</v>
      </c>
      <c r="Y945" s="13" t="s">
        <v>11827</v>
      </c>
      <c r="Z945" s="14"/>
      <c r="AA945" s="14" t="s">
        <v>99</v>
      </c>
      <c r="AB945" s="14" t="s">
        <v>11734</v>
      </c>
      <c r="AC945" s="14" t="s">
        <v>4865</v>
      </c>
      <c r="AD945" s="19" t="s">
        <v>11774</v>
      </c>
      <c r="AE945" s="13" t="s">
        <v>11828</v>
      </c>
      <c r="AF945" s="20">
        <v>27706</v>
      </c>
      <c r="AG945" s="14" t="str">
        <f t="shared" ca="1" si="251"/>
        <v>49 anos</v>
      </c>
      <c r="AH945" s="14"/>
      <c r="AI945" s="20">
        <v>43937</v>
      </c>
      <c r="AJ945" s="20">
        <f t="shared" si="245"/>
        <v>53068</v>
      </c>
      <c r="AK945" s="20">
        <f t="shared" si="246"/>
        <v>54894</v>
      </c>
      <c r="AL945" s="14">
        <v>59</v>
      </c>
      <c r="AM945" s="14" t="str">
        <f t="shared" ca="1" si="247"/>
        <v>5 ano(s)</v>
      </c>
      <c r="AN945" s="14" t="str">
        <f t="shared" ca="1" si="248"/>
        <v>4  mês(es)</v>
      </c>
      <c r="AO945" s="14" t="str">
        <f t="shared" ca="1" si="249"/>
        <v>0 dias</v>
      </c>
      <c r="AP945" s="14">
        <f t="shared" ca="1" si="250"/>
        <v>1948</v>
      </c>
      <c r="AQ945" s="21" t="s">
        <v>99</v>
      </c>
      <c r="AR945" s="14"/>
      <c r="AS945" s="14"/>
      <c r="AT945" s="14"/>
      <c r="AU945" s="14"/>
      <c r="AV945" s="14"/>
      <c r="AW945" s="14" t="s">
        <v>100</v>
      </c>
      <c r="AX945" s="14" t="s">
        <v>172</v>
      </c>
      <c r="AY945" s="14" t="s">
        <v>11829</v>
      </c>
      <c r="AZ945" s="14" t="s">
        <v>99</v>
      </c>
      <c r="BA945" s="14" t="s">
        <v>99</v>
      </c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 t="s">
        <v>8676</v>
      </c>
      <c r="BM945" s="14">
        <v>6437</v>
      </c>
      <c r="BN945" s="14" t="s">
        <v>11830</v>
      </c>
      <c r="BO945" s="14" t="s">
        <v>106</v>
      </c>
      <c r="BP945" s="14">
        <v>69041025</v>
      </c>
      <c r="BQ945" s="14">
        <v>92999771813</v>
      </c>
      <c r="BR945" s="22" t="s">
        <v>11831</v>
      </c>
      <c r="BS945" s="14"/>
      <c r="BT945" s="14"/>
      <c r="BU945" s="14"/>
      <c r="BV945" s="14"/>
      <c r="BW945" s="14"/>
      <c r="BX945" s="14"/>
      <c r="BY945" s="14"/>
      <c r="BZ945" s="14"/>
      <c r="CA945" s="14"/>
      <c r="CB945" s="20">
        <v>43937</v>
      </c>
      <c r="CC945" s="14" t="s">
        <v>175</v>
      </c>
      <c r="CD945" s="20">
        <v>44672</v>
      </c>
      <c r="CE945" s="14" t="s">
        <v>176</v>
      </c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</row>
    <row r="946" spans="1:93" ht="15" customHeight="1">
      <c r="A946" s="13" t="s">
        <v>11650</v>
      </c>
      <c r="B946" s="14"/>
      <c r="C946" s="40" t="s">
        <v>82</v>
      </c>
      <c r="D946" s="599" t="s">
        <v>11029</v>
      </c>
      <c r="E946" s="599">
        <v>38</v>
      </c>
      <c r="F946" s="599"/>
      <c r="G946" s="599"/>
      <c r="H946" s="36" t="s">
        <v>84</v>
      </c>
      <c r="I946" s="14"/>
      <c r="J946" s="14" t="s">
        <v>135</v>
      </c>
      <c r="K946" s="14" t="s">
        <v>86</v>
      </c>
      <c r="L946" s="21" t="s">
        <v>70</v>
      </c>
      <c r="M946" s="17" t="s">
        <v>1392</v>
      </c>
      <c r="N946" s="17" t="s">
        <v>1450</v>
      </c>
      <c r="O946" s="18" t="s">
        <v>11651</v>
      </c>
      <c r="P946" s="14" t="s">
        <v>11652</v>
      </c>
      <c r="Q946" s="60" t="s">
        <v>11653</v>
      </c>
      <c r="R946" s="14" t="s">
        <v>11654</v>
      </c>
      <c r="S946" s="14" t="s">
        <v>11655</v>
      </c>
      <c r="T946" s="14">
        <v>225247222</v>
      </c>
      <c r="U946" s="14">
        <v>8</v>
      </c>
      <c r="V946" s="14">
        <v>37</v>
      </c>
      <c r="W946" s="14">
        <v>521</v>
      </c>
      <c r="X946" s="13" t="s">
        <v>11656</v>
      </c>
      <c r="Y946" s="13" t="s">
        <v>11657</v>
      </c>
      <c r="Z946" s="14">
        <v>2</v>
      </c>
      <c r="AA946" s="14" t="s">
        <v>96</v>
      </c>
      <c r="AB946" s="14" t="s">
        <v>23</v>
      </c>
      <c r="AC946" s="14" t="s">
        <v>97</v>
      </c>
      <c r="AD946" s="19"/>
      <c r="AE946" s="13"/>
      <c r="AF946" s="20">
        <v>31137</v>
      </c>
      <c r="AG946" s="14" t="str">
        <f t="shared" ca="1" si="251"/>
        <v>40 anos</v>
      </c>
      <c r="AH946" s="20">
        <v>43937</v>
      </c>
      <c r="AI946" s="20">
        <v>43937</v>
      </c>
      <c r="AJ946" s="20">
        <f t="shared" si="245"/>
        <v>53068</v>
      </c>
      <c r="AK946" s="20">
        <f t="shared" si="246"/>
        <v>54894</v>
      </c>
      <c r="AL946" s="14">
        <v>59</v>
      </c>
      <c r="AM946" s="14" t="str">
        <f t="shared" ca="1" si="247"/>
        <v>5 ano(s)</v>
      </c>
      <c r="AN946" s="14" t="str">
        <f t="shared" ca="1" si="248"/>
        <v>4  mês(es)</v>
      </c>
      <c r="AO946" s="14" t="str">
        <f t="shared" ca="1" si="249"/>
        <v>0 dias</v>
      </c>
      <c r="AP946" s="14">
        <f t="shared" ca="1" si="250"/>
        <v>1948</v>
      </c>
      <c r="AQ946" s="21" t="s">
        <v>99</v>
      </c>
      <c r="AR946" s="14"/>
      <c r="AS946" s="14"/>
      <c r="AT946" s="14"/>
      <c r="AU946" s="14"/>
      <c r="AV946" s="14"/>
      <c r="AW946" s="14" t="s">
        <v>100</v>
      </c>
      <c r="AX946" s="14" t="s">
        <v>110</v>
      </c>
      <c r="AY946" s="14" t="s">
        <v>11658</v>
      </c>
      <c r="AZ946" s="14" t="s">
        <v>99</v>
      </c>
      <c r="BA946" s="14" t="s">
        <v>99</v>
      </c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 t="s">
        <v>11659</v>
      </c>
      <c r="BM946" s="14">
        <v>498</v>
      </c>
      <c r="BN946" s="14" t="s">
        <v>11660</v>
      </c>
      <c r="BO946" s="14" t="s">
        <v>106</v>
      </c>
      <c r="BP946" s="14" t="s">
        <v>11661</v>
      </c>
      <c r="BQ946" s="14" t="s">
        <v>11662</v>
      </c>
      <c r="BR946" s="118" t="s">
        <v>11663</v>
      </c>
      <c r="BS946" s="14"/>
      <c r="BT946" s="14"/>
      <c r="BU946" s="14"/>
      <c r="BV946" s="14"/>
      <c r="BW946" s="14"/>
      <c r="BX946" s="14"/>
      <c r="BY946" s="627" t="s">
        <v>11664</v>
      </c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</row>
    <row r="947" spans="1:93" ht="15" customHeight="1">
      <c r="A947" s="24" t="s">
        <v>11665</v>
      </c>
      <c r="B947" s="25">
        <v>9</v>
      </c>
      <c r="C947" s="34" t="s">
        <v>82</v>
      </c>
      <c r="D947" s="600" t="s">
        <v>11029</v>
      </c>
      <c r="E947" s="599">
        <v>38</v>
      </c>
      <c r="F947" s="600"/>
      <c r="G947" s="600"/>
      <c r="H947" s="27" t="s">
        <v>84</v>
      </c>
      <c r="I947" s="25"/>
      <c r="J947" s="25" t="s">
        <v>135</v>
      </c>
      <c r="K947" s="25" t="s">
        <v>544</v>
      </c>
      <c r="L947" s="25" t="s">
        <v>75</v>
      </c>
      <c r="M947" s="28" t="s">
        <v>136</v>
      </c>
      <c r="N947" s="28" t="s">
        <v>2291</v>
      </c>
      <c r="O947" s="29" t="s">
        <v>11666</v>
      </c>
      <c r="P947" s="25" t="s">
        <v>11667</v>
      </c>
      <c r="Q947" s="25">
        <v>1386</v>
      </c>
      <c r="R947" s="25" t="s">
        <v>11668</v>
      </c>
      <c r="S947" s="25" t="s">
        <v>11669</v>
      </c>
      <c r="T947" s="25">
        <v>160732422</v>
      </c>
      <c r="U947" s="25">
        <v>8</v>
      </c>
      <c r="V947" s="25">
        <v>37</v>
      </c>
      <c r="W947" s="25">
        <v>588</v>
      </c>
      <c r="X947" s="24" t="s">
        <v>11670</v>
      </c>
      <c r="Y947" s="24" t="s">
        <v>11671</v>
      </c>
      <c r="Z947" s="25">
        <v>1</v>
      </c>
      <c r="AA947" s="25" t="s">
        <v>96</v>
      </c>
      <c r="AB947" s="25" t="s">
        <v>23</v>
      </c>
      <c r="AC947" s="25" t="s">
        <v>97</v>
      </c>
      <c r="AD947" s="30"/>
      <c r="AE947" s="24"/>
      <c r="AF947" s="31">
        <v>26961</v>
      </c>
      <c r="AG947" s="25" t="str">
        <f t="shared" ca="1" si="251"/>
        <v>51 anos</v>
      </c>
      <c r="AH947" s="25"/>
      <c r="AI947" s="31">
        <v>43937</v>
      </c>
      <c r="AJ947" s="31">
        <f t="shared" si="245"/>
        <v>53068</v>
      </c>
      <c r="AK947" s="31">
        <f t="shared" si="246"/>
        <v>54894</v>
      </c>
      <c r="AL947" s="25">
        <v>59</v>
      </c>
      <c r="AM947" s="25" t="str">
        <f t="shared" ca="1" si="247"/>
        <v>5 ano(s)</v>
      </c>
      <c r="AN947" s="25" t="str">
        <f t="shared" ca="1" si="248"/>
        <v>4  mês(es)</v>
      </c>
      <c r="AO947" s="25" t="str">
        <f t="shared" ca="1" si="249"/>
        <v>0 dias</v>
      </c>
      <c r="AP947" s="25">
        <f t="shared" ca="1" si="250"/>
        <v>1948</v>
      </c>
      <c r="AQ947" s="32" t="s">
        <v>99</v>
      </c>
      <c r="AR947" s="25"/>
      <c r="AS947" s="25"/>
      <c r="AT947" s="25"/>
      <c r="AU947" s="25"/>
      <c r="AV947" s="25"/>
      <c r="AW947" s="25" t="s">
        <v>100</v>
      </c>
      <c r="AX947" s="25" t="s">
        <v>2298</v>
      </c>
      <c r="AY947" s="25" t="s">
        <v>11672</v>
      </c>
      <c r="AZ947" s="25"/>
      <c r="BA947" s="25" t="s">
        <v>99</v>
      </c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 t="s">
        <v>11673</v>
      </c>
      <c r="BM947" s="25">
        <v>644</v>
      </c>
      <c r="BN947" s="25" t="s">
        <v>11674</v>
      </c>
      <c r="BO947" s="25" t="s">
        <v>106</v>
      </c>
      <c r="BP947" s="25">
        <v>69077310</v>
      </c>
      <c r="BQ947" s="25">
        <v>92992409454</v>
      </c>
      <c r="BR947" s="33" t="s">
        <v>11675</v>
      </c>
      <c r="BS947" s="25"/>
      <c r="BT947" s="25"/>
      <c r="BU947" s="25"/>
      <c r="BV947" s="25"/>
      <c r="BW947" s="25"/>
      <c r="BX947" s="25"/>
      <c r="BY947" s="25"/>
      <c r="BZ947" s="25"/>
      <c r="CA947" s="25"/>
      <c r="CB947" s="31">
        <v>43937</v>
      </c>
      <c r="CC947" s="25" t="s">
        <v>175</v>
      </c>
      <c r="CD947" s="31">
        <v>44672</v>
      </c>
      <c r="CE947" s="25" t="s">
        <v>2304</v>
      </c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</row>
    <row r="948" spans="1:93" ht="15" customHeight="1">
      <c r="A948" s="13" t="s">
        <v>11676</v>
      </c>
      <c r="B948" s="14">
        <v>12</v>
      </c>
      <c r="C948" s="40" t="s">
        <v>82</v>
      </c>
      <c r="D948" s="599" t="s">
        <v>11029</v>
      </c>
      <c r="E948" s="599">
        <v>38</v>
      </c>
      <c r="F948" s="599"/>
      <c r="G948" s="599"/>
      <c r="H948" s="36" t="s">
        <v>84</v>
      </c>
      <c r="I948" s="14"/>
      <c r="J948" s="14" t="s">
        <v>135</v>
      </c>
      <c r="K948" s="14" t="s">
        <v>544</v>
      </c>
      <c r="L948" s="14" t="s">
        <v>75</v>
      </c>
      <c r="M948" s="17" t="s">
        <v>136</v>
      </c>
      <c r="N948" s="17" t="s">
        <v>696</v>
      </c>
      <c r="O948" s="18" t="s">
        <v>11677</v>
      </c>
      <c r="P948" s="14" t="s">
        <v>11678</v>
      </c>
      <c r="Q948" s="14">
        <v>1505</v>
      </c>
      <c r="R948" s="14" t="s">
        <v>11679</v>
      </c>
      <c r="S948" s="14" t="s">
        <v>11680</v>
      </c>
      <c r="T948" s="14">
        <v>192927822</v>
      </c>
      <c r="U948" s="14">
        <v>32</v>
      </c>
      <c r="V948" s="14">
        <v>2</v>
      </c>
      <c r="W948" s="14">
        <v>534</v>
      </c>
      <c r="X948" s="13" t="s">
        <v>11681</v>
      </c>
      <c r="Y948" s="13" t="s">
        <v>11682</v>
      </c>
      <c r="Z948" s="14"/>
      <c r="AA948" s="14" t="s">
        <v>96</v>
      </c>
      <c r="AB948" s="14" t="s">
        <v>23</v>
      </c>
      <c r="AC948" s="14" t="s">
        <v>97</v>
      </c>
      <c r="AD948" s="19"/>
      <c r="AE948" s="13" t="s">
        <v>11568</v>
      </c>
      <c r="AF948" s="20">
        <v>29354</v>
      </c>
      <c r="AG948" s="14" t="str">
        <f t="shared" ca="1" si="251"/>
        <v>45 anos</v>
      </c>
      <c r="AH948" s="14"/>
      <c r="AI948" s="20">
        <v>43937</v>
      </c>
      <c r="AJ948" s="20">
        <f t="shared" si="245"/>
        <v>53068</v>
      </c>
      <c r="AK948" s="20">
        <f t="shared" si="246"/>
        <v>54894</v>
      </c>
      <c r="AL948" s="14">
        <v>59</v>
      </c>
      <c r="AM948" s="14" t="str">
        <f t="shared" ca="1" si="247"/>
        <v>5 ano(s)</v>
      </c>
      <c r="AN948" s="14" t="str">
        <f t="shared" ca="1" si="248"/>
        <v>4  mês(es)</v>
      </c>
      <c r="AO948" s="14" t="str">
        <f t="shared" ca="1" si="249"/>
        <v>0 dias</v>
      </c>
      <c r="AP948" s="14">
        <f t="shared" ca="1" si="250"/>
        <v>1948</v>
      </c>
      <c r="AQ948" s="21" t="s">
        <v>99</v>
      </c>
      <c r="AR948" s="14"/>
      <c r="AS948" s="14"/>
      <c r="AT948" s="14"/>
      <c r="AU948" s="14"/>
      <c r="AV948" s="14"/>
      <c r="AW948" s="14" t="s">
        <v>100</v>
      </c>
      <c r="AX948" s="14" t="s">
        <v>704</v>
      </c>
      <c r="AY948" s="14" t="s">
        <v>11683</v>
      </c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 t="s">
        <v>11684</v>
      </c>
      <c r="BM948" s="14">
        <v>219</v>
      </c>
      <c r="BN948" s="14" t="s">
        <v>5142</v>
      </c>
      <c r="BO948" s="14" t="s">
        <v>106</v>
      </c>
      <c r="BP948" s="14">
        <v>69055000</v>
      </c>
      <c r="BQ948" s="14">
        <v>92994242496</v>
      </c>
      <c r="BR948" s="22" t="s">
        <v>11685</v>
      </c>
      <c r="BS948" s="14"/>
      <c r="BT948" s="14"/>
      <c r="BU948" s="14"/>
      <c r="BV948" s="14"/>
      <c r="BW948" s="14"/>
      <c r="BX948" s="14"/>
      <c r="BY948" s="14"/>
      <c r="BZ948" s="14"/>
      <c r="CA948" s="14"/>
      <c r="CB948" s="20">
        <v>43937</v>
      </c>
      <c r="CC948" s="14" t="s">
        <v>175</v>
      </c>
      <c r="CD948" s="20">
        <v>44672</v>
      </c>
      <c r="CE948" s="14" t="s">
        <v>709</v>
      </c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</row>
    <row r="949" spans="1:93" ht="15" customHeight="1">
      <c r="A949" s="24" t="s">
        <v>11686</v>
      </c>
      <c r="B949" s="25">
        <v>18</v>
      </c>
      <c r="C949" s="34" t="s">
        <v>82</v>
      </c>
      <c r="D949" s="600" t="s">
        <v>11029</v>
      </c>
      <c r="E949" s="599">
        <v>38</v>
      </c>
      <c r="F949" s="600"/>
      <c r="G949" s="600"/>
      <c r="H949" s="27" t="s">
        <v>84</v>
      </c>
      <c r="I949" s="25"/>
      <c r="J949" s="25" t="s">
        <v>85</v>
      </c>
      <c r="K949" s="25" t="s">
        <v>544</v>
      </c>
      <c r="L949" s="25" t="s">
        <v>75</v>
      </c>
      <c r="M949" s="28" t="s">
        <v>136</v>
      </c>
      <c r="N949" s="28" t="s">
        <v>161</v>
      </c>
      <c r="O949" s="29" t="s">
        <v>11687</v>
      </c>
      <c r="P949" s="25" t="s">
        <v>11688</v>
      </c>
      <c r="Q949" s="25">
        <v>1487</v>
      </c>
      <c r="R949" s="25" t="s">
        <v>11689</v>
      </c>
      <c r="S949" s="25" t="s">
        <v>11690</v>
      </c>
      <c r="T949" s="25">
        <v>168795922</v>
      </c>
      <c r="U949" s="25">
        <v>75</v>
      </c>
      <c r="V949" s="25">
        <v>63</v>
      </c>
      <c r="W949" s="25">
        <v>31</v>
      </c>
      <c r="X949" s="24" t="s">
        <v>11691</v>
      </c>
      <c r="Y949" s="24" t="s">
        <v>11692</v>
      </c>
      <c r="Z949" s="25"/>
      <c r="AA949" s="25" t="s">
        <v>96</v>
      </c>
      <c r="AB949" s="25" t="s">
        <v>23</v>
      </c>
      <c r="AC949" s="25" t="s">
        <v>97</v>
      </c>
      <c r="AD949" s="30"/>
      <c r="AE949" s="24" t="s">
        <v>915</v>
      </c>
      <c r="AF949" s="31">
        <v>27880</v>
      </c>
      <c r="AG949" s="25" t="str">
        <f t="shared" ca="1" si="251"/>
        <v>49 anos</v>
      </c>
      <c r="AH949" s="25"/>
      <c r="AI949" s="31">
        <v>43937</v>
      </c>
      <c r="AJ949" s="31">
        <f t="shared" si="245"/>
        <v>53068</v>
      </c>
      <c r="AK949" s="31">
        <f t="shared" si="246"/>
        <v>54894</v>
      </c>
      <c r="AL949" s="25">
        <v>59</v>
      </c>
      <c r="AM949" s="25" t="str">
        <f t="shared" ca="1" si="247"/>
        <v>5 ano(s)</v>
      </c>
      <c r="AN949" s="25" t="str">
        <f t="shared" ca="1" si="248"/>
        <v>4  mês(es)</v>
      </c>
      <c r="AO949" s="25" t="str">
        <f t="shared" ca="1" si="249"/>
        <v>0 dias</v>
      </c>
      <c r="AP949" s="25">
        <f t="shared" ca="1" si="250"/>
        <v>1948</v>
      </c>
      <c r="AQ949" s="32" t="s">
        <v>99</v>
      </c>
      <c r="AR949" s="25"/>
      <c r="AS949" s="25"/>
      <c r="AT949" s="25"/>
      <c r="AU949" s="25"/>
      <c r="AV949" s="25"/>
      <c r="AW949" s="25" t="s">
        <v>100</v>
      </c>
      <c r="AX949" s="25" t="s">
        <v>172</v>
      </c>
      <c r="AY949" s="25" t="s">
        <v>11693</v>
      </c>
      <c r="AZ949" s="25" t="s">
        <v>99</v>
      </c>
      <c r="BA949" s="25" t="s">
        <v>99</v>
      </c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 t="s">
        <v>11694</v>
      </c>
      <c r="BM949" s="25">
        <v>770</v>
      </c>
      <c r="BN949" s="25" t="s">
        <v>11695</v>
      </c>
      <c r="BO949" s="25" t="s">
        <v>106</v>
      </c>
      <c r="BP949" s="25">
        <v>69077370</v>
      </c>
      <c r="BQ949" s="25">
        <v>92992227915</v>
      </c>
      <c r="BR949" s="33" t="s">
        <v>11696</v>
      </c>
      <c r="BS949" s="25"/>
      <c r="BT949" s="25"/>
      <c r="BU949" s="25"/>
      <c r="BV949" s="25"/>
      <c r="BW949" s="25"/>
      <c r="BX949" s="25"/>
      <c r="BY949" s="25"/>
      <c r="BZ949" s="25"/>
      <c r="CA949" s="25"/>
      <c r="CB949" s="31">
        <v>43937</v>
      </c>
      <c r="CC949" s="25" t="s">
        <v>175</v>
      </c>
      <c r="CD949" s="31">
        <v>44672</v>
      </c>
      <c r="CE949" s="25" t="s">
        <v>176</v>
      </c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</row>
    <row r="950" spans="1:93" ht="12.75" customHeight="1">
      <c r="A950" s="13" t="s">
        <v>11697</v>
      </c>
      <c r="B950" s="14"/>
      <c r="C950" s="40" t="s">
        <v>82</v>
      </c>
      <c r="D950" s="599" t="s">
        <v>11029</v>
      </c>
      <c r="E950" s="599">
        <v>38</v>
      </c>
      <c r="F950" s="599"/>
      <c r="G950" s="599"/>
      <c r="H950" s="593" t="s">
        <v>84</v>
      </c>
      <c r="I950" s="14"/>
      <c r="J950" s="14" t="s">
        <v>85</v>
      </c>
      <c r="K950" s="14" t="s">
        <v>86</v>
      </c>
      <c r="L950" s="14" t="s">
        <v>68</v>
      </c>
      <c r="M950" s="17" t="s">
        <v>1392</v>
      </c>
      <c r="N950" s="17" t="s">
        <v>2706</v>
      </c>
      <c r="O950" s="18" t="s">
        <v>11698</v>
      </c>
      <c r="P950" s="14" t="s">
        <v>11699</v>
      </c>
      <c r="Q950" s="60" t="s">
        <v>11700</v>
      </c>
      <c r="R950" s="14" t="s">
        <v>11701</v>
      </c>
      <c r="S950" s="14" t="s">
        <v>11702</v>
      </c>
      <c r="T950" s="14">
        <v>497001513</v>
      </c>
      <c r="U950" s="14">
        <v>41</v>
      </c>
      <c r="V950" s="14">
        <v>58</v>
      </c>
      <c r="W950" s="14">
        <v>1034</v>
      </c>
      <c r="X950" s="13" t="s">
        <v>11703</v>
      </c>
      <c r="Y950" s="13" t="s">
        <v>11704</v>
      </c>
      <c r="Z950" s="14">
        <v>2</v>
      </c>
      <c r="AA950" s="14" t="s">
        <v>96</v>
      </c>
      <c r="AB950" s="14" t="s">
        <v>23</v>
      </c>
      <c r="AC950" s="14" t="s">
        <v>97</v>
      </c>
      <c r="AD950" s="19"/>
      <c r="AE950" s="13" t="s">
        <v>409</v>
      </c>
      <c r="AF950" s="20">
        <v>30373</v>
      </c>
      <c r="AG950" s="14" t="str">
        <f t="shared" ca="1" si="251"/>
        <v>42 anos</v>
      </c>
      <c r="AH950" s="20">
        <v>43937</v>
      </c>
      <c r="AI950" s="20">
        <v>43937</v>
      </c>
      <c r="AJ950" s="20">
        <f t="shared" si="245"/>
        <v>53068</v>
      </c>
      <c r="AK950" s="20">
        <f t="shared" si="246"/>
        <v>54894</v>
      </c>
      <c r="AL950" s="14">
        <v>59</v>
      </c>
      <c r="AM950" s="14" t="str">
        <f t="shared" ca="1" si="247"/>
        <v>5 ano(s)</v>
      </c>
      <c r="AN950" s="14" t="str">
        <f t="shared" ca="1" si="248"/>
        <v>4  mês(es)</v>
      </c>
      <c r="AO950" s="14" t="str">
        <f t="shared" ca="1" si="249"/>
        <v>0 dias</v>
      </c>
      <c r="AP950" s="14">
        <f t="shared" ca="1" si="250"/>
        <v>1948</v>
      </c>
      <c r="AQ950" s="21" t="s">
        <v>99</v>
      </c>
      <c r="AR950" s="14"/>
      <c r="AS950" s="14"/>
      <c r="AT950" s="14"/>
      <c r="AU950" s="14"/>
      <c r="AV950" s="14"/>
      <c r="AW950" s="14" t="s">
        <v>336</v>
      </c>
      <c r="AX950" s="14" t="s">
        <v>110</v>
      </c>
      <c r="AY950" s="14" t="s">
        <v>99</v>
      </c>
      <c r="AZ950" s="14" t="s">
        <v>110</v>
      </c>
      <c r="BA950" s="116" t="s">
        <v>110</v>
      </c>
      <c r="BB950" s="14"/>
      <c r="BC950" s="14" t="s">
        <v>1401</v>
      </c>
      <c r="BD950" s="14"/>
      <c r="BE950" s="14"/>
      <c r="BF950" s="14"/>
      <c r="BG950" s="14"/>
      <c r="BH950" s="14"/>
      <c r="BI950" s="14"/>
      <c r="BJ950" s="14"/>
      <c r="BK950" s="14"/>
      <c r="BL950" s="14" t="s">
        <v>5090</v>
      </c>
      <c r="BM950" s="14">
        <v>1192</v>
      </c>
      <c r="BN950" s="14" t="s">
        <v>2716</v>
      </c>
      <c r="BO950" s="14" t="s">
        <v>106</v>
      </c>
      <c r="BP950" s="14">
        <v>69047390</v>
      </c>
      <c r="BQ950" s="121">
        <v>92991712746</v>
      </c>
      <c r="BR950" s="22" t="s">
        <v>11705</v>
      </c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</row>
    <row r="951" spans="1:93" ht="15" customHeight="1">
      <c r="A951" s="13" t="s">
        <v>11841</v>
      </c>
      <c r="B951" s="14"/>
      <c r="C951" s="40" t="s">
        <v>82</v>
      </c>
      <c r="D951" s="599" t="s">
        <v>11842</v>
      </c>
      <c r="E951" s="599">
        <v>39</v>
      </c>
      <c r="F951" s="599"/>
      <c r="G951" s="599"/>
      <c r="H951" s="593" t="s">
        <v>84</v>
      </c>
      <c r="I951" s="14" t="s">
        <v>8763</v>
      </c>
      <c r="J951" s="14" t="s">
        <v>85</v>
      </c>
      <c r="K951" s="14" t="s">
        <v>86</v>
      </c>
      <c r="L951" s="14" t="s">
        <v>68</v>
      </c>
      <c r="M951" s="17" t="s">
        <v>1392</v>
      </c>
      <c r="N951" s="17" t="s">
        <v>2706</v>
      </c>
      <c r="O951" s="18" t="s">
        <v>11843</v>
      </c>
      <c r="P951" s="14" t="s">
        <v>11844</v>
      </c>
      <c r="Q951" s="112" t="s">
        <v>11845</v>
      </c>
      <c r="R951" s="14" t="s">
        <v>11846</v>
      </c>
      <c r="S951" s="14" t="s">
        <v>11847</v>
      </c>
      <c r="T951" s="14">
        <v>361789813</v>
      </c>
      <c r="U951" s="14">
        <v>50</v>
      </c>
      <c r="V951" s="14">
        <v>2</v>
      </c>
      <c r="W951" s="14">
        <v>625</v>
      </c>
      <c r="X951" s="13" t="s">
        <v>11848</v>
      </c>
      <c r="Y951" s="13" t="s">
        <v>11849</v>
      </c>
      <c r="Z951" s="14">
        <v>2</v>
      </c>
      <c r="AA951" s="14" t="s">
        <v>96</v>
      </c>
      <c r="AB951" s="14" t="s">
        <v>23</v>
      </c>
      <c r="AC951" s="14" t="s">
        <v>97</v>
      </c>
      <c r="AD951" s="19"/>
      <c r="AE951" s="13" t="s">
        <v>11850</v>
      </c>
      <c r="AF951" s="20">
        <v>29488</v>
      </c>
      <c r="AG951" s="14" t="str">
        <f t="shared" ca="1" si="251"/>
        <v>44 anos</v>
      </c>
      <c r="AH951" s="20">
        <v>43937</v>
      </c>
      <c r="AI951" s="20">
        <v>43937</v>
      </c>
      <c r="AJ951" s="20">
        <f t="shared" si="245"/>
        <v>53068</v>
      </c>
      <c r="AK951" s="20">
        <f t="shared" si="246"/>
        <v>54894</v>
      </c>
      <c r="AL951" s="14">
        <v>59</v>
      </c>
      <c r="AM951" s="14" t="str">
        <f t="shared" ca="1" si="247"/>
        <v>5 ano(s)</v>
      </c>
      <c r="AN951" s="14" t="str">
        <f t="shared" ca="1" si="248"/>
        <v>4  mês(es)</v>
      </c>
      <c r="AO951" s="14" t="str">
        <f t="shared" ca="1" si="249"/>
        <v>0 dias</v>
      </c>
      <c r="AP951" s="14">
        <f t="shared" ca="1" si="250"/>
        <v>1948</v>
      </c>
      <c r="AQ951" s="21" t="s">
        <v>99</v>
      </c>
      <c r="AR951" s="14"/>
      <c r="AS951" s="14"/>
      <c r="AT951" s="14"/>
      <c r="AU951" s="14"/>
      <c r="AV951" s="14"/>
      <c r="AW951" s="14" t="s">
        <v>336</v>
      </c>
      <c r="AX951" s="14" t="s">
        <v>110</v>
      </c>
      <c r="AY951" s="14" t="s">
        <v>99</v>
      </c>
      <c r="AZ951" s="14" t="s">
        <v>110</v>
      </c>
      <c r="BA951" s="14" t="s">
        <v>110</v>
      </c>
      <c r="BB951" s="14"/>
      <c r="BC951" s="14" t="s">
        <v>1401</v>
      </c>
      <c r="BD951" s="14"/>
      <c r="BE951" s="14"/>
      <c r="BF951" s="14"/>
      <c r="BG951" s="14"/>
      <c r="BH951" s="14"/>
      <c r="BI951" s="14"/>
      <c r="BJ951" s="14"/>
      <c r="BK951" s="14"/>
      <c r="BL951" s="14" t="s">
        <v>11851</v>
      </c>
      <c r="BM951" s="14">
        <v>8</v>
      </c>
      <c r="BN951" s="14" t="s">
        <v>7177</v>
      </c>
      <c r="BO951" s="14" t="s">
        <v>106</v>
      </c>
      <c r="BP951" s="14">
        <v>69058789</v>
      </c>
      <c r="BQ951" s="14">
        <v>991468854</v>
      </c>
      <c r="BR951" s="22" t="s">
        <v>11852</v>
      </c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 t="s">
        <v>11853</v>
      </c>
      <c r="CO951" s="14" t="s">
        <v>11854</v>
      </c>
    </row>
    <row r="952" spans="1:93" ht="15" customHeight="1">
      <c r="A952" s="24" t="s">
        <v>11855</v>
      </c>
      <c r="B952" s="25"/>
      <c r="C952" s="34" t="s">
        <v>82</v>
      </c>
      <c r="D952" s="600" t="s">
        <v>11842</v>
      </c>
      <c r="E952" s="599">
        <v>39</v>
      </c>
      <c r="F952" s="600"/>
      <c r="G952" s="600"/>
      <c r="H952" s="27" t="s">
        <v>84</v>
      </c>
      <c r="I952" s="25" t="s">
        <v>11856</v>
      </c>
      <c r="J952" s="25" t="s">
        <v>135</v>
      </c>
      <c r="K952" s="25" t="s">
        <v>86</v>
      </c>
      <c r="L952" s="32" t="s">
        <v>69</v>
      </c>
      <c r="M952" s="28" t="s">
        <v>1392</v>
      </c>
      <c r="N952" s="28" t="s">
        <v>1450</v>
      </c>
      <c r="O952" s="29" t="s">
        <v>11857</v>
      </c>
      <c r="P952" s="25" t="s">
        <v>11858</v>
      </c>
      <c r="Q952" s="41" t="s">
        <v>11859</v>
      </c>
      <c r="R952" s="25" t="s">
        <v>11860</v>
      </c>
      <c r="S952" s="25" t="s">
        <v>11861</v>
      </c>
      <c r="T952" s="25">
        <v>232843022</v>
      </c>
      <c r="U952" s="25">
        <v>75</v>
      </c>
      <c r="V952" s="25">
        <v>31</v>
      </c>
      <c r="W952" s="25">
        <v>611</v>
      </c>
      <c r="X952" s="24" t="s">
        <v>11862</v>
      </c>
      <c r="Y952" s="24" t="s">
        <v>11863</v>
      </c>
      <c r="Z952" s="25">
        <v>1</v>
      </c>
      <c r="AA952" s="25" t="s">
        <v>96</v>
      </c>
      <c r="AB952" s="25" t="s">
        <v>23</v>
      </c>
      <c r="AC952" s="25" t="s">
        <v>97</v>
      </c>
      <c r="AD952" s="30"/>
      <c r="AE952" s="24" t="s">
        <v>2851</v>
      </c>
      <c r="AF952" s="31">
        <v>31756</v>
      </c>
      <c r="AG952" s="25" t="str">
        <f t="shared" ca="1" si="251"/>
        <v>38 anos</v>
      </c>
      <c r="AH952" s="31">
        <v>43836</v>
      </c>
      <c r="AI952" s="31">
        <v>43937</v>
      </c>
      <c r="AJ952" s="31">
        <f t="shared" si="245"/>
        <v>53068</v>
      </c>
      <c r="AK952" s="31">
        <f t="shared" si="246"/>
        <v>54894</v>
      </c>
      <c r="AL952" s="25">
        <v>59</v>
      </c>
      <c r="AM952" s="25" t="str">
        <f t="shared" ca="1" si="247"/>
        <v>5 ano(s)</v>
      </c>
      <c r="AN952" s="25" t="str">
        <f t="shared" ca="1" si="248"/>
        <v>4  mês(es)</v>
      </c>
      <c r="AO952" s="25" t="str">
        <f t="shared" ca="1" si="249"/>
        <v>0 dias</v>
      </c>
      <c r="AP952" s="25">
        <f t="shared" ca="1" si="250"/>
        <v>1948</v>
      </c>
      <c r="AQ952" s="32" t="s">
        <v>99</v>
      </c>
      <c r="AR952" s="25"/>
      <c r="AS952" s="25"/>
      <c r="AT952" s="25"/>
      <c r="AU952" s="25"/>
      <c r="AV952" s="25"/>
      <c r="AW952" s="25" t="s">
        <v>336</v>
      </c>
      <c r="AX952" s="25" t="s">
        <v>110</v>
      </c>
      <c r="AY952" s="25" t="s">
        <v>99</v>
      </c>
      <c r="AZ952" s="25" t="s">
        <v>99</v>
      </c>
      <c r="BA952" s="25" t="s">
        <v>99</v>
      </c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 t="s">
        <v>11864</v>
      </c>
      <c r="BM952" s="25">
        <v>17</v>
      </c>
      <c r="BN952" s="25" t="s">
        <v>11865</v>
      </c>
      <c r="BO952" s="25" t="s">
        <v>106</v>
      </c>
      <c r="BP952" s="25">
        <v>69074600</v>
      </c>
      <c r="BQ952" s="25">
        <v>92991022495</v>
      </c>
      <c r="BR952" s="25" t="s">
        <v>11866</v>
      </c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</row>
    <row r="953" spans="1:93" ht="15" customHeight="1">
      <c r="A953" s="13" t="s">
        <v>11903</v>
      </c>
      <c r="B953" s="14" t="s">
        <v>157</v>
      </c>
      <c r="C953" s="40" t="s">
        <v>82</v>
      </c>
      <c r="D953" s="599" t="s">
        <v>11842</v>
      </c>
      <c r="E953" s="599">
        <v>39</v>
      </c>
      <c r="F953" s="599"/>
      <c r="G953" s="599"/>
      <c r="H953" s="36" t="s">
        <v>11904</v>
      </c>
      <c r="I953" s="14" t="s">
        <v>11905</v>
      </c>
      <c r="J953" s="14" t="s">
        <v>85</v>
      </c>
      <c r="K953" s="14" t="s">
        <v>86</v>
      </c>
      <c r="L953" s="14" t="s">
        <v>79</v>
      </c>
      <c r="M953" s="17" t="s">
        <v>118</v>
      </c>
      <c r="N953" s="17" t="s">
        <v>88</v>
      </c>
      <c r="O953" s="18" t="s">
        <v>11906</v>
      </c>
      <c r="P953" s="14" t="s">
        <v>11907</v>
      </c>
      <c r="Q953" s="17" t="s">
        <v>11908</v>
      </c>
      <c r="R953" s="14" t="s">
        <v>11909</v>
      </c>
      <c r="S953" s="14" t="s">
        <v>11910</v>
      </c>
      <c r="T953" s="14">
        <v>158989916</v>
      </c>
      <c r="U953" s="14">
        <v>78</v>
      </c>
      <c r="V953" s="14">
        <v>117</v>
      </c>
      <c r="W953" s="14">
        <v>46</v>
      </c>
      <c r="X953" s="13" t="s">
        <v>11911</v>
      </c>
      <c r="Y953" s="13" t="s">
        <v>11912</v>
      </c>
      <c r="Z953" s="14">
        <v>2</v>
      </c>
      <c r="AA953" s="14" t="s">
        <v>96</v>
      </c>
      <c r="AB953" s="14" t="s">
        <v>11913</v>
      </c>
      <c r="AC953" s="14" t="s">
        <v>97</v>
      </c>
      <c r="AD953" s="19" t="s">
        <v>4936</v>
      </c>
      <c r="AE953" s="13" t="s">
        <v>6613</v>
      </c>
      <c r="AF953" s="20">
        <v>27566</v>
      </c>
      <c r="AG953" s="14" t="str">
        <f t="shared" ca="1" si="251"/>
        <v>50 anos</v>
      </c>
      <c r="AH953" s="20">
        <v>38058</v>
      </c>
      <c r="AI953" s="20">
        <v>38058</v>
      </c>
      <c r="AJ953" s="20">
        <f t="shared" si="245"/>
        <v>47189</v>
      </c>
      <c r="AK953" s="20">
        <f t="shared" si="246"/>
        <v>49015</v>
      </c>
      <c r="AL953" s="14">
        <v>59</v>
      </c>
      <c r="AM953" s="14" t="str">
        <f t="shared" ca="1" si="247"/>
        <v>21 ano(s)</v>
      </c>
      <c r="AN953" s="14" t="str">
        <f t="shared" ca="1" si="248"/>
        <v>5  mês(es)</v>
      </c>
      <c r="AO953" s="14" t="str">
        <f t="shared" ca="1" si="249"/>
        <v>4 dias</v>
      </c>
      <c r="AP953" s="14">
        <f t="shared" ca="1" si="250"/>
        <v>7827</v>
      </c>
      <c r="AQ953" s="21" t="s">
        <v>99</v>
      </c>
      <c r="AR953" s="14" t="s">
        <v>110</v>
      </c>
      <c r="AS953" s="14" t="s">
        <v>110</v>
      </c>
      <c r="AT953" s="14" t="s">
        <v>110</v>
      </c>
      <c r="AU953" s="14" t="s">
        <v>110</v>
      </c>
      <c r="AV953" s="14"/>
      <c r="AW953" s="14" t="s">
        <v>100</v>
      </c>
      <c r="AX953" s="14" t="s">
        <v>110</v>
      </c>
      <c r="AY953" s="14" t="s">
        <v>2729</v>
      </c>
      <c r="AZ953" s="14" t="s">
        <v>99</v>
      </c>
      <c r="BA953" s="14" t="s">
        <v>99</v>
      </c>
      <c r="BB953" s="14" t="s">
        <v>110</v>
      </c>
      <c r="BC953" s="14" t="s">
        <v>110</v>
      </c>
      <c r="BD953" s="14" t="s">
        <v>110</v>
      </c>
      <c r="BE953" s="14" t="s">
        <v>110</v>
      </c>
      <c r="BF953" s="14" t="s">
        <v>110</v>
      </c>
      <c r="BG953" s="14" t="s">
        <v>96</v>
      </c>
      <c r="BH953" s="14" t="s">
        <v>99</v>
      </c>
      <c r="BI953" s="14"/>
      <c r="BJ953" s="14"/>
      <c r="BK953" s="14"/>
      <c r="BL953" s="14" t="s">
        <v>3988</v>
      </c>
      <c r="BM953" s="14">
        <v>0</v>
      </c>
      <c r="BN953" s="14" t="s">
        <v>11914</v>
      </c>
      <c r="BO953" s="14" t="s">
        <v>106</v>
      </c>
      <c r="BP953" s="14">
        <v>69041010</v>
      </c>
      <c r="BQ953" s="14">
        <v>0</v>
      </c>
      <c r="BR953" s="102" t="s">
        <v>11915</v>
      </c>
      <c r="BS953" s="14" t="s">
        <v>129</v>
      </c>
      <c r="BT953" s="14" t="s">
        <v>110</v>
      </c>
      <c r="BU953" s="14" t="s">
        <v>110</v>
      </c>
      <c r="BV953" s="14" t="s">
        <v>110</v>
      </c>
      <c r="BW953" s="14" t="s">
        <v>110</v>
      </c>
      <c r="BX953" s="14" t="s">
        <v>110</v>
      </c>
      <c r="BY953" s="14" t="s">
        <v>110</v>
      </c>
      <c r="BZ953" s="14" t="s">
        <v>110</v>
      </c>
      <c r="CA953" s="14" t="s">
        <v>110</v>
      </c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3" t="s">
        <v>11916</v>
      </c>
      <c r="CN953" s="14"/>
      <c r="CO953" s="14"/>
    </row>
    <row r="954" spans="1:93" ht="15" customHeight="1">
      <c r="A954" s="13" t="s">
        <v>11867</v>
      </c>
      <c r="B954" s="14">
        <v>1</v>
      </c>
      <c r="C954" s="40" t="s">
        <v>82</v>
      </c>
      <c r="D954" s="599" t="s">
        <v>11842</v>
      </c>
      <c r="E954" s="599">
        <v>39</v>
      </c>
      <c r="F954" s="599"/>
      <c r="G954" s="599"/>
      <c r="H954" s="36" t="s">
        <v>84</v>
      </c>
      <c r="I954" s="14" t="s">
        <v>4939</v>
      </c>
      <c r="J954" s="14" t="s">
        <v>135</v>
      </c>
      <c r="K954" s="14" t="s">
        <v>544</v>
      </c>
      <c r="L954" s="14" t="s">
        <v>75</v>
      </c>
      <c r="M954" s="17" t="s">
        <v>136</v>
      </c>
      <c r="N954" s="17" t="s">
        <v>696</v>
      </c>
      <c r="O954" s="18" t="s">
        <v>11868</v>
      </c>
      <c r="P954" s="14" t="s">
        <v>11869</v>
      </c>
      <c r="Q954" s="14">
        <v>1366</v>
      </c>
      <c r="R954" s="14" t="s">
        <v>11870</v>
      </c>
      <c r="S954" s="14" t="s">
        <v>11871</v>
      </c>
      <c r="T954" s="14">
        <v>310540422</v>
      </c>
      <c r="U954" s="14">
        <v>83</v>
      </c>
      <c r="V954" s="14">
        <v>6</v>
      </c>
      <c r="W954" s="14">
        <v>167</v>
      </c>
      <c r="X954" s="13" t="s">
        <v>11872</v>
      </c>
      <c r="Y954" s="13" t="s">
        <v>11873</v>
      </c>
      <c r="Z954" s="14"/>
      <c r="AA954" s="14" t="s">
        <v>96</v>
      </c>
      <c r="AB954" s="14" t="s">
        <v>23</v>
      </c>
      <c r="AC954" s="14" t="s">
        <v>97</v>
      </c>
      <c r="AD954" s="19"/>
      <c r="AE954" s="13" t="s">
        <v>805</v>
      </c>
      <c r="AF954" s="20">
        <v>31812</v>
      </c>
      <c r="AG954" s="14" t="str">
        <f t="shared" ca="1" si="251"/>
        <v>38 anos</v>
      </c>
      <c r="AH954" s="14"/>
      <c r="AI954" s="20">
        <v>43937</v>
      </c>
      <c r="AJ954" s="20">
        <f t="shared" si="245"/>
        <v>53068</v>
      </c>
      <c r="AK954" s="20">
        <f t="shared" si="246"/>
        <v>54894</v>
      </c>
      <c r="AL954" s="14">
        <v>59</v>
      </c>
      <c r="AM954" s="14" t="str">
        <f t="shared" ca="1" si="247"/>
        <v>5 ano(s)</v>
      </c>
      <c r="AN954" s="14" t="str">
        <f t="shared" ca="1" si="248"/>
        <v>4  mês(es)</v>
      </c>
      <c r="AO954" s="14" t="str">
        <f t="shared" ca="1" si="249"/>
        <v>0 dias</v>
      </c>
      <c r="AP954" s="14">
        <f t="shared" ca="1" si="250"/>
        <v>1948</v>
      </c>
      <c r="AQ954" s="21" t="s">
        <v>99</v>
      </c>
      <c r="AR954" s="14"/>
      <c r="AS954" s="14"/>
      <c r="AT954" s="14"/>
      <c r="AU954" s="14"/>
      <c r="AV954" s="14"/>
      <c r="AW954" s="14" t="s">
        <v>100</v>
      </c>
      <c r="AX954" s="14" t="s">
        <v>704</v>
      </c>
      <c r="AY954" s="14" t="s">
        <v>11874</v>
      </c>
      <c r="AZ954" s="14" t="s">
        <v>99</v>
      </c>
      <c r="BA954" s="116" t="s">
        <v>99</v>
      </c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 t="s">
        <v>11875</v>
      </c>
      <c r="BM954" s="14">
        <v>402</v>
      </c>
      <c r="BN954" s="14" t="s">
        <v>11876</v>
      </c>
      <c r="BO954" s="14" t="s">
        <v>106</v>
      </c>
      <c r="BP954" s="14">
        <v>69093770</v>
      </c>
      <c r="BQ954" s="117">
        <v>92981877979</v>
      </c>
      <c r="BR954" s="22" t="s">
        <v>11877</v>
      </c>
      <c r="BS954" s="14"/>
      <c r="BT954" s="14"/>
      <c r="BU954" s="14"/>
      <c r="BV954" s="14"/>
      <c r="BW954" s="14"/>
      <c r="BX954" s="14"/>
      <c r="BY954" s="14"/>
      <c r="BZ954" s="14"/>
      <c r="CA954" s="14"/>
      <c r="CB954" s="20">
        <v>43937</v>
      </c>
      <c r="CC954" s="14" t="s">
        <v>175</v>
      </c>
      <c r="CD954" s="20">
        <v>44672</v>
      </c>
      <c r="CE954" s="14" t="s">
        <v>709</v>
      </c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</row>
    <row r="955" spans="1:93" ht="15" customHeight="1">
      <c r="A955" s="103" t="s">
        <v>11878</v>
      </c>
      <c r="B955" s="32"/>
      <c r="C955" s="34" t="s">
        <v>82</v>
      </c>
      <c r="D955" s="600" t="s">
        <v>11842</v>
      </c>
      <c r="E955" s="599">
        <v>39</v>
      </c>
      <c r="F955" s="600"/>
      <c r="G955" s="600"/>
      <c r="H955" s="27" t="s">
        <v>84</v>
      </c>
      <c r="I955" s="25" t="s">
        <v>5401</v>
      </c>
      <c r="J955" s="32" t="s">
        <v>85</v>
      </c>
      <c r="K955" s="25" t="s">
        <v>86</v>
      </c>
      <c r="L955" s="25" t="s">
        <v>75</v>
      </c>
      <c r="M955" s="32" t="s">
        <v>136</v>
      </c>
      <c r="N955" s="25" t="s">
        <v>4987</v>
      </c>
      <c r="O955" s="29" t="s">
        <v>11879</v>
      </c>
      <c r="P955" s="32" t="s">
        <v>11880</v>
      </c>
      <c r="Q955" s="25">
        <v>1837</v>
      </c>
      <c r="R955" s="32">
        <v>19040990185</v>
      </c>
      <c r="S955" s="32">
        <v>69857873120</v>
      </c>
      <c r="T955" s="32">
        <v>196101020</v>
      </c>
      <c r="U955" s="32">
        <v>62</v>
      </c>
      <c r="V955" s="32">
        <v>14</v>
      </c>
      <c r="W955" s="32">
        <v>229</v>
      </c>
      <c r="X955" s="103" t="s">
        <v>11881</v>
      </c>
      <c r="Y955" s="103" t="s">
        <v>11882</v>
      </c>
      <c r="Z955" s="25">
        <v>1</v>
      </c>
      <c r="AA955" s="25" t="s">
        <v>96</v>
      </c>
      <c r="AB955" s="25" t="s">
        <v>23</v>
      </c>
      <c r="AC955" s="32" t="s">
        <v>97</v>
      </c>
      <c r="AD955" s="105"/>
      <c r="AE955" s="103"/>
      <c r="AF955" s="106">
        <v>31067</v>
      </c>
      <c r="AG955" s="32" t="s">
        <v>8639</v>
      </c>
      <c r="AH955" s="32"/>
      <c r="AI955" s="106">
        <v>44883</v>
      </c>
      <c r="AJ955" s="31">
        <f t="shared" si="245"/>
        <v>54014</v>
      </c>
      <c r="AK955" s="31">
        <f t="shared" si="246"/>
        <v>55841</v>
      </c>
      <c r="AL955" s="32">
        <v>59</v>
      </c>
      <c r="AM955" s="25" t="str">
        <f t="shared" ca="1" si="247"/>
        <v>2 ano(s)</v>
      </c>
      <c r="AN955" s="25" t="str">
        <f t="shared" ca="1" si="248"/>
        <v>8  mês(es)</v>
      </c>
      <c r="AO955" s="25" t="str">
        <f t="shared" ca="1" si="249"/>
        <v>29 dias</v>
      </c>
      <c r="AP955" s="25">
        <f t="shared" ca="1" si="250"/>
        <v>1002</v>
      </c>
      <c r="AQ955" s="32" t="s">
        <v>99</v>
      </c>
      <c r="AR955" s="32"/>
      <c r="AS955" s="32"/>
      <c r="AT955" s="32"/>
      <c r="AU955" s="32"/>
      <c r="AV955" s="32"/>
      <c r="AW955" s="25" t="s">
        <v>100</v>
      </c>
      <c r="AX955" s="32" t="s">
        <v>2538</v>
      </c>
      <c r="AY955" s="32"/>
      <c r="AZ955" s="32" t="s">
        <v>99</v>
      </c>
      <c r="BA955" s="25" t="s">
        <v>99</v>
      </c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 t="s">
        <v>11883</v>
      </c>
      <c r="BM955" s="32">
        <v>1109</v>
      </c>
      <c r="BN955" s="32" t="s">
        <v>2483</v>
      </c>
      <c r="BO955" s="32" t="s">
        <v>106</v>
      </c>
      <c r="BP955" s="32" t="s">
        <v>11884</v>
      </c>
      <c r="BQ955" s="32" t="s">
        <v>11885</v>
      </c>
      <c r="BR955" s="182" t="s">
        <v>11886</v>
      </c>
      <c r="BS955" s="103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 t="s">
        <v>11887</v>
      </c>
      <c r="CE955" s="32"/>
      <c r="CF955" s="32"/>
      <c r="CG955" s="32"/>
      <c r="CH955" s="32"/>
      <c r="CI955" s="32"/>
      <c r="CJ955" s="32"/>
      <c r="CK955" s="32"/>
      <c r="CL955" s="32"/>
      <c r="CM955" s="103"/>
      <c r="CN955" s="32"/>
      <c r="CO955" s="32"/>
    </row>
    <row r="956" spans="1:93" ht="15" customHeight="1">
      <c r="A956" s="13" t="s">
        <v>11888</v>
      </c>
      <c r="B956" s="14"/>
      <c r="C956" s="40" t="s">
        <v>82</v>
      </c>
      <c r="D956" s="599" t="s">
        <v>11842</v>
      </c>
      <c r="E956" s="599">
        <v>39</v>
      </c>
      <c r="F956" s="599"/>
      <c r="G956" s="599"/>
      <c r="H956" s="593" t="s">
        <v>84</v>
      </c>
      <c r="I956" s="14" t="s">
        <v>5014</v>
      </c>
      <c r="J956" s="14" t="s">
        <v>135</v>
      </c>
      <c r="K956" s="14" t="s">
        <v>86</v>
      </c>
      <c r="L956" s="14" t="s">
        <v>68</v>
      </c>
      <c r="M956" s="17" t="s">
        <v>1392</v>
      </c>
      <c r="N956" s="17" t="s">
        <v>1393</v>
      </c>
      <c r="O956" s="18" t="s">
        <v>11889</v>
      </c>
      <c r="P956" s="14" t="s">
        <v>11890</v>
      </c>
      <c r="Q956" s="60" t="s">
        <v>11891</v>
      </c>
      <c r="R956" s="14" t="s">
        <v>11892</v>
      </c>
      <c r="S956" s="14" t="s">
        <v>11893</v>
      </c>
      <c r="T956" s="14">
        <v>335199822</v>
      </c>
      <c r="U956" s="14">
        <v>67</v>
      </c>
      <c r="V956" s="14">
        <v>40</v>
      </c>
      <c r="W956" s="14">
        <v>468</v>
      </c>
      <c r="X956" s="13" t="s">
        <v>1575</v>
      </c>
      <c r="Y956" s="13" t="s">
        <v>11894</v>
      </c>
      <c r="Z956" s="14">
        <v>2</v>
      </c>
      <c r="AA956" s="14" t="s">
        <v>96</v>
      </c>
      <c r="AB956" s="14" t="s">
        <v>23</v>
      </c>
      <c r="AC956" s="14" t="s">
        <v>97</v>
      </c>
      <c r="AD956" s="19"/>
      <c r="AE956" s="13" t="s">
        <v>409</v>
      </c>
      <c r="AF956" s="20">
        <v>32594</v>
      </c>
      <c r="AG956" s="14" t="str">
        <f ca="1">DATEDIF(AF956,TODAY(),"Y")&amp;" anos"</f>
        <v>36 anos</v>
      </c>
      <c r="AH956" s="20">
        <v>43847</v>
      </c>
      <c r="AI956" s="20">
        <v>43937</v>
      </c>
      <c r="AJ956" s="20">
        <f t="shared" si="245"/>
        <v>53068</v>
      </c>
      <c r="AK956" s="20">
        <f t="shared" si="246"/>
        <v>54894</v>
      </c>
      <c r="AL956" s="14">
        <v>59</v>
      </c>
      <c r="AM956" s="14" t="str">
        <f t="shared" ca="1" si="247"/>
        <v>5 ano(s)</v>
      </c>
      <c r="AN956" s="14" t="str">
        <f t="shared" ca="1" si="248"/>
        <v>4  mês(es)</v>
      </c>
      <c r="AO956" s="14" t="str">
        <f t="shared" ca="1" si="249"/>
        <v>0 dias</v>
      </c>
      <c r="AP956" s="14">
        <f t="shared" ca="1" si="250"/>
        <v>1948</v>
      </c>
      <c r="AQ956" s="21" t="s">
        <v>99</v>
      </c>
      <c r="AR956" s="14"/>
      <c r="AS956" s="14"/>
      <c r="AT956" s="14"/>
      <c r="AU956" s="14"/>
      <c r="AV956" s="14"/>
      <c r="AW956" s="14" t="s">
        <v>100</v>
      </c>
      <c r="AX956" s="14" t="s">
        <v>2538</v>
      </c>
      <c r="AY956" s="14" t="s">
        <v>11594</v>
      </c>
      <c r="AZ956" s="14" t="s">
        <v>110</v>
      </c>
      <c r="BA956" s="14" t="s">
        <v>110</v>
      </c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 t="s">
        <v>11895</v>
      </c>
      <c r="BM956" s="14">
        <v>475</v>
      </c>
      <c r="BN956" s="14" t="s">
        <v>11896</v>
      </c>
      <c r="BO956" s="14" t="s">
        <v>106</v>
      </c>
      <c r="BP956" s="14">
        <v>69033640</v>
      </c>
      <c r="BQ956" s="14">
        <v>92988549872</v>
      </c>
      <c r="BR956" s="14" t="s">
        <v>11897</v>
      </c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</row>
    <row r="957" spans="1:93" ht="15" customHeight="1">
      <c r="A957" s="103" t="s">
        <v>11898</v>
      </c>
      <c r="B957" s="32">
        <v>3</v>
      </c>
      <c r="C957" s="34" t="s">
        <v>82</v>
      </c>
      <c r="D957" s="600" t="s">
        <v>11842</v>
      </c>
      <c r="E957" s="599">
        <v>39</v>
      </c>
      <c r="F957" s="600"/>
      <c r="G957" s="600"/>
      <c r="H957" s="27" t="s">
        <v>84</v>
      </c>
      <c r="I957" s="25" t="s">
        <v>1082</v>
      </c>
      <c r="J957" s="32" t="s">
        <v>85</v>
      </c>
      <c r="K957" s="25" t="s">
        <v>86</v>
      </c>
      <c r="L957" s="25" t="s">
        <v>73</v>
      </c>
      <c r="M957" s="32" t="s">
        <v>136</v>
      </c>
      <c r="N957" s="32" t="s">
        <v>2291</v>
      </c>
      <c r="O957" s="29" t="s">
        <v>11899</v>
      </c>
      <c r="P957" s="32" t="s">
        <v>11900</v>
      </c>
      <c r="Q957" s="25">
        <v>1826</v>
      </c>
      <c r="R957" s="32">
        <v>19010772032</v>
      </c>
      <c r="S957" s="32">
        <v>49360264253</v>
      </c>
      <c r="T957" s="32">
        <v>187717922</v>
      </c>
      <c r="U957" s="32">
        <v>32</v>
      </c>
      <c r="V957" s="32"/>
      <c r="W957" s="32"/>
      <c r="X957" s="103" t="s">
        <v>11901</v>
      </c>
      <c r="Y957" s="103" t="s">
        <v>11902</v>
      </c>
      <c r="Z957" s="25">
        <v>2</v>
      </c>
      <c r="AA957" s="25" t="s">
        <v>96</v>
      </c>
      <c r="AB957" s="25" t="s">
        <v>23</v>
      </c>
      <c r="AC957" s="32" t="s">
        <v>97</v>
      </c>
      <c r="AD957" s="105"/>
      <c r="AE957" s="103"/>
      <c r="AF957" s="106">
        <v>28487</v>
      </c>
      <c r="AG957" s="25" t="str">
        <f ca="1">DATEDIF(AF957,TODAY(),"Y")&amp;" anos"</f>
        <v>47 anos</v>
      </c>
      <c r="AH957" s="25"/>
      <c r="AI957" s="106">
        <v>44697</v>
      </c>
      <c r="AJ957" s="31">
        <f t="shared" si="245"/>
        <v>53828</v>
      </c>
      <c r="AK957" s="31">
        <f t="shared" si="246"/>
        <v>55655</v>
      </c>
      <c r="AL957" s="32">
        <v>59</v>
      </c>
      <c r="AM957" s="25" t="str">
        <f t="shared" ca="1" si="247"/>
        <v>3 ano(s)</v>
      </c>
      <c r="AN957" s="25" t="str">
        <f t="shared" ca="1" si="248"/>
        <v>3  mês(es)</v>
      </c>
      <c r="AO957" s="25" t="str">
        <f t="shared" ca="1" si="249"/>
        <v>0 dias</v>
      </c>
      <c r="AP957" s="25">
        <f t="shared" ca="1" si="250"/>
        <v>1188</v>
      </c>
      <c r="AQ957" s="32" t="s">
        <v>99</v>
      </c>
      <c r="AR957" s="32"/>
      <c r="AS957" s="32"/>
      <c r="AT957" s="32"/>
      <c r="AU957" s="32"/>
      <c r="AV957" s="32"/>
      <c r="AW957" s="56" t="s">
        <v>100</v>
      </c>
      <c r="AX957" s="32"/>
      <c r="AY957" s="32"/>
      <c r="AZ957" s="32"/>
      <c r="BA957" s="57" t="s">
        <v>99</v>
      </c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25" t="s">
        <v>106</v>
      </c>
      <c r="BP957" s="32"/>
      <c r="BQ957" s="204"/>
      <c r="BR957" s="107"/>
      <c r="BS957" s="103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103"/>
      <c r="CN957" s="32"/>
      <c r="CO957" s="32"/>
    </row>
    <row r="958" spans="1:93" ht="15" customHeight="1">
      <c r="A958" s="103" t="s">
        <v>11706</v>
      </c>
      <c r="B958" s="32">
        <v>7</v>
      </c>
      <c r="C958" s="34" t="s">
        <v>82</v>
      </c>
      <c r="D958" s="615" t="s">
        <v>11235</v>
      </c>
      <c r="E958" s="600">
        <v>40</v>
      </c>
      <c r="F958" s="600"/>
      <c r="G958" s="600"/>
      <c r="H958" s="27" t="s">
        <v>84</v>
      </c>
      <c r="I958" s="25" t="s">
        <v>11707</v>
      </c>
      <c r="J958" s="32" t="s">
        <v>135</v>
      </c>
      <c r="K958" s="25" t="s">
        <v>544</v>
      </c>
      <c r="L958" s="25" t="s">
        <v>73</v>
      </c>
      <c r="M958" s="32" t="s">
        <v>136</v>
      </c>
      <c r="N958" s="25" t="s">
        <v>2291</v>
      </c>
      <c r="O958" s="29" t="s">
        <v>11708</v>
      </c>
      <c r="P958" s="32" t="s">
        <v>11709</v>
      </c>
      <c r="Q958" s="25">
        <v>1865</v>
      </c>
      <c r="R958" s="32" t="s">
        <v>11710</v>
      </c>
      <c r="S958" s="32" t="s">
        <v>11711</v>
      </c>
      <c r="T958" s="32">
        <v>226159822</v>
      </c>
      <c r="U958" s="32">
        <v>91</v>
      </c>
      <c r="V958" s="32">
        <v>40</v>
      </c>
      <c r="W958" s="32">
        <v>461</v>
      </c>
      <c r="X958" s="103" t="s">
        <v>11712</v>
      </c>
      <c r="Y958" s="103" t="s">
        <v>11713</v>
      </c>
      <c r="Z958" s="25">
        <v>2</v>
      </c>
      <c r="AA958" s="25" t="s">
        <v>99</v>
      </c>
      <c r="AB958" s="25" t="s">
        <v>219</v>
      </c>
      <c r="AC958" s="32" t="s">
        <v>11235</v>
      </c>
      <c r="AD958" s="105" t="s">
        <v>11714</v>
      </c>
      <c r="AE958" s="103" t="s">
        <v>11715</v>
      </c>
      <c r="AF958" s="106">
        <v>30933</v>
      </c>
      <c r="AG958" s="32" t="s">
        <v>7395</v>
      </c>
      <c r="AH958" s="32"/>
      <c r="AI958" s="106">
        <v>45036</v>
      </c>
      <c r="AJ958" s="31">
        <f t="shared" si="245"/>
        <v>54168</v>
      </c>
      <c r="AK958" s="31">
        <f t="shared" si="246"/>
        <v>55994</v>
      </c>
      <c r="AL958" s="32">
        <v>59</v>
      </c>
      <c r="AM958" s="25" t="str">
        <f t="shared" ca="1" si="247"/>
        <v>2 ano(s)</v>
      </c>
      <c r="AN958" s="25" t="str">
        <f t="shared" ca="1" si="248"/>
        <v>3  mês(es)</v>
      </c>
      <c r="AO958" s="25" t="str">
        <f t="shared" ca="1" si="249"/>
        <v>27 dias</v>
      </c>
      <c r="AP958" s="25">
        <f t="shared" ca="1" si="250"/>
        <v>849</v>
      </c>
      <c r="AQ958" s="32" t="s">
        <v>99</v>
      </c>
      <c r="AR958" s="32"/>
      <c r="AS958" s="32"/>
      <c r="AT958" s="32"/>
      <c r="AU958" s="32"/>
      <c r="AV958" s="32"/>
      <c r="AW958" s="25" t="s">
        <v>100</v>
      </c>
      <c r="AX958" s="32" t="s">
        <v>6072</v>
      </c>
      <c r="AY958" s="32" t="s">
        <v>99</v>
      </c>
      <c r="AZ958" s="32" t="s">
        <v>99</v>
      </c>
      <c r="BA958" s="25" t="s">
        <v>99</v>
      </c>
      <c r="BB958" s="32"/>
      <c r="BC958" s="32"/>
      <c r="BD958" s="32"/>
      <c r="BE958" s="32"/>
      <c r="BF958" s="32"/>
      <c r="BG958" s="32" t="s">
        <v>6647</v>
      </c>
      <c r="BH958" s="32"/>
      <c r="BI958" s="32"/>
      <c r="BJ958" s="32"/>
      <c r="BK958" s="32"/>
      <c r="BL958" s="32" t="s">
        <v>11716</v>
      </c>
      <c r="BM958" s="32">
        <v>805</v>
      </c>
      <c r="BN958" s="32" t="s">
        <v>11717</v>
      </c>
      <c r="BO958" s="32" t="s">
        <v>106</v>
      </c>
      <c r="BP958" s="32" t="s">
        <v>11718</v>
      </c>
      <c r="BQ958" s="32" t="s">
        <v>11719</v>
      </c>
      <c r="BR958" s="182" t="s">
        <v>11720</v>
      </c>
      <c r="BS958" s="103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103"/>
      <c r="CN958" s="32"/>
      <c r="CO958" s="32"/>
    </row>
    <row r="959" spans="1:93" ht="15" customHeight="1">
      <c r="A959" s="155" t="s">
        <v>11721</v>
      </c>
      <c r="B959" s="21"/>
      <c r="C959" s="40" t="s">
        <v>82</v>
      </c>
      <c r="D959" s="614" t="s">
        <v>11235</v>
      </c>
      <c r="E959" s="600">
        <v>40</v>
      </c>
      <c r="F959" s="599"/>
      <c r="G959" s="599"/>
      <c r="H959" s="36" t="s">
        <v>84</v>
      </c>
      <c r="I959" s="14" t="s">
        <v>6473</v>
      </c>
      <c r="J959" s="21" t="s">
        <v>85</v>
      </c>
      <c r="K959" s="14" t="s">
        <v>86</v>
      </c>
      <c r="L959" s="21" t="s">
        <v>69</v>
      </c>
      <c r="M959" s="21" t="s">
        <v>1392</v>
      </c>
      <c r="N959" s="21" t="s">
        <v>1450</v>
      </c>
      <c r="O959" s="18" t="s">
        <v>11722</v>
      </c>
      <c r="P959" s="21" t="s">
        <v>11723</v>
      </c>
      <c r="Q959" s="14">
        <v>1834</v>
      </c>
      <c r="R959" s="21">
        <v>18221136102</v>
      </c>
      <c r="S959" s="21">
        <v>59312971204</v>
      </c>
      <c r="T959" s="21">
        <v>157898622</v>
      </c>
      <c r="U959" s="21">
        <v>16</v>
      </c>
      <c r="V959" s="21">
        <v>58</v>
      </c>
      <c r="W959" s="21">
        <v>852</v>
      </c>
      <c r="X959" s="155" t="s">
        <v>11724</v>
      </c>
      <c r="Y959" s="155" t="s">
        <v>11725</v>
      </c>
      <c r="Z959" s="14">
        <v>1</v>
      </c>
      <c r="AA959" s="14" t="s">
        <v>99</v>
      </c>
      <c r="AB959" s="14" t="s">
        <v>219</v>
      </c>
      <c r="AC959" s="21" t="s">
        <v>11235</v>
      </c>
      <c r="AD959" s="157" t="s">
        <v>11726</v>
      </c>
      <c r="AE959" s="155" t="s">
        <v>6473</v>
      </c>
      <c r="AF959" s="133">
        <v>27815</v>
      </c>
      <c r="AG959" s="14" t="str">
        <f t="shared" ref="AG959:AG973" ca="1" si="252">DATEDIF(AF959,TODAY(),"Y")&amp;" anos"</f>
        <v>49 anos</v>
      </c>
      <c r="AH959" s="20">
        <v>44697</v>
      </c>
      <c r="AI959" s="133">
        <v>44697</v>
      </c>
      <c r="AJ959" s="20">
        <f t="shared" si="245"/>
        <v>53828</v>
      </c>
      <c r="AK959" s="20">
        <f t="shared" si="246"/>
        <v>55655</v>
      </c>
      <c r="AL959" s="21">
        <v>59</v>
      </c>
      <c r="AM959" s="14" t="str">
        <f t="shared" ca="1" si="247"/>
        <v>3 ano(s)</v>
      </c>
      <c r="AN959" s="14" t="str">
        <f t="shared" ca="1" si="248"/>
        <v>3  mês(es)</v>
      </c>
      <c r="AO959" s="14" t="str">
        <f t="shared" ca="1" si="249"/>
        <v>0 dias</v>
      </c>
      <c r="AP959" s="14">
        <f t="shared" ca="1" si="250"/>
        <v>1188</v>
      </c>
      <c r="AQ959" s="21" t="s">
        <v>99</v>
      </c>
      <c r="AR959" s="21"/>
      <c r="AS959" s="21"/>
      <c r="AT959" s="21"/>
      <c r="AU959" s="21"/>
      <c r="AV959" s="21"/>
      <c r="AW959" s="21" t="s">
        <v>336</v>
      </c>
      <c r="AX959" s="21" t="s">
        <v>110</v>
      </c>
      <c r="AY959" s="21"/>
      <c r="AZ959" s="21"/>
      <c r="BA959" s="14" t="s">
        <v>99</v>
      </c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 t="s">
        <v>106</v>
      </c>
      <c r="BP959" s="21"/>
      <c r="BQ959" s="21">
        <v>994254261</v>
      </c>
      <c r="BR959" s="158"/>
      <c r="BS959" s="155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155"/>
      <c r="CN959" s="21"/>
      <c r="CO959" s="21"/>
    </row>
    <row r="960" spans="1:93" ht="15" customHeight="1">
      <c r="A960" s="24" t="s">
        <v>11727</v>
      </c>
      <c r="B960" s="25">
        <v>32</v>
      </c>
      <c r="C960" s="34" t="s">
        <v>82</v>
      </c>
      <c r="D960" s="615" t="s">
        <v>11235</v>
      </c>
      <c r="E960" s="600">
        <v>40</v>
      </c>
      <c r="F960" s="600"/>
      <c r="G960" s="600"/>
      <c r="H960" s="593" t="s">
        <v>84</v>
      </c>
      <c r="I960" s="25"/>
      <c r="J960" s="25" t="s">
        <v>85</v>
      </c>
      <c r="K960" s="25" t="s">
        <v>544</v>
      </c>
      <c r="L960" s="25" t="s">
        <v>75</v>
      </c>
      <c r="M960" s="28" t="s">
        <v>136</v>
      </c>
      <c r="N960" s="28" t="s">
        <v>10963</v>
      </c>
      <c r="O960" s="29" t="s">
        <v>11728</v>
      </c>
      <c r="P960" s="25" t="s">
        <v>11729</v>
      </c>
      <c r="Q960" s="25">
        <v>1451</v>
      </c>
      <c r="R960" s="25" t="s">
        <v>11730</v>
      </c>
      <c r="S960" s="25" t="s">
        <v>11731</v>
      </c>
      <c r="T960" s="25">
        <v>214801118</v>
      </c>
      <c r="U960" s="25">
        <v>72</v>
      </c>
      <c r="V960" s="25">
        <v>2</v>
      </c>
      <c r="W960" s="25">
        <v>664</v>
      </c>
      <c r="X960" s="24" t="s">
        <v>11732</v>
      </c>
      <c r="Y960" s="24" t="s">
        <v>11733</v>
      </c>
      <c r="Z960" s="25"/>
      <c r="AA960" s="25" t="s">
        <v>99</v>
      </c>
      <c r="AB960" s="25" t="s">
        <v>11734</v>
      </c>
      <c r="AC960" s="25" t="s">
        <v>11235</v>
      </c>
      <c r="AD960" s="30" t="s">
        <v>11735</v>
      </c>
      <c r="AE960" s="24" t="s">
        <v>11736</v>
      </c>
      <c r="AF960" s="31">
        <v>29936</v>
      </c>
      <c r="AG960" s="25" t="str">
        <f t="shared" ca="1" si="252"/>
        <v>43 anos</v>
      </c>
      <c r="AH960" s="25"/>
      <c r="AI960" s="31">
        <v>43937</v>
      </c>
      <c r="AJ960" s="31">
        <f t="shared" si="245"/>
        <v>53068</v>
      </c>
      <c r="AK960" s="31">
        <f t="shared" si="246"/>
        <v>54894</v>
      </c>
      <c r="AL960" s="25">
        <v>59</v>
      </c>
      <c r="AM960" s="25" t="str">
        <f t="shared" ca="1" si="247"/>
        <v>5 ano(s)</v>
      </c>
      <c r="AN960" s="25" t="str">
        <f t="shared" ca="1" si="248"/>
        <v>4  mês(es)</v>
      </c>
      <c r="AO960" s="25" t="str">
        <f t="shared" ca="1" si="249"/>
        <v>0 dias</v>
      </c>
      <c r="AP960" s="25">
        <f t="shared" ca="1" si="250"/>
        <v>1948</v>
      </c>
      <c r="AQ960" s="32" t="s">
        <v>99</v>
      </c>
      <c r="AR960" s="25"/>
      <c r="AS960" s="25"/>
      <c r="AT960" s="25"/>
      <c r="AU960" s="25"/>
      <c r="AV960" s="25"/>
      <c r="AW960" s="25" t="s">
        <v>100</v>
      </c>
      <c r="AX960" s="25" t="s">
        <v>172</v>
      </c>
      <c r="AY960" s="25" t="s">
        <v>11737</v>
      </c>
      <c r="AZ960" s="25" t="s">
        <v>99</v>
      </c>
      <c r="BA960" s="25" t="s">
        <v>99</v>
      </c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 t="s">
        <v>11738</v>
      </c>
      <c r="BM960" s="25">
        <v>600</v>
      </c>
      <c r="BN960" s="25" t="s">
        <v>11739</v>
      </c>
      <c r="BO960" s="25" t="s">
        <v>106</v>
      </c>
      <c r="BP960" s="25" t="s">
        <v>11740</v>
      </c>
      <c r="BQ960" s="25">
        <v>92981850216</v>
      </c>
      <c r="BR960" s="33" t="s">
        <v>11741</v>
      </c>
      <c r="BS960" s="25"/>
      <c r="BT960" s="25"/>
      <c r="BU960" s="25"/>
      <c r="BV960" s="25"/>
      <c r="BW960" s="25"/>
      <c r="BX960" s="25"/>
      <c r="BY960" s="25"/>
      <c r="BZ960" s="25"/>
      <c r="CA960" s="25"/>
      <c r="CB960" s="31">
        <v>43937</v>
      </c>
      <c r="CC960" s="25" t="s">
        <v>175</v>
      </c>
      <c r="CD960" s="31">
        <v>44672</v>
      </c>
      <c r="CE960" s="25" t="s">
        <v>176</v>
      </c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</row>
    <row r="961" spans="1:93" ht="12.75" customHeight="1">
      <c r="A961" s="13" t="s">
        <v>11929</v>
      </c>
      <c r="B961" s="14"/>
      <c r="C961" s="40" t="s">
        <v>82</v>
      </c>
      <c r="D961" s="599" t="s">
        <v>11930</v>
      </c>
      <c r="E961" s="599">
        <v>41</v>
      </c>
      <c r="F961" s="599"/>
      <c r="G961" s="599"/>
      <c r="H961" s="36" t="s">
        <v>84</v>
      </c>
      <c r="I961" s="14"/>
      <c r="J961" s="14" t="s">
        <v>135</v>
      </c>
      <c r="K961" s="14" t="s">
        <v>86</v>
      </c>
      <c r="L961" s="21" t="s">
        <v>70</v>
      </c>
      <c r="M961" s="17" t="s">
        <v>1392</v>
      </c>
      <c r="N961" s="17" t="s">
        <v>1450</v>
      </c>
      <c r="O961" s="18" t="s">
        <v>11931</v>
      </c>
      <c r="P961" s="14" t="s">
        <v>11932</v>
      </c>
      <c r="Q961" s="60" t="s">
        <v>11933</v>
      </c>
      <c r="R961" s="14" t="s">
        <v>11934</v>
      </c>
      <c r="S961" s="14" t="s">
        <v>11935</v>
      </c>
      <c r="T961" s="14">
        <v>192225122</v>
      </c>
      <c r="U961" s="14">
        <v>32</v>
      </c>
      <c r="V961" s="14">
        <v>59</v>
      </c>
      <c r="W961" s="14">
        <v>535</v>
      </c>
      <c r="X961" s="13" t="s">
        <v>11936</v>
      </c>
      <c r="Y961" s="13" t="s">
        <v>11937</v>
      </c>
      <c r="Z961" s="14">
        <v>1</v>
      </c>
      <c r="AA961" s="14" t="s">
        <v>96</v>
      </c>
      <c r="AB961" s="14" t="s">
        <v>23</v>
      </c>
      <c r="AC961" s="14" t="s">
        <v>97</v>
      </c>
      <c r="AD961" s="19"/>
      <c r="AE961" s="13" t="s">
        <v>11105</v>
      </c>
      <c r="AF961" s="20">
        <v>29582</v>
      </c>
      <c r="AG961" s="14" t="str">
        <f t="shared" ca="1" si="252"/>
        <v>44 anos</v>
      </c>
      <c r="AH961" s="20">
        <v>43937</v>
      </c>
      <c r="AI961" s="20">
        <v>43937</v>
      </c>
      <c r="AJ961" s="20">
        <f t="shared" si="245"/>
        <v>53068</v>
      </c>
      <c r="AK961" s="20">
        <f t="shared" si="246"/>
        <v>54894</v>
      </c>
      <c r="AL961" s="14">
        <v>59</v>
      </c>
      <c r="AM961" s="14" t="str">
        <f t="shared" ca="1" si="247"/>
        <v>5 ano(s)</v>
      </c>
      <c r="AN961" s="14" t="str">
        <f t="shared" ca="1" si="248"/>
        <v>4  mês(es)</v>
      </c>
      <c r="AO961" s="14" t="str">
        <f t="shared" ca="1" si="249"/>
        <v>0 dias</v>
      </c>
      <c r="AP961" s="14">
        <f t="shared" ca="1" si="250"/>
        <v>1948</v>
      </c>
      <c r="AQ961" s="21" t="s">
        <v>99</v>
      </c>
      <c r="AR961" s="14"/>
      <c r="AS961" s="14"/>
      <c r="AT961" s="14"/>
      <c r="AU961" s="14"/>
      <c r="AV961" s="14"/>
      <c r="AW961" s="14" t="s">
        <v>336</v>
      </c>
      <c r="AX961" s="14" t="s">
        <v>110</v>
      </c>
      <c r="AY961" s="14" t="s">
        <v>99</v>
      </c>
      <c r="AZ961" s="14" t="s">
        <v>99</v>
      </c>
      <c r="BA961" s="14" t="s">
        <v>99</v>
      </c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 t="s">
        <v>106</v>
      </c>
      <c r="BP961" s="14"/>
      <c r="BQ961" s="14"/>
      <c r="BR961" s="22"/>
      <c r="BS961" s="14"/>
      <c r="BT961" s="14"/>
      <c r="BU961" s="14"/>
      <c r="BV961" s="14"/>
      <c r="BW961" s="14"/>
      <c r="BX961" s="14"/>
      <c r="BY961" s="14" t="s">
        <v>11938</v>
      </c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</row>
    <row r="962" spans="1:93" ht="15" customHeight="1">
      <c r="A962" s="24" t="s">
        <v>11939</v>
      </c>
      <c r="B962" s="25"/>
      <c r="C962" s="34" t="s">
        <v>82</v>
      </c>
      <c r="D962" s="600" t="s">
        <v>11930</v>
      </c>
      <c r="E962" s="599">
        <v>41</v>
      </c>
      <c r="F962" s="600"/>
      <c r="G962" s="600"/>
      <c r="H962" s="27" t="s">
        <v>7609</v>
      </c>
      <c r="I962" s="25" t="s">
        <v>11940</v>
      </c>
      <c r="J962" s="25" t="s">
        <v>85</v>
      </c>
      <c r="K962" s="25" t="s">
        <v>279</v>
      </c>
      <c r="L962" s="25" t="s">
        <v>79</v>
      </c>
      <c r="M962" s="28" t="s">
        <v>118</v>
      </c>
      <c r="N962" s="28" t="s">
        <v>88</v>
      </c>
      <c r="O962" s="29" t="s">
        <v>11941</v>
      </c>
      <c r="P962" s="25" t="s">
        <v>11942</v>
      </c>
      <c r="Q962" s="28" t="s">
        <v>11943</v>
      </c>
      <c r="R962" s="25" t="s">
        <v>11944</v>
      </c>
      <c r="S962" s="25" t="s">
        <v>11945</v>
      </c>
      <c r="T962" s="25">
        <v>168726322</v>
      </c>
      <c r="U962" s="25">
        <v>8</v>
      </c>
      <c r="V962" s="25">
        <v>58</v>
      </c>
      <c r="W962" s="25">
        <v>63</v>
      </c>
      <c r="X962" s="24" t="s">
        <v>11946</v>
      </c>
      <c r="Y962" s="24" t="s">
        <v>11947</v>
      </c>
      <c r="Z962" s="25">
        <v>1</v>
      </c>
      <c r="AA962" s="25" t="s">
        <v>96</v>
      </c>
      <c r="AB962" s="25" t="s">
        <v>23</v>
      </c>
      <c r="AC962" s="25" t="s">
        <v>97</v>
      </c>
      <c r="AD962" s="169"/>
      <c r="AE962" s="24" t="s">
        <v>11948</v>
      </c>
      <c r="AF962" s="31">
        <v>27833</v>
      </c>
      <c r="AG962" s="25" t="str">
        <f t="shared" ca="1" si="252"/>
        <v>49 anos</v>
      </c>
      <c r="AH962" s="31">
        <v>38058</v>
      </c>
      <c r="AI962" s="31">
        <v>38058</v>
      </c>
      <c r="AJ962" s="31">
        <f t="shared" si="245"/>
        <v>47189</v>
      </c>
      <c r="AK962" s="31">
        <f t="shared" si="246"/>
        <v>49015</v>
      </c>
      <c r="AL962" s="25">
        <v>59</v>
      </c>
      <c r="AM962" s="25" t="str">
        <f t="shared" ca="1" si="247"/>
        <v>21 ano(s)</v>
      </c>
      <c r="AN962" s="25" t="str">
        <f t="shared" ca="1" si="248"/>
        <v>5  mês(es)</v>
      </c>
      <c r="AO962" s="25" t="str">
        <f t="shared" ca="1" si="249"/>
        <v>4 dias</v>
      </c>
      <c r="AP962" s="25">
        <f t="shared" ca="1" si="250"/>
        <v>7827</v>
      </c>
      <c r="AQ962" s="32" t="s">
        <v>99</v>
      </c>
      <c r="AR962" s="25" t="s">
        <v>110</v>
      </c>
      <c r="AS962" s="25" t="s">
        <v>110</v>
      </c>
      <c r="AT962" s="25" t="s">
        <v>110</v>
      </c>
      <c r="AU962" s="25" t="s">
        <v>110</v>
      </c>
      <c r="AV962" s="25"/>
      <c r="AW962" s="25" t="s">
        <v>100</v>
      </c>
      <c r="AX962" s="25" t="s">
        <v>110</v>
      </c>
      <c r="AY962" s="25" t="s">
        <v>11949</v>
      </c>
      <c r="AZ962" s="25" t="s">
        <v>99</v>
      </c>
      <c r="BA962" s="25" t="s">
        <v>99</v>
      </c>
      <c r="BB962" s="25" t="s">
        <v>110</v>
      </c>
      <c r="BC962" s="25" t="s">
        <v>110</v>
      </c>
      <c r="BD962" s="25" t="s">
        <v>110</v>
      </c>
      <c r="BE962" s="25" t="s">
        <v>110</v>
      </c>
      <c r="BF962" s="25" t="s">
        <v>110</v>
      </c>
      <c r="BG962" s="25" t="s">
        <v>96</v>
      </c>
      <c r="BH962" s="25" t="s">
        <v>99</v>
      </c>
      <c r="BI962" s="25"/>
      <c r="BJ962" s="25"/>
      <c r="BK962" s="25"/>
      <c r="BL962" s="25" t="s">
        <v>11950</v>
      </c>
      <c r="BM962" s="25">
        <v>0</v>
      </c>
      <c r="BN962" s="25"/>
      <c r="BO962" s="25" t="s">
        <v>106</v>
      </c>
      <c r="BP962" s="25">
        <v>69058585</v>
      </c>
      <c r="BQ962" s="25">
        <v>88079279</v>
      </c>
      <c r="BR962" s="33" t="s">
        <v>11951</v>
      </c>
      <c r="BS962" s="25" t="s">
        <v>129</v>
      </c>
      <c r="BT962" s="25" t="s">
        <v>110</v>
      </c>
      <c r="BU962" s="25" t="s">
        <v>110</v>
      </c>
      <c r="BV962" s="25" t="s">
        <v>110</v>
      </c>
      <c r="BW962" s="25" t="s">
        <v>110</v>
      </c>
      <c r="BX962" s="25" t="s">
        <v>110</v>
      </c>
      <c r="BY962" s="25" t="s">
        <v>110</v>
      </c>
      <c r="BZ962" s="25" t="s">
        <v>110</v>
      </c>
      <c r="CA962" s="25" t="s">
        <v>110</v>
      </c>
      <c r="CB962" s="25"/>
      <c r="CC962" s="25"/>
      <c r="CD962" s="25"/>
      <c r="CE962" s="25"/>
      <c r="CF962" s="25"/>
      <c r="CG962" s="25"/>
      <c r="CH962" s="25"/>
      <c r="CI962" s="25"/>
      <c r="CJ962" s="31">
        <v>43702</v>
      </c>
      <c r="CK962" s="25" t="s">
        <v>130</v>
      </c>
      <c r="CL962" s="25"/>
      <c r="CM962" s="25"/>
      <c r="CN962" s="25"/>
      <c r="CO962" s="25"/>
    </row>
    <row r="963" spans="1:93" ht="15" customHeight="1">
      <c r="A963" s="13" t="s">
        <v>11952</v>
      </c>
      <c r="B963" s="14"/>
      <c r="C963" s="40" t="s">
        <v>82</v>
      </c>
      <c r="D963" s="599" t="s">
        <v>11953</v>
      </c>
      <c r="E963" s="599">
        <v>42</v>
      </c>
      <c r="F963" s="599"/>
      <c r="G963" s="599"/>
      <c r="H963" s="36" t="s">
        <v>84</v>
      </c>
      <c r="I963" s="14" t="s">
        <v>1082</v>
      </c>
      <c r="J963" s="14" t="s">
        <v>135</v>
      </c>
      <c r="K963" s="14" t="s">
        <v>279</v>
      </c>
      <c r="L963" s="21" t="s">
        <v>69</v>
      </c>
      <c r="M963" s="17" t="s">
        <v>1392</v>
      </c>
      <c r="N963" s="17" t="s">
        <v>1450</v>
      </c>
      <c r="O963" s="18" t="s">
        <v>11954</v>
      </c>
      <c r="P963" s="14" t="s">
        <v>11955</v>
      </c>
      <c r="Q963" s="60" t="s">
        <v>11956</v>
      </c>
      <c r="R963" s="14" t="s">
        <v>11957</v>
      </c>
      <c r="S963" s="14" t="s">
        <v>11958</v>
      </c>
      <c r="T963" s="14">
        <v>662220604</v>
      </c>
      <c r="U963" s="14">
        <v>0</v>
      </c>
      <c r="V963" s="14">
        <v>5</v>
      </c>
      <c r="W963" s="14">
        <v>418</v>
      </c>
      <c r="X963" s="13" t="s">
        <v>11959</v>
      </c>
      <c r="Y963" s="13" t="s">
        <v>11960</v>
      </c>
      <c r="Z963" s="14">
        <v>2</v>
      </c>
      <c r="AA963" s="14" t="s">
        <v>96</v>
      </c>
      <c r="AB963" s="14" t="s">
        <v>23</v>
      </c>
      <c r="AC963" s="14" t="s">
        <v>97</v>
      </c>
      <c r="AD963" s="19"/>
      <c r="AE963" s="13" t="s">
        <v>1822</v>
      </c>
      <c r="AF963" s="20">
        <v>28436</v>
      </c>
      <c r="AG963" s="14" t="str">
        <f t="shared" ca="1" si="252"/>
        <v>47 anos</v>
      </c>
      <c r="AH963" s="20">
        <v>43937</v>
      </c>
      <c r="AI963" s="20">
        <v>43937</v>
      </c>
      <c r="AJ963" s="20">
        <f t="shared" si="245"/>
        <v>53068</v>
      </c>
      <c r="AK963" s="20">
        <f t="shared" si="246"/>
        <v>54894</v>
      </c>
      <c r="AL963" s="14">
        <v>59</v>
      </c>
      <c r="AM963" s="14" t="str">
        <f t="shared" ca="1" si="247"/>
        <v>5 ano(s)</v>
      </c>
      <c r="AN963" s="14" t="str">
        <f t="shared" ca="1" si="248"/>
        <v>4  mês(es)</v>
      </c>
      <c r="AO963" s="14" t="str">
        <f t="shared" ca="1" si="249"/>
        <v>0 dias</v>
      </c>
      <c r="AP963" s="14">
        <f t="shared" ca="1" si="250"/>
        <v>1948</v>
      </c>
      <c r="AQ963" s="21" t="s">
        <v>99</v>
      </c>
      <c r="AR963" s="14"/>
      <c r="AS963" s="14"/>
      <c r="AT963" s="14"/>
      <c r="AU963" s="14"/>
      <c r="AV963" s="14"/>
      <c r="AW963" s="14" t="s">
        <v>336</v>
      </c>
      <c r="AX963" s="14" t="s">
        <v>110</v>
      </c>
      <c r="AY963" s="14" t="s">
        <v>99</v>
      </c>
      <c r="AZ963" s="14" t="s">
        <v>99</v>
      </c>
      <c r="BA963" s="14" t="s">
        <v>99</v>
      </c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 t="s">
        <v>11961</v>
      </c>
      <c r="BM963" s="14">
        <v>3477</v>
      </c>
      <c r="BN963" s="14" t="s">
        <v>1180</v>
      </c>
      <c r="BO963" s="14" t="s">
        <v>11962</v>
      </c>
      <c r="BP963" s="14">
        <v>69313528</v>
      </c>
      <c r="BQ963" s="14">
        <v>95991531644</v>
      </c>
      <c r="BR963" s="14" t="s">
        <v>11963</v>
      </c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</row>
    <row r="964" spans="1:93" ht="15" customHeight="1">
      <c r="A964" s="13" t="s">
        <v>7449</v>
      </c>
      <c r="B964" s="14">
        <v>13</v>
      </c>
      <c r="C964" s="40" t="s">
        <v>82</v>
      </c>
      <c r="D964" s="614" t="s">
        <v>11953</v>
      </c>
      <c r="E964" s="599">
        <v>42</v>
      </c>
      <c r="F964" s="599"/>
      <c r="G964" s="599"/>
      <c r="H964" s="616" t="s">
        <v>4771</v>
      </c>
      <c r="I964" s="14" t="s">
        <v>7450</v>
      </c>
      <c r="J964" s="14" t="s">
        <v>85</v>
      </c>
      <c r="K964" s="14" t="s">
        <v>279</v>
      </c>
      <c r="L964" s="14" t="s">
        <v>78</v>
      </c>
      <c r="M964" s="17" t="s">
        <v>118</v>
      </c>
      <c r="N964" s="17" t="s">
        <v>88</v>
      </c>
      <c r="O964" s="18" t="s">
        <v>7451</v>
      </c>
      <c r="P964" s="14" t="s">
        <v>7452</v>
      </c>
      <c r="Q964" s="17" t="s">
        <v>7453</v>
      </c>
      <c r="R964" s="14" t="s">
        <v>7454</v>
      </c>
      <c r="S964" s="14" t="s">
        <v>7455</v>
      </c>
      <c r="T964" s="14">
        <v>910931203</v>
      </c>
      <c r="U964" s="14">
        <v>2</v>
      </c>
      <c r="V964" s="14">
        <v>40</v>
      </c>
      <c r="W964" s="14">
        <v>163</v>
      </c>
      <c r="X964" s="13" t="s">
        <v>7456</v>
      </c>
      <c r="Y964" s="13" t="s">
        <v>7457</v>
      </c>
      <c r="Z964" s="14">
        <v>1</v>
      </c>
      <c r="AA964" s="14" t="s">
        <v>96</v>
      </c>
      <c r="AB964" s="14" t="s">
        <v>168</v>
      </c>
      <c r="AC964" s="14" t="s">
        <v>97</v>
      </c>
      <c r="AD964" s="19" t="s">
        <v>235</v>
      </c>
      <c r="AE964" s="13" t="s">
        <v>7458</v>
      </c>
      <c r="AF964" s="20">
        <v>27444</v>
      </c>
      <c r="AG964" s="14" t="str">
        <f t="shared" ca="1" si="252"/>
        <v>50 anos</v>
      </c>
      <c r="AH964" s="20">
        <v>38400</v>
      </c>
      <c r="AI964" s="20">
        <v>38400</v>
      </c>
      <c r="AJ964" s="20">
        <f t="shared" si="245"/>
        <v>47531</v>
      </c>
      <c r="AK964" s="20">
        <f t="shared" si="246"/>
        <v>49357</v>
      </c>
      <c r="AL964" s="14">
        <v>59</v>
      </c>
      <c r="AM964" s="14" t="str">
        <f t="shared" ca="1" si="247"/>
        <v>20 ano(s)</v>
      </c>
      <c r="AN964" s="14" t="str">
        <f t="shared" ca="1" si="248"/>
        <v>5  mês(es)</v>
      </c>
      <c r="AO964" s="14" t="str">
        <f t="shared" ca="1" si="249"/>
        <v>30 dias</v>
      </c>
      <c r="AP964" s="14">
        <f t="shared" ca="1" si="250"/>
        <v>7485</v>
      </c>
      <c r="AQ964" s="21" t="s">
        <v>99</v>
      </c>
      <c r="AR964" s="14" t="s">
        <v>110</v>
      </c>
      <c r="AS964" s="14" t="s">
        <v>110</v>
      </c>
      <c r="AT964" s="14" t="s">
        <v>110</v>
      </c>
      <c r="AU964" s="14" t="s">
        <v>110</v>
      </c>
      <c r="AV964" s="14"/>
      <c r="AW964" s="14" t="s">
        <v>100</v>
      </c>
      <c r="AX964" s="14" t="s">
        <v>110</v>
      </c>
      <c r="AY964" s="14" t="s">
        <v>96</v>
      </c>
      <c r="AZ964" s="14" t="s">
        <v>99</v>
      </c>
      <c r="BA964" s="116" t="s">
        <v>99</v>
      </c>
      <c r="BB964" s="14" t="s">
        <v>110</v>
      </c>
      <c r="BC964" s="14" t="s">
        <v>110</v>
      </c>
      <c r="BD964" s="14" t="s">
        <v>110</v>
      </c>
      <c r="BE964" s="14" t="s">
        <v>110</v>
      </c>
      <c r="BF964" s="14" t="s">
        <v>110</v>
      </c>
      <c r="BG964" s="14" t="s">
        <v>96</v>
      </c>
      <c r="BH964" s="14" t="s">
        <v>99</v>
      </c>
      <c r="BI964" s="14"/>
      <c r="BJ964" s="14"/>
      <c r="BK964" s="14"/>
      <c r="BL964" s="14" t="s">
        <v>7459</v>
      </c>
      <c r="BM964" s="14">
        <v>0</v>
      </c>
      <c r="BN964" s="14"/>
      <c r="BO964" s="14" t="s">
        <v>106</v>
      </c>
      <c r="BP964" s="14">
        <v>69035130</v>
      </c>
      <c r="BQ964" s="117">
        <v>0</v>
      </c>
      <c r="BR964" s="22" t="s">
        <v>7460</v>
      </c>
      <c r="BS964" s="14" t="s">
        <v>192</v>
      </c>
      <c r="BT964" s="14" t="s">
        <v>110</v>
      </c>
      <c r="BU964" s="14" t="s">
        <v>110</v>
      </c>
      <c r="BV964" s="14" t="s">
        <v>110</v>
      </c>
      <c r="BW964" s="14" t="s">
        <v>110</v>
      </c>
      <c r="BX964" s="14" t="s">
        <v>110</v>
      </c>
      <c r="BY964" s="14" t="s">
        <v>110</v>
      </c>
      <c r="BZ964" s="14" t="s">
        <v>110</v>
      </c>
      <c r="CA964" s="14" t="s">
        <v>110</v>
      </c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</row>
    <row r="965" spans="1:93" ht="15" customHeight="1">
      <c r="A965" s="24" t="s">
        <v>11964</v>
      </c>
      <c r="B965" s="25">
        <v>1</v>
      </c>
      <c r="C965" s="34" t="s">
        <v>82</v>
      </c>
      <c r="D965" s="600" t="s">
        <v>11953</v>
      </c>
      <c r="E965" s="599">
        <v>42</v>
      </c>
      <c r="F965" s="600"/>
      <c r="G965" s="600"/>
      <c r="H965" s="27" t="s">
        <v>84</v>
      </c>
      <c r="I965" s="25" t="s">
        <v>1082</v>
      </c>
      <c r="J965" s="25" t="s">
        <v>85</v>
      </c>
      <c r="K965" s="25" t="s">
        <v>86</v>
      </c>
      <c r="L965" s="25" t="s">
        <v>76</v>
      </c>
      <c r="M965" s="28" t="s">
        <v>136</v>
      </c>
      <c r="N965" s="28" t="s">
        <v>137</v>
      </c>
      <c r="O965" s="29" t="s">
        <v>11965</v>
      </c>
      <c r="P965" s="25" t="s">
        <v>11966</v>
      </c>
      <c r="Q965" s="28" t="s">
        <v>11967</v>
      </c>
      <c r="R965" s="25" t="s">
        <v>11968</v>
      </c>
      <c r="S965" s="25" t="s">
        <v>11969</v>
      </c>
      <c r="T965" s="25">
        <v>344879212</v>
      </c>
      <c r="U965" s="25">
        <v>10</v>
      </c>
      <c r="V965" s="25">
        <v>68</v>
      </c>
      <c r="W965" s="25">
        <v>38</v>
      </c>
      <c r="X965" s="24" t="s">
        <v>11970</v>
      </c>
      <c r="Y965" s="24" t="s">
        <v>11971</v>
      </c>
      <c r="Z965" s="25">
        <v>1</v>
      </c>
      <c r="AA965" s="25" t="s">
        <v>96</v>
      </c>
      <c r="AB965" s="25" t="s">
        <v>23</v>
      </c>
      <c r="AC965" s="25" t="s">
        <v>97</v>
      </c>
      <c r="AD965" s="30"/>
      <c r="AE965" s="24" t="s">
        <v>4298</v>
      </c>
      <c r="AF965" s="31">
        <v>31438</v>
      </c>
      <c r="AG965" s="25" t="str">
        <f t="shared" ca="1" si="252"/>
        <v>39 anos</v>
      </c>
      <c r="AH965" s="25"/>
      <c r="AI965" s="31">
        <v>43298</v>
      </c>
      <c r="AJ965" s="31">
        <f t="shared" ref="AJ965:AJ996" si="253">EDATE(AI965,300)</f>
        <v>52429</v>
      </c>
      <c r="AK965" s="31">
        <f t="shared" ref="AK965:AK996" si="254">EDATE(AI965,360)</f>
        <v>54256</v>
      </c>
      <c r="AL965" s="25">
        <v>59</v>
      </c>
      <c r="AM965" s="25" t="str">
        <f t="shared" ref="AM965:AM996" ca="1" si="255">DATEDIF(AI965,TODAY(),"Y")&amp;" ano(s)"</f>
        <v>7 ano(s)</v>
      </c>
      <c r="AN965" s="25" t="str">
        <f t="shared" ref="AN965:AN996" ca="1" si="256">DATEDIF(AI965,TODAY(),"YM")&amp;"  mês(es)"</f>
        <v>0  mês(es)</v>
      </c>
      <c r="AO965" s="25" t="str">
        <f t="shared" ref="AO965:AO996" ca="1" si="257">DATEDIF(AI965,TODAY(),"MD")&amp;" dias"</f>
        <v>30 dias</v>
      </c>
      <c r="AP965" s="25">
        <f t="shared" ref="AP965:AP996" ca="1" si="258">TODAY()-AI965</f>
        <v>2587</v>
      </c>
      <c r="AQ965" s="32" t="s">
        <v>99</v>
      </c>
      <c r="AR965" s="25"/>
      <c r="AS965" s="25"/>
      <c r="AT965" s="25"/>
      <c r="AU965" s="25"/>
      <c r="AV965" s="25"/>
      <c r="AW965" s="25" t="s">
        <v>100</v>
      </c>
      <c r="AX965" s="25" t="s">
        <v>149</v>
      </c>
      <c r="AY965" s="25" t="s">
        <v>286</v>
      </c>
      <c r="AZ965" s="32" t="s">
        <v>11972</v>
      </c>
      <c r="BA965" s="73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 t="s">
        <v>10421</v>
      </c>
      <c r="BM965" s="25" t="s">
        <v>105</v>
      </c>
      <c r="BN965" s="25"/>
      <c r="BO965" s="25" t="s">
        <v>106</v>
      </c>
      <c r="BP965" s="25">
        <v>69070000</v>
      </c>
      <c r="BQ965" s="80">
        <v>83991154414</v>
      </c>
      <c r="BR965" s="33" t="s">
        <v>11973</v>
      </c>
      <c r="BS965" s="25" t="s">
        <v>8679</v>
      </c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31">
        <v>44068</v>
      </c>
      <c r="CE965" s="97" t="s">
        <v>8680</v>
      </c>
      <c r="CF965" s="31">
        <v>45163</v>
      </c>
      <c r="CG965" s="25" t="s">
        <v>11974</v>
      </c>
      <c r="CH965" s="25"/>
      <c r="CI965" s="25"/>
      <c r="CJ965" s="25"/>
      <c r="CK965" s="25"/>
      <c r="CL965" s="25"/>
      <c r="CM965" s="25"/>
      <c r="CN965" s="25"/>
      <c r="CO965" s="25"/>
    </row>
    <row r="966" spans="1:93" ht="15" customHeight="1">
      <c r="A966" s="13" t="s">
        <v>7812</v>
      </c>
      <c r="B966" s="14" t="s">
        <v>157</v>
      </c>
      <c r="C966" s="40" t="s">
        <v>82</v>
      </c>
      <c r="D966" s="614" t="s">
        <v>11953</v>
      </c>
      <c r="E966" s="599">
        <v>42</v>
      </c>
      <c r="F966" s="599"/>
      <c r="G966" s="599"/>
      <c r="H966" s="616" t="s">
        <v>7813</v>
      </c>
      <c r="I966" s="14" t="s">
        <v>7814</v>
      </c>
      <c r="J966" s="14" t="s">
        <v>85</v>
      </c>
      <c r="K966" s="14" t="s">
        <v>86</v>
      </c>
      <c r="L966" s="14" t="s">
        <v>79</v>
      </c>
      <c r="M966" s="17" t="s">
        <v>118</v>
      </c>
      <c r="N966" s="17" t="s">
        <v>88</v>
      </c>
      <c r="O966" s="18" t="s">
        <v>7815</v>
      </c>
      <c r="P966" s="14" t="s">
        <v>7816</v>
      </c>
      <c r="Q966" s="17" t="s">
        <v>7817</v>
      </c>
      <c r="R966" s="14" t="s">
        <v>7818</v>
      </c>
      <c r="S966" s="14" t="s">
        <v>7819</v>
      </c>
      <c r="T966" s="14">
        <v>17288422</v>
      </c>
      <c r="U966" s="14">
        <v>91</v>
      </c>
      <c r="V966" s="14">
        <v>21</v>
      </c>
      <c r="W966" s="14">
        <v>107</v>
      </c>
      <c r="X966" s="13" t="s">
        <v>7820</v>
      </c>
      <c r="Y966" s="13" t="s">
        <v>7821</v>
      </c>
      <c r="Z966" s="14">
        <v>2</v>
      </c>
      <c r="AA966" s="14" t="s">
        <v>99</v>
      </c>
      <c r="AB966" s="14" t="s">
        <v>168</v>
      </c>
      <c r="AC966" s="14" t="s">
        <v>97</v>
      </c>
      <c r="AD966" s="19" t="s">
        <v>7822</v>
      </c>
      <c r="AE966" s="13" t="s">
        <v>7823</v>
      </c>
      <c r="AF966" s="20">
        <v>27708</v>
      </c>
      <c r="AG966" s="14" t="str">
        <f t="shared" ca="1" si="252"/>
        <v>49 anos</v>
      </c>
      <c r="AH966" s="20">
        <v>38058</v>
      </c>
      <c r="AI966" s="20">
        <v>38058</v>
      </c>
      <c r="AJ966" s="20">
        <f t="shared" si="253"/>
        <v>47189</v>
      </c>
      <c r="AK966" s="20">
        <f t="shared" si="254"/>
        <v>49015</v>
      </c>
      <c r="AL966" s="14">
        <v>59</v>
      </c>
      <c r="AM966" s="14" t="str">
        <f t="shared" ca="1" si="255"/>
        <v>21 ano(s)</v>
      </c>
      <c r="AN966" s="14" t="str">
        <f t="shared" ca="1" si="256"/>
        <v>5  mês(es)</v>
      </c>
      <c r="AO966" s="14" t="str">
        <f t="shared" ca="1" si="257"/>
        <v>4 dias</v>
      </c>
      <c r="AP966" s="14">
        <f t="shared" ca="1" si="258"/>
        <v>7827</v>
      </c>
      <c r="AQ966" s="21" t="s">
        <v>99</v>
      </c>
      <c r="AR966" s="14" t="s">
        <v>110</v>
      </c>
      <c r="AS966" s="14" t="s">
        <v>110</v>
      </c>
      <c r="AT966" s="14" t="s">
        <v>110</v>
      </c>
      <c r="AU966" s="14" t="s">
        <v>110</v>
      </c>
      <c r="AV966" s="14"/>
      <c r="AW966" s="139" t="s">
        <v>100</v>
      </c>
      <c r="AX966" s="14" t="s">
        <v>110</v>
      </c>
      <c r="AY966" s="14" t="s">
        <v>7824</v>
      </c>
      <c r="AZ966" s="14" t="s">
        <v>99</v>
      </c>
      <c r="BA966" s="191" t="s">
        <v>99</v>
      </c>
      <c r="BB966" s="14" t="s">
        <v>110</v>
      </c>
      <c r="BC966" s="14" t="s">
        <v>110</v>
      </c>
      <c r="BD966" s="14" t="s">
        <v>110</v>
      </c>
      <c r="BE966" s="14" t="s">
        <v>110</v>
      </c>
      <c r="BF966" s="14" t="s">
        <v>110</v>
      </c>
      <c r="BG966" s="14" t="s">
        <v>99</v>
      </c>
      <c r="BH966" s="14" t="s">
        <v>96</v>
      </c>
      <c r="BI966" s="14"/>
      <c r="BJ966" s="14"/>
      <c r="BK966" s="14"/>
      <c r="BL966" s="14" t="s">
        <v>7825</v>
      </c>
      <c r="BM966" s="14">
        <v>0</v>
      </c>
      <c r="BN966" s="14"/>
      <c r="BO966" s="14" t="s">
        <v>106</v>
      </c>
      <c r="BP966" s="14">
        <v>69049550</v>
      </c>
      <c r="BQ966" s="117">
        <v>88127064</v>
      </c>
      <c r="BR966" s="102" t="s">
        <v>7826</v>
      </c>
      <c r="BS966" s="14" t="s">
        <v>7810</v>
      </c>
      <c r="BT966" s="14" t="s">
        <v>110</v>
      </c>
      <c r="BU966" s="14" t="s">
        <v>110</v>
      </c>
      <c r="BV966" s="14" t="s">
        <v>110</v>
      </c>
      <c r="BW966" s="14" t="s">
        <v>110</v>
      </c>
      <c r="BX966" s="14" t="s">
        <v>110</v>
      </c>
      <c r="BY966" s="14" t="s">
        <v>110</v>
      </c>
      <c r="BZ966" s="14" t="s">
        <v>110</v>
      </c>
      <c r="CA966" s="14" t="s">
        <v>110</v>
      </c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3" t="s">
        <v>7811</v>
      </c>
      <c r="CN966" s="14"/>
      <c r="CO966" s="14"/>
    </row>
    <row r="967" spans="1:93" ht="15" customHeight="1">
      <c r="A967" s="13" t="s">
        <v>11975</v>
      </c>
      <c r="B967" s="14"/>
      <c r="C967" s="40" t="s">
        <v>82</v>
      </c>
      <c r="D967" s="599" t="s">
        <v>11953</v>
      </c>
      <c r="E967" s="599">
        <v>42</v>
      </c>
      <c r="F967" s="599"/>
      <c r="G967" s="599"/>
      <c r="H967" s="36" t="s">
        <v>84</v>
      </c>
      <c r="I967" s="14" t="s">
        <v>1082</v>
      </c>
      <c r="J967" s="14" t="s">
        <v>135</v>
      </c>
      <c r="K967" s="14" t="s">
        <v>86</v>
      </c>
      <c r="L967" s="21" t="s">
        <v>70</v>
      </c>
      <c r="M967" s="17" t="s">
        <v>1392</v>
      </c>
      <c r="N967" s="17" t="s">
        <v>1450</v>
      </c>
      <c r="O967" s="18" t="s">
        <v>11976</v>
      </c>
      <c r="P967" s="14" t="s">
        <v>11977</v>
      </c>
      <c r="Q967" s="60" t="s">
        <v>11978</v>
      </c>
      <c r="R967" s="14" t="s">
        <v>11979</v>
      </c>
      <c r="S967" s="14" t="s">
        <v>11980</v>
      </c>
      <c r="T967" s="14">
        <v>222352422</v>
      </c>
      <c r="U967" s="14">
        <v>83</v>
      </c>
      <c r="V967" s="14">
        <v>37</v>
      </c>
      <c r="W967" s="14">
        <v>497</v>
      </c>
      <c r="X967" s="13" t="s">
        <v>11981</v>
      </c>
      <c r="Y967" s="13" t="s">
        <v>11982</v>
      </c>
      <c r="Z967" s="14">
        <v>2</v>
      </c>
      <c r="AA967" s="14" t="s">
        <v>96</v>
      </c>
      <c r="AB967" s="14" t="s">
        <v>23</v>
      </c>
      <c r="AC967" s="14" t="s">
        <v>97</v>
      </c>
      <c r="AD967" s="19"/>
      <c r="AE967" s="13"/>
      <c r="AF967" s="20">
        <v>30445</v>
      </c>
      <c r="AG967" s="14" t="str">
        <f t="shared" ca="1" si="252"/>
        <v>42 anos</v>
      </c>
      <c r="AH967" s="20">
        <v>43937</v>
      </c>
      <c r="AI967" s="20">
        <v>43937</v>
      </c>
      <c r="AJ967" s="20">
        <f t="shared" si="253"/>
        <v>53068</v>
      </c>
      <c r="AK967" s="20">
        <f t="shared" si="254"/>
        <v>54894</v>
      </c>
      <c r="AL967" s="14">
        <v>59</v>
      </c>
      <c r="AM967" s="14" t="str">
        <f t="shared" ca="1" si="255"/>
        <v>5 ano(s)</v>
      </c>
      <c r="AN967" s="14" t="str">
        <f t="shared" ca="1" si="256"/>
        <v>4  mês(es)</v>
      </c>
      <c r="AO967" s="14" t="str">
        <f t="shared" ca="1" si="257"/>
        <v>0 dias</v>
      </c>
      <c r="AP967" s="14">
        <f t="shared" ca="1" si="258"/>
        <v>1948</v>
      </c>
      <c r="AQ967" s="21" t="s">
        <v>99</v>
      </c>
      <c r="AR967" s="14"/>
      <c r="AS967" s="14"/>
      <c r="AT967" s="14"/>
      <c r="AU967" s="14"/>
      <c r="AV967" s="14"/>
      <c r="AW967" s="14" t="s">
        <v>100</v>
      </c>
      <c r="AX967" s="124" t="s">
        <v>110</v>
      </c>
      <c r="AY967" s="124" t="s">
        <v>1900</v>
      </c>
      <c r="AZ967" s="124" t="s">
        <v>99</v>
      </c>
      <c r="BA967" s="125" t="s">
        <v>99</v>
      </c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 t="s">
        <v>7482</v>
      </c>
      <c r="BM967" s="14">
        <v>5</v>
      </c>
      <c r="BN967" s="14" t="s">
        <v>11983</v>
      </c>
      <c r="BO967" s="14" t="s">
        <v>106</v>
      </c>
      <c r="BP967" s="14" t="s">
        <v>11984</v>
      </c>
      <c r="BQ967" s="121" t="s">
        <v>11985</v>
      </c>
      <c r="BR967" s="118" t="s">
        <v>11986</v>
      </c>
      <c r="BS967" s="14"/>
      <c r="BT967" s="14"/>
      <c r="BU967" s="14"/>
      <c r="BV967" s="14"/>
      <c r="BW967" s="14"/>
      <c r="BX967" s="14"/>
      <c r="BY967" s="14" t="s">
        <v>11987</v>
      </c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</row>
    <row r="968" spans="1:93" ht="15" customHeight="1">
      <c r="A968" s="24" t="s">
        <v>11988</v>
      </c>
      <c r="B968" s="25">
        <v>503</v>
      </c>
      <c r="C968" s="34" t="s">
        <v>82</v>
      </c>
      <c r="D968" s="600" t="s">
        <v>11953</v>
      </c>
      <c r="E968" s="599">
        <v>42</v>
      </c>
      <c r="F968" s="600"/>
      <c r="G968" s="600"/>
      <c r="H968" s="27" t="s">
        <v>84</v>
      </c>
      <c r="I968" s="25" t="s">
        <v>11389</v>
      </c>
      <c r="J968" s="25" t="s">
        <v>85</v>
      </c>
      <c r="K968" s="25" t="s">
        <v>544</v>
      </c>
      <c r="L968" s="25" t="s">
        <v>69</v>
      </c>
      <c r="M968" s="25" t="s">
        <v>196</v>
      </c>
      <c r="N968" s="28" t="s">
        <v>88</v>
      </c>
      <c r="O968" s="29" t="s">
        <v>11989</v>
      </c>
      <c r="P968" s="25" t="s">
        <v>11990</v>
      </c>
      <c r="Q968" s="25">
        <v>1112</v>
      </c>
      <c r="R968" s="25" t="s">
        <v>11991</v>
      </c>
      <c r="S968" s="25" t="s">
        <v>11992</v>
      </c>
      <c r="T968" s="25">
        <v>325663922</v>
      </c>
      <c r="U968" s="25">
        <v>59</v>
      </c>
      <c r="V968" s="25">
        <v>59</v>
      </c>
      <c r="W968" s="25">
        <v>387</v>
      </c>
      <c r="X968" s="24" t="s">
        <v>11993</v>
      </c>
      <c r="Y968" s="24" t="s">
        <v>11994</v>
      </c>
      <c r="Z968" s="25">
        <v>2</v>
      </c>
      <c r="AA968" s="25" t="s">
        <v>96</v>
      </c>
      <c r="AB968" s="25" t="s">
        <v>23</v>
      </c>
      <c r="AC968" s="25" t="s">
        <v>97</v>
      </c>
      <c r="AD968" s="30" t="s">
        <v>11995</v>
      </c>
      <c r="AE968" s="24" t="s">
        <v>11996</v>
      </c>
      <c r="AF968" s="31">
        <v>32367</v>
      </c>
      <c r="AG968" s="25" t="str">
        <f t="shared" ca="1" si="252"/>
        <v>37 anos</v>
      </c>
      <c r="AH968" s="31">
        <v>41561</v>
      </c>
      <c r="AI968" s="31">
        <v>41561</v>
      </c>
      <c r="AJ968" s="31">
        <f t="shared" si="253"/>
        <v>50692</v>
      </c>
      <c r="AK968" s="31">
        <f t="shared" si="254"/>
        <v>52518</v>
      </c>
      <c r="AL968" s="25">
        <v>59</v>
      </c>
      <c r="AM968" s="25" t="str">
        <f t="shared" ca="1" si="255"/>
        <v>11 ano(s)</v>
      </c>
      <c r="AN968" s="25" t="str">
        <f t="shared" ca="1" si="256"/>
        <v>10  mês(es)</v>
      </c>
      <c r="AO968" s="25" t="str">
        <f t="shared" ca="1" si="257"/>
        <v>2 dias</v>
      </c>
      <c r="AP968" s="25">
        <f t="shared" ca="1" si="258"/>
        <v>4324</v>
      </c>
      <c r="AQ968" s="32" t="s">
        <v>99</v>
      </c>
      <c r="AR968" s="25"/>
      <c r="AS968" s="25"/>
      <c r="AT968" s="25"/>
      <c r="AU968" s="25"/>
      <c r="AV968" s="25"/>
      <c r="AW968" s="25" t="s">
        <v>100</v>
      </c>
      <c r="AX968" s="25" t="s">
        <v>186</v>
      </c>
      <c r="AY968" s="25"/>
      <c r="AZ968" s="25" t="s">
        <v>99</v>
      </c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 t="s">
        <v>11997</v>
      </c>
      <c r="BM968" s="25">
        <v>0</v>
      </c>
      <c r="BN968" s="25" t="s">
        <v>11998</v>
      </c>
      <c r="BO968" s="25" t="s">
        <v>106</v>
      </c>
      <c r="BP968" s="25">
        <v>69082820</v>
      </c>
      <c r="BQ968" s="25">
        <v>9292422755</v>
      </c>
      <c r="BR968" s="33" t="s">
        <v>11999</v>
      </c>
      <c r="BS968" s="25" t="s">
        <v>290</v>
      </c>
      <c r="BT968" s="25" t="s">
        <v>110</v>
      </c>
      <c r="BU968" s="25" t="s">
        <v>291</v>
      </c>
      <c r="BV968" s="25" t="s">
        <v>110</v>
      </c>
      <c r="BW968" s="31" t="s">
        <v>292</v>
      </c>
      <c r="BX968" s="25" t="s">
        <v>9416</v>
      </c>
      <c r="BY968" s="25" t="s">
        <v>110</v>
      </c>
      <c r="BZ968" s="25" t="s">
        <v>110</v>
      </c>
      <c r="CA968" s="25" t="s">
        <v>110</v>
      </c>
      <c r="CB968" s="25" t="s">
        <v>110</v>
      </c>
      <c r="CC968" s="25" t="s">
        <v>110</v>
      </c>
      <c r="CD968" s="25" t="s">
        <v>110</v>
      </c>
      <c r="CE968" s="25" t="s">
        <v>110</v>
      </c>
      <c r="CF968" s="25" t="s">
        <v>110</v>
      </c>
      <c r="CG968" s="25" t="s">
        <v>110</v>
      </c>
      <c r="CH968" s="25" t="s">
        <v>110</v>
      </c>
      <c r="CI968" s="25" t="s">
        <v>110</v>
      </c>
      <c r="CJ968" s="25" t="s">
        <v>110</v>
      </c>
      <c r="CK968" s="25" t="s">
        <v>110</v>
      </c>
      <c r="CL968" s="25" t="s">
        <v>110</v>
      </c>
      <c r="CM968" s="25" t="s">
        <v>110</v>
      </c>
      <c r="CN968" s="25"/>
      <c r="CO968" s="25"/>
    </row>
    <row r="969" spans="1:93" ht="15" customHeight="1">
      <c r="A969" s="13" t="s">
        <v>12000</v>
      </c>
      <c r="B969" s="14">
        <v>17</v>
      </c>
      <c r="C969" s="40" t="s">
        <v>82</v>
      </c>
      <c r="D969" s="599" t="s">
        <v>11953</v>
      </c>
      <c r="E969" s="599">
        <v>42</v>
      </c>
      <c r="F969" s="599"/>
      <c r="G969" s="599"/>
      <c r="H969" s="36" t="s">
        <v>84</v>
      </c>
      <c r="I969" s="14" t="s">
        <v>1082</v>
      </c>
      <c r="J969" s="14" t="s">
        <v>135</v>
      </c>
      <c r="K969" s="14" t="s">
        <v>544</v>
      </c>
      <c r="L969" s="14" t="s">
        <v>75</v>
      </c>
      <c r="M969" s="17" t="s">
        <v>136</v>
      </c>
      <c r="N969" s="17" t="s">
        <v>4987</v>
      </c>
      <c r="O969" s="18" t="s">
        <v>12001</v>
      </c>
      <c r="P969" s="14" t="s">
        <v>12002</v>
      </c>
      <c r="Q969" s="14">
        <v>1365</v>
      </c>
      <c r="R969" s="14" t="s">
        <v>12003</v>
      </c>
      <c r="S969" s="14" t="s">
        <v>12004</v>
      </c>
      <c r="T969" s="14">
        <v>183090422</v>
      </c>
      <c r="U969" s="14">
        <v>67</v>
      </c>
      <c r="V969" s="14">
        <v>32</v>
      </c>
      <c r="W969" s="14">
        <v>727</v>
      </c>
      <c r="X969" s="13" t="s">
        <v>12005</v>
      </c>
      <c r="Y969" s="13" t="s">
        <v>12006</v>
      </c>
      <c r="Z969" s="14"/>
      <c r="AA969" s="14" t="s">
        <v>96</v>
      </c>
      <c r="AB969" s="14" t="s">
        <v>23</v>
      </c>
      <c r="AC969" s="14" t="s">
        <v>97</v>
      </c>
      <c r="AD969" s="19"/>
      <c r="AE969" s="13"/>
      <c r="AF969" s="20">
        <v>30570</v>
      </c>
      <c r="AG969" s="14" t="str">
        <f t="shared" ca="1" si="252"/>
        <v>41 anos</v>
      </c>
      <c r="AH969" s="14"/>
      <c r="AI969" s="20">
        <v>43937</v>
      </c>
      <c r="AJ969" s="20">
        <f t="shared" si="253"/>
        <v>53068</v>
      </c>
      <c r="AK969" s="20">
        <f t="shared" si="254"/>
        <v>54894</v>
      </c>
      <c r="AL969" s="14">
        <v>59</v>
      </c>
      <c r="AM969" s="14" t="str">
        <f t="shared" ca="1" si="255"/>
        <v>5 ano(s)</v>
      </c>
      <c r="AN969" s="14" t="str">
        <f t="shared" ca="1" si="256"/>
        <v>4  mês(es)</v>
      </c>
      <c r="AO969" s="14" t="str">
        <f t="shared" ca="1" si="257"/>
        <v>0 dias</v>
      </c>
      <c r="AP969" s="14">
        <f t="shared" ca="1" si="258"/>
        <v>1948</v>
      </c>
      <c r="AQ969" s="14" t="s">
        <v>99</v>
      </c>
      <c r="AR969" s="14"/>
      <c r="AS969" s="14"/>
      <c r="AT969" s="14"/>
      <c r="AU969" s="14"/>
      <c r="AV969" s="14"/>
      <c r="AW969" s="139" t="s">
        <v>100</v>
      </c>
      <c r="AX969" s="14" t="s">
        <v>2538</v>
      </c>
      <c r="AY969" s="14" t="s">
        <v>12007</v>
      </c>
      <c r="AZ969" s="14"/>
      <c r="BA969" s="191" t="s">
        <v>110</v>
      </c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 t="s">
        <v>12008</v>
      </c>
      <c r="BM969" s="14">
        <v>25</v>
      </c>
      <c r="BN969" s="14" t="s">
        <v>1678</v>
      </c>
      <c r="BO969" s="14" t="s">
        <v>106</v>
      </c>
      <c r="BP969" s="14">
        <v>69030180</v>
      </c>
      <c r="BQ969" s="117">
        <v>92991288623</v>
      </c>
      <c r="BR969" s="22" t="s">
        <v>12009</v>
      </c>
      <c r="BS969" s="14"/>
      <c r="BT969" s="14"/>
      <c r="BU969" s="14"/>
      <c r="BV969" s="14"/>
      <c r="BW969" s="14"/>
      <c r="BX969" s="14"/>
      <c r="BY969" s="14"/>
      <c r="BZ969" s="14"/>
      <c r="CA969" s="14"/>
      <c r="CB969" s="20">
        <v>43937</v>
      </c>
      <c r="CC969" s="14" t="s">
        <v>175</v>
      </c>
      <c r="CD969" s="20">
        <v>44672</v>
      </c>
      <c r="CE969" s="14" t="s">
        <v>709</v>
      </c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</row>
    <row r="970" spans="1:93" ht="15" customHeight="1">
      <c r="A970" s="24" t="s">
        <v>12010</v>
      </c>
      <c r="B970" s="25">
        <v>459</v>
      </c>
      <c r="C970" s="34" t="s">
        <v>82</v>
      </c>
      <c r="D970" s="600" t="s">
        <v>12011</v>
      </c>
      <c r="E970" s="600">
        <v>43</v>
      </c>
      <c r="F970" s="600"/>
      <c r="G970" s="600"/>
      <c r="H970" s="595" t="s">
        <v>84</v>
      </c>
      <c r="I970" s="25"/>
      <c r="J970" s="25" t="s">
        <v>135</v>
      </c>
      <c r="K970" s="25" t="s">
        <v>86</v>
      </c>
      <c r="L970" s="25" t="s">
        <v>69</v>
      </c>
      <c r="M970" s="25" t="s">
        <v>196</v>
      </c>
      <c r="N970" s="28" t="s">
        <v>88</v>
      </c>
      <c r="O970" s="29" t="s">
        <v>12012</v>
      </c>
      <c r="P970" s="25" t="s">
        <v>12013</v>
      </c>
      <c r="Q970" s="25">
        <v>1066</v>
      </c>
      <c r="R970" s="25" t="s">
        <v>12014</v>
      </c>
      <c r="S970" s="25" t="s">
        <v>12015</v>
      </c>
      <c r="T970" s="25">
        <v>236539122</v>
      </c>
      <c r="U970" s="25">
        <v>40</v>
      </c>
      <c r="V970" s="25">
        <v>63</v>
      </c>
      <c r="W970" s="25">
        <v>126</v>
      </c>
      <c r="X970" s="24" t="s">
        <v>12016</v>
      </c>
      <c r="Y970" s="24" t="s">
        <v>12017</v>
      </c>
      <c r="Z970" s="25">
        <v>2</v>
      </c>
      <c r="AA970" s="25" t="s">
        <v>96</v>
      </c>
      <c r="AB970" s="25" t="s">
        <v>23</v>
      </c>
      <c r="AC970" s="25" t="s">
        <v>97</v>
      </c>
      <c r="AD970" s="30"/>
      <c r="AE970" s="24" t="s">
        <v>12018</v>
      </c>
      <c r="AF970" s="31">
        <v>31942</v>
      </c>
      <c r="AG970" s="25" t="str">
        <f t="shared" ca="1" si="252"/>
        <v>38 anos</v>
      </c>
      <c r="AH970" s="31">
        <v>41561</v>
      </c>
      <c r="AI970" s="31">
        <v>41561</v>
      </c>
      <c r="AJ970" s="31">
        <f t="shared" si="253"/>
        <v>50692</v>
      </c>
      <c r="AK970" s="31">
        <f t="shared" si="254"/>
        <v>52518</v>
      </c>
      <c r="AL970" s="25">
        <v>59</v>
      </c>
      <c r="AM970" s="25" t="str">
        <f t="shared" ca="1" si="255"/>
        <v>11 ano(s)</v>
      </c>
      <c r="AN970" s="25" t="str">
        <f t="shared" ca="1" si="256"/>
        <v>10  mês(es)</v>
      </c>
      <c r="AO970" s="25" t="str">
        <f t="shared" ca="1" si="257"/>
        <v>2 dias</v>
      </c>
      <c r="AP970" s="25">
        <f t="shared" ca="1" si="258"/>
        <v>4324</v>
      </c>
      <c r="AQ970" s="32" t="s">
        <v>99</v>
      </c>
      <c r="AR970" s="25"/>
      <c r="AS970" s="25"/>
      <c r="AT970" s="25"/>
      <c r="AU970" s="25"/>
      <c r="AV970" s="25"/>
      <c r="AW970" s="25" t="s">
        <v>100</v>
      </c>
      <c r="AX970" s="33" t="s">
        <v>12019</v>
      </c>
      <c r="AY970" s="25" t="s">
        <v>12020</v>
      </c>
      <c r="AZ970" s="25" t="s">
        <v>99</v>
      </c>
      <c r="BA970" s="73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 t="s">
        <v>12021</v>
      </c>
      <c r="BM970" s="25">
        <v>0</v>
      </c>
      <c r="BN970" s="25"/>
      <c r="BO970" s="25" t="s">
        <v>106</v>
      </c>
      <c r="BP970" s="25">
        <v>69083120</v>
      </c>
      <c r="BQ970" s="122">
        <v>9281740615</v>
      </c>
      <c r="BR970" s="33" t="s">
        <v>12022</v>
      </c>
      <c r="BS970" s="25" t="s">
        <v>290</v>
      </c>
      <c r="BT970" s="25" t="s">
        <v>110</v>
      </c>
      <c r="BU970" s="25" t="s">
        <v>291</v>
      </c>
      <c r="BV970" s="25" t="s">
        <v>110</v>
      </c>
      <c r="BW970" s="31" t="s">
        <v>292</v>
      </c>
      <c r="BX970" s="25" t="s">
        <v>12023</v>
      </c>
      <c r="BY970" s="25" t="s">
        <v>110</v>
      </c>
      <c r="BZ970" s="25" t="s">
        <v>110</v>
      </c>
      <c r="CA970" s="25" t="s">
        <v>110</v>
      </c>
      <c r="CB970" s="25" t="s">
        <v>110</v>
      </c>
      <c r="CC970" s="25" t="s">
        <v>110</v>
      </c>
      <c r="CD970" s="25" t="s">
        <v>110</v>
      </c>
      <c r="CE970" s="25" t="s">
        <v>110</v>
      </c>
      <c r="CF970" s="25" t="s">
        <v>110</v>
      </c>
      <c r="CG970" s="25" t="s">
        <v>110</v>
      </c>
      <c r="CH970" s="25" t="s">
        <v>110</v>
      </c>
      <c r="CI970" s="25" t="s">
        <v>110</v>
      </c>
      <c r="CJ970" s="25" t="s">
        <v>110</v>
      </c>
      <c r="CK970" s="25" t="s">
        <v>110</v>
      </c>
      <c r="CL970" s="25" t="s">
        <v>110</v>
      </c>
      <c r="CM970" s="25" t="s">
        <v>110</v>
      </c>
      <c r="CN970" s="25"/>
      <c r="CO970" s="25"/>
    </row>
    <row r="971" spans="1:93" ht="15" customHeight="1">
      <c r="A971" s="264" t="s">
        <v>15806</v>
      </c>
      <c r="B971" s="265" t="s">
        <v>157</v>
      </c>
      <c r="C971" s="225" t="s">
        <v>82</v>
      </c>
      <c r="D971" s="617" t="s">
        <v>16942</v>
      </c>
      <c r="E971" s="609">
        <v>43</v>
      </c>
      <c r="F971" s="609"/>
      <c r="G971" s="609"/>
      <c r="H971" s="618" t="s">
        <v>16943</v>
      </c>
      <c r="I971" s="265" t="s">
        <v>15807</v>
      </c>
      <c r="J971" s="265" t="s">
        <v>85</v>
      </c>
      <c r="K971" s="265" t="s">
        <v>86</v>
      </c>
      <c r="L971" s="35" t="s">
        <v>79</v>
      </c>
      <c r="M971" s="266" t="s">
        <v>118</v>
      </c>
      <c r="N971" s="266" t="s">
        <v>88</v>
      </c>
      <c r="O971" s="267" t="s">
        <v>15808</v>
      </c>
      <c r="P971" s="265" t="s">
        <v>15809</v>
      </c>
      <c r="Q971" s="266" t="s">
        <v>15810</v>
      </c>
      <c r="R971" s="265" t="s">
        <v>15811</v>
      </c>
      <c r="S971" s="265" t="s">
        <v>15812</v>
      </c>
      <c r="T971" s="265">
        <v>177177522</v>
      </c>
      <c r="U971" s="265">
        <v>24</v>
      </c>
      <c r="V971" s="265">
        <v>35</v>
      </c>
      <c r="W971" s="265">
        <v>4</v>
      </c>
      <c r="X971" s="264" t="s">
        <v>15813</v>
      </c>
      <c r="Y971" s="264" t="s">
        <v>15814</v>
      </c>
      <c r="Z971" s="265">
        <v>1</v>
      </c>
      <c r="AA971" s="265" t="s">
        <v>99</v>
      </c>
      <c r="AB971" s="265" t="s">
        <v>11913</v>
      </c>
      <c r="AC971" s="265" t="s">
        <v>97</v>
      </c>
      <c r="AD971" s="268"/>
      <c r="AE971" s="352" t="s">
        <v>15815</v>
      </c>
      <c r="AF971" s="269">
        <v>28519</v>
      </c>
      <c r="AG971" s="265" t="str">
        <f t="shared" ca="1" si="252"/>
        <v>47 anos</v>
      </c>
      <c r="AH971" s="269">
        <v>35490</v>
      </c>
      <c r="AI971" s="269">
        <v>35490</v>
      </c>
      <c r="AJ971" s="269">
        <f t="shared" si="253"/>
        <v>44621</v>
      </c>
      <c r="AK971" s="269">
        <f t="shared" si="254"/>
        <v>46447</v>
      </c>
      <c r="AL971" s="265">
        <v>59</v>
      </c>
      <c r="AM971" s="265" t="str">
        <f t="shared" ca="1" si="255"/>
        <v>28 ano(s)</v>
      </c>
      <c r="AN971" s="265" t="str">
        <f t="shared" ca="1" si="256"/>
        <v>5  mês(es)</v>
      </c>
      <c r="AO971" s="265" t="str">
        <f t="shared" ca="1" si="257"/>
        <v>15 dias</v>
      </c>
      <c r="AP971" s="265">
        <f t="shared" ca="1" si="258"/>
        <v>10395</v>
      </c>
      <c r="AQ971" s="270" t="s">
        <v>99</v>
      </c>
      <c r="AR971" s="265" t="s">
        <v>110</v>
      </c>
      <c r="AS971" s="265" t="s">
        <v>110</v>
      </c>
      <c r="AT971" s="265" t="s">
        <v>110</v>
      </c>
      <c r="AU971" s="265" t="s">
        <v>110</v>
      </c>
      <c r="AV971" s="265"/>
      <c r="AW971" s="265" t="s">
        <v>100</v>
      </c>
      <c r="AX971" s="312" t="s">
        <v>3339</v>
      </c>
      <c r="AY971" s="312" t="s">
        <v>15816</v>
      </c>
      <c r="AZ971" s="312" t="s">
        <v>99</v>
      </c>
      <c r="BA971" s="313" t="s">
        <v>99</v>
      </c>
      <c r="BB971" s="265" t="s">
        <v>110</v>
      </c>
      <c r="BC971" s="265" t="s">
        <v>110</v>
      </c>
      <c r="BD971" s="265" t="s">
        <v>110</v>
      </c>
      <c r="BE971" s="265" t="s">
        <v>110</v>
      </c>
      <c r="BF971" s="265" t="s">
        <v>110</v>
      </c>
      <c r="BG971" s="265" t="s">
        <v>96</v>
      </c>
      <c r="BH971" s="265" t="s">
        <v>99</v>
      </c>
      <c r="BI971" s="265"/>
      <c r="BJ971" s="265"/>
      <c r="BK971" s="265"/>
      <c r="BL971" s="265" t="s">
        <v>15817</v>
      </c>
      <c r="BM971" s="265">
        <v>0</v>
      </c>
      <c r="BN971" s="265"/>
      <c r="BO971" s="265" t="s">
        <v>106</v>
      </c>
      <c r="BP971" s="265">
        <v>69079060</v>
      </c>
      <c r="BQ971" s="276">
        <v>92993490795</v>
      </c>
      <c r="BR971" s="271" t="s">
        <v>15818</v>
      </c>
      <c r="BS971" s="265" t="s">
        <v>15819</v>
      </c>
      <c r="BT971" s="265" t="s">
        <v>110</v>
      </c>
      <c r="BU971" s="265" t="s">
        <v>110</v>
      </c>
      <c r="BV971" s="265" t="s">
        <v>110</v>
      </c>
      <c r="BW971" s="265" t="s">
        <v>110</v>
      </c>
      <c r="BX971" s="265" t="s">
        <v>110</v>
      </c>
      <c r="BY971" s="265" t="s">
        <v>110</v>
      </c>
      <c r="BZ971" s="265" t="s">
        <v>110</v>
      </c>
      <c r="CA971" s="265" t="s">
        <v>110</v>
      </c>
      <c r="CB971" s="265"/>
      <c r="CC971" s="265"/>
      <c r="CD971" s="265"/>
      <c r="CE971" s="265"/>
      <c r="CF971" s="265"/>
      <c r="CG971" s="265"/>
      <c r="CH971" s="265"/>
      <c r="CI971" s="265"/>
      <c r="CJ971" s="265"/>
      <c r="CK971" s="265"/>
      <c r="CL971" s="265"/>
      <c r="CM971" s="264"/>
      <c r="CN971" s="265"/>
      <c r="CO971" s="265"/>
    </row>
    <row r="972" spans="1:93" ht="15" customHeight="1">
      <c r="A972" s="13" t="s">
        <v>12024</v>
      </c>
      <c r="B972" s="14">
        <v>355</v>
      </c>
      <c r="C972" s="40" t="s">
        <v>82</v>
      </c>
      <c r="D972" s="599" t="s">
        <v>12011</v>
      </c>
      <c r="E972" s="600">
        <v>43</v>
      </c>
      <c r="F972" s="599"/>
      <c r="G972" s="599"/>
      <c r="H972" s="36" t="s">
        <v>84</v>
      </c>
      <c r="I972" s="14" t="s">
        <v>401</v>
      </c>
      <c r="J972" s="14" t="s">
        <v>85</v>
      </c>
      <c r="K972" s="14" t="s">
        <v>544</v>
      </c>
      <c r="L972" s="14" t="s">
        <v>71</v>
      </c>
      <c r="M972" s="17" t="s">
        <v>196</v>
      </c>
      <c r="N972" s="17" t="s">
        <v>88</v>
      </c>
      <c r="O972" s="18" t="s">
        <v>12025</v>
      </c>
      <c r="P972" s="14" t="s">
        <v>12026</v>
      </c>
      <c r="Q972" s="17" t="s">
        <v>652</v>
      </c>
      <c r="R972" s="14" t="s">
        <v>12027</v>
      </c>
      <c r="S972" s="14" t="s">
        <v>12028</v>
      </c>
      <c r="T972" s="14">
        <v>194695522</v>
      </c>
      <c r="U972" s="14">
        <v>16</v>
      </c>
      <c r="V972" s="14">
        <v>58</v>
      </c>
      <c r="W972" s="14">
        <v>101</v>
      </c>
      <c r="X972" s="13" t="s">
        <v>12029</v>
      </c>
      <c r="Y972" s="13" t="s">
        <v>12030</v>
      </c>
      <c r="Z972" s="14">
        <v>1</v>
      </c>
      <c r="AA972" s="14" t="s">
        <v>99</v>
      </c>
      <c r="AB972" s="14" t="s">
        <v>23</v>
      </c>
      <c r="AC972" s="14" t="s">
        <v>97</v>
      </c>
      <c r="AD972" s="19"/>
      <c r="AE972" s="13" t="s">
        <v>8514</v>
      </c>
      <c r="AF972" s="20">
        <v>28578</v>
      </c>
      <c r="AG972" s="14" t="str">
        <f t="shared" ca="1" si="252"/>
        <v>47 anos</v>
      </c>
      <c r="AH972" s="20">
        <v>38384</v>
      </c>
      <c r="AI972" s="20">
        <v>38384</v>
      </c>
      <c r="AJ972" s="20">
        <f t="shared" si="253"/>
        <v>47515</v>
      </c>
      <c r="AK972" s="20">
        <f t="shared" si="254"/>
        <v>49341</v>
      </c>
      <c r="AL972" s="14">
        <v>59</v>
      </c>
      <c r="AM972" s="14" t="str">
        <f t="shared" ca="1" si="255"/>
        <v>20 ano(s)</v>
      </c>
      <c r="AN972" s="14" t="str">
        <f t="shared" ca="1" si="256"/>
        <v>6  mês(es)</v>
      </c>
      <c r="AO972" s="14" t="str">
        <f t="shared" ca="1" si="257"/>
        <v>15 dias</v>
      </c>
      <c r="AP972" s="14">
        <f t="shared" ca="1" si="258"/>
        <v>7501</v>
      </c>
      <c r="AQ972" s="21" t="s">
        <v>99</v>
      </c>
      <c r="AR972" s="14"/>
      <c r="AS972" s="14"/>
      <c r="AT972" s="14"/>
      <c r="AU972" s="14"/>
      <c r="AV972" s="14"/>
      <c r="AW972" s="14"/>
      <c r="AX972" s="14"/>
      <c r="AY972" s="14" t="s">
        <v>99</v>
      </c>
      <c r="AZ972" s="14"/>
      <c r="BA972" s="116"/>
      <c r="BB972" s="14"/>
      <c r="BC972" s="14"/>
      <c r="BD972" s="14" t="s">
        <v>1889</v>
      </c>
      <c r="BE972" s="14" t="s">
        <v>7560</v>
      </c>
      <c r="BF972" s="14"/>
      <c r="BG972" s="14"/>
      <c r="BH972" s="14"/>
      <c r="BI972" s="14"/>
      <c r="BJ972" s="14"/>
      <c r="BK972" s="14"/>
      <c r="BL972" s="14" t="s">
        <v>12031</v>
      </c>
      <c r="BM972" s="14">
        <v>0</v>
      </c>
      <c r="BN972" s="14"/>
      <c r="BO972" s="14" t="s">
        <v>106</v>
      </c>
      <c r="BP972" s="14">
        <v>69095000</v>
      </c>
      <c r="BQ972" s="121">
        <v>0</v>
      </c>
      <c r="BR972" s="22" t="s">
        <v>12032</v>
      </c>
      <c r="BS972" s="14" t="s">
        <v>205</v>
      </c>
      <c r="BT972" s="14" t="s">
        <v>206</v>
      </c>
      <c r="BU972" s="14" t="s">
        <v>207</v>
      </c>
      <c r="BV972" s="14"/>
      <c r="BW972" s="14"/>
      <c r="BX972" s="14"/>
      <c r="BY972" s="14" t="s">
        <v>413</v>
      </c>
      <c r="BZ972" s="14" t="s">
        <v>110</v>
      </c>
      <c r="CA972" s="14" t="s">
        <v>110</v>
      </c>
      <c r="CB972" s="14" t="s">
        <v>110</v>
      </c>
      <c r="CC972" s="14" t="s">
        <v>110</v>
      </c>
      <c r="CD972" s="14" t="s">
        <v>110</v>
      </c>
      <c r="CE972" s="14" t="s">
        <v>110</v>
      </c>
      <c r="CF972" s="14" t="s">
        <v>110</v>
      </c>
      <c r="CG972" s="14" t="s">
        <v>110</v>
      </c>
      <c r="CH972" s="14" t="s">
        <v>110</v>
      </c>
      <c r="CI972" s="14" t="s">
        <v>110</v>
      </c>
      <c r="CJ972" s="14" t="s">
        <v>110</v>
      </c>
      <c r="CK972" s="14" t="s">
        <v>110</v>
      </c>
      <c r="CL972" s="14" t="s">
        <v>110</v>
      </c>
      <c r="CM972" s="14" t="s">
        <v>110</v>
      </c>
      <c r="CN972" s="14"/>
      <c r="CO972" s="14"/>
    </row>
    <row r="973" spans="1:93" ht="15" customHeight="1">
      <c r="A973" s="24" t="s">
        <v>12033</v>
      </c>
      <c r="B973" s="25"/>
      <c r="C973" s="34" t="s">
        <v>82</v>
      </c>
      <c r="D973" s="600" t="s">
        <v>12011</v>
      </c>
      <c r="E973" s="600">
        <v>43</v>
      </c>
      <c r="F973" s="600"/>
      <c r="G973" s="600"/>
      <c r="H973" s="27" t="s">
        <v>84</v>
      </c>
      <c r="I973" s="25" t="s">
        <v>4827</v>
      </c>
      <c r="J973" s="25" t="s">
        <v>135</v>
      </c>
      <c r="K973" s="25" t="s">
        <v>544</v>
      </c>
      <c r="L973" s="25" t="s">
        <v>73</v>
      </c>
      <c r="M973" s="28" t="s">
        <v>136</v>
      </c>
      <c r="N973" s="28" t="s">
        <v>137</v>
      </c>
      <c r="O973" s="29" t="s">
        <v>12034</v>
      </c>
      <c r="P973" s="25" t="s">
        <v>12035</v>
      </c>
      <c r="Q973" s="25">
        <v>1886</v>
      </c>
      <c r="R973" s="25" t="s">
        <v>12036</v>
      </c>
      <c r="S973" s="25" t="s">
        <v>12037</v>
      </c>
      <c r="T973" s="25">
        <v>128113722</v>
      </c>
      <c r="U973" s="25">
        <v>83</v>
      </c>
      <c r="V973" s="25">
        <v>58</v>
      </c>
      <c r="W973" s="25">
        <v>1005</v>
      </c>
      <c r="X973" s="24" t="s">
        <v>12038</v>
      </c>
      <c r="Y973" s="24" t="s">
        <v>12039</v>
      </c>
      <c r="Z973" s="25">
        <v>1</v>
      </c>
      <c r="AA973" s="25" t="s">
        <v>96</v>
      </c>
      <c r="AB973" s="25" t="s">
        <v>23</v>
      </c>
      <c r="AC973" s="25" t="s">
        <v>97</v>
      </c>
      <c r="AD973" s="30"/>
      <c r="AE973" s="24"/>
      <c r="AF973" s="31">
        <v>26279</v>
      </c>
      <c r="AG973" s="25" t="str">
        <f t="shared" ca="1" si="252"/>
        <v>53 anos</v>
      </c>
      <c r="AH973" s="31">
        <v>44972</v>
      </c>
      <c r="AI973" s="31">
        <v>44972</v>
      </c>
      <c r="AJ973" s="31">
        <f t="shared" si="253"/>
        <v>54103</v>
      </c>
      <c r="AK973" s="31">
        <f t="shared" si="254"/>
        <v>55930</v>
      </c>
      <c r="AL973" s="32">
        <v>59</v>
      </c>
      <c r="AM973" s="25" t="str">
        <f t="shared" ca="1" si="255"/>
        <v>2 ano(s)</v>
      </c>
      <c r="AN973" s="25" t="str">
        <f t="shared" ca="1" si="256"/>
        <v>6  mês(es)</v>
      </c>
      <c r="AO973" s="25" t="str">
        <f t="shared" ca="1" si="257"/>
        <v>1 dias</v>
      </c>
      <c r="AP973" s="25">
        <f t="shared" ca="1" si="258"/>
        <v>913</v>
      </c>
      <c r="AQ973" s="32" t="s">
        <v>99</v>
      </c>
      <c r="AR973" s="25"/>
      <c r="AS973" s="25"/>
      <c r="AT973" s="25"/>
      <c r="AU973" s="25"/>
      <c r="AV973" s="25"/>
      <c r="AW973" s="25" t="s">
        <v>100</v>
      </c>
      <c r="AX973" s="25" t="s">
        <v>149</v>
      </c>
      <c r="AY973" s="25" t="s">
        <v>12040</v>
      </c>
      <c r="AZ973" s="25" t="s">
        <v>110</v>
      </c>
      <c r="BA973" s="25" t="s">
        <v>110</v>
      </c>
      <c r="BB973" s="25"/>
      <c r="BC973" s="25"/>
      <c r="BD973" s="25"/>
      <c r="BE973" s="25"/>
      <c r="BF973" s="25"/>
      <c r="BG973" s="31">
        <v>45419</v>
      </c>
      <c r="BH973" s="25"/>
      <c r="BI973" s="25"/>
      <c r="BJ973" s="25"/>
      <c r="BK973" s="25"/>
      <c r="BL973" s="25" t="s">
        <v>12041</v>
      </c>
      <c r="BM973" s="25">
        <v>1128</v>
      </c>
      <c r="BN973" s="25" t="s">
        <v>12042</v>
      </c>
      <c r="BO973" s="25" t="s">
        <v>106</v>
      </c>
      <c r="BP973" s="25" t="s">
        <v>12043</v>
      </c>
      <c r="BQ973" s="25" t="s">
        <v>12044</v>
      </c>
      <c r="BR973" s="33" t="s">
        <v>12045</v>
      </c>
      <c r="BS973" s="25"/>
      <c r="BT973" s="25"/>
      <c r="BU973" s="25"/>
      <c r="BV973" s="25"/>
      <c r="BW973" s="25"/>
      <c r="BX973" s="25"/>
      <c r="BY973" s="25"/>
      <c r="BZ973" s="25"/>
      <c r="CA973" s="25"/>
      <c r="CB973" s="31">
        <v>45419</v>
      </c>
      <c r="CC973" s="25" t="s">
        <v>4839</v>
      </c>
      <c r="CD973" s="31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</row>
    <row r="974" spans="1:93" ht="15" customHeight="1">
      <c r="A974" s="155" t="s">
        <v>12046</v>
      </c>
      <c r="B974" s="21"/>
      <c r="C974" s="40" t="s">
        <v>82</v>
      </c>
      <c r="D974" s="599" t="s">
        <v>12011</v>
      </c>
      <c r="E974" s="600">
        <v>43</v>
      </c>
      <c r="F974" s="599"/>
      <c r="G974" s="599"/>
      <c r="H974" s="36" t="s">
        <v>84</v>
      </c>
      <c r="I974" s="14" t="s">
        <v>4939</v>
      </c>
      <c r="J974" s="21" t="s">
        <v>135</v>
      </c>
      <c r="K974" s="14" t="s">
        <v>86</v>
      </c>
      <c r="L974" s="21" t="s">
        <v>69</v>
      </c>
      <c r="M974" s="21" t="s">
        <v>1392</v>
      </c>
      <c r="N974" s="21" t="s">
        <v>1450</v>
      </c>
      <c r="O974" s="18" t="s">
        <v>12047</v>
      </c>
      <c r="P974" s="21" t="s">
        <v>12048</v>
      </c>
      <c r="Q974" s="14">
        <v>1850</v>
      </c>
      <c r="R974" s="21" t="s">
        <v>12049</v>
      </c>
      <c r="S974" s="21">
        <v>44578318249</v>
      </c>
      <c r="T974" s="21">
        <v>143957122</v>
      </c>
      <c r="U974" s="21">
        <v>16</v>
      </c>
      <c r="V974" s="21">
        <v>6</v>
      </c>
      <c r="W974" s="21">
        <v>96</v>
      </c>
      <c r="X974" s="155" t="s">
        <v>12050</v>
      </c>
      <c r="Y974" s="155" t="s">
        <v>12051</v>
      </c>
      <c r="Z974" s="14">
        <v>1</v>
      </c>
      <c r="AA974" s="14" t="s">
        <v>96</v>
      </c>
      <c r="AB974" s="14" t="s">
        <v>23</v>
      </c>
      <c r="AC974" s="21" t="s">
        <v>97</v>
      </c>
      <c r="AD974" s="13"/>
      <c r="AE974" s="155" t="s">
        <v>575</v>
      </c>
      <c r="AF974" s="133">
        <v>27006</v>
      </c>
      <c r="AG974" s="21" t="s">
        <v>6867</v>
      </c>
      <c r="AH974" s="133">
        <v>44802</v>
      </c>
      <c r="AI974" s="133">
        <v>44802</v>
      </c>
      <c r="AJ974" s="20">
        <f t="shared" si="253"/>
        <v>53933</v>
      </c>
      <c r="AK974" s="20">
        <f t="shared" si="254"/>
        <v>55760</v>
      </c>
      <c r="AL974" s="21">
        <v>59</v>
      </c>
      <c r="AM974" s="14" t="str">
        <f t="shared" ca="1" si="255"/>
        <v>2 ano(s)</v>
      </c>
      <c r="AN974" s="14" t="str">
        <f t="shared" ca="1" si="256"/>
        <v>11  mês(es)</v>
      </c>
      <c r="AO974" s="14" t="str">
        <f t="shared" ca="1" si="257"/>
        <v>18 dias</v>
      </c>
      <c r="AP974" s="14">
        <f t="shared" ca="1" si="258"/>
        <v>1083</v>
      </c>
      <c r="AQ974" s="21" t="s">
        <v>99</v>
      </c>
      <c r="AR974" s="21"/>
      <c r="AS974" s="21"/>
      <c r="AT974" s="21"/>
      <c r="AU974" s="21"/>
      <c r="AV974" s="21"/>
      <c r="AW974" s="14" t="s">
        <v>100</v>
      </c>
      <c r="AX974" s="21" t="s">
        <v>5947</v>
      </c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 t="s">
        <v>12052</v>
      </c>
      <c r="BM974" s="21">
        <v>202</v>
      </c>
      <c r="BN974" s="21" t="s">
        <v>12053</v>
      </c>
      <c r="BO974" s="21" t="s">
        <v>106</v>
      </c>
      <c r="BP974" s="21">
        <v>69409899</v>
      </c>
      <c r="BQ974" s="21" t="s">
        <v>12054</v>
      </c>
      <c r="BR974" s="189" t="s">
        <v>12055</v>
      </c>
      <c r="BS974" s="155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155"/>
      <c r="CN974" s="21"/>
      <c r="CO974" s="21"/>
    </row>
    <row r="975" spans="1:93" ht="15" customHeight="1">
      <c r="A975" s="24" t="s">
        <v>12056</v>
      </c>
      <c r="B975" s="25">
        <v>563</v>
      </c>
      <c r="C975" s="34" t="s">
        <v>82</v>
      </c>
      <c r="D975" s="600" t="s">
        <v>12011</v>
      </c>
      <c r="E975" s="600">
        <v>43</v>
      </c>
      <c r="F975" s="600"/>
      <c r="G975" s="600"/>
      <c r="H975" s="27" t="s">
        <v>84</v>
      </c>
      <c r="I975" s="25" t="s">
        <v>6699</v>
      </c>
      <c r="J975" s="25" t="s">
        <v>85</v>
      </c>
      <c r="K975" s="25" t="s">
        <v>279</v>
      </c>
      <c r="L975" s="25" t="s">
        <v>69</v>
      </c>
      <c r="M975" s="25" t="s">
        <v>196</v>
      </c>
      <c r="N975" s="28" t="s">
        <v>88</v>
      </c>
      <c r="O975" s="29" t="s">
        <v>12057</v>
      </c>
      <c r="P975" s="25" t="s">
        <v>12058</v>
      </c>
      <c r="Q975" s="28" t="s">
        <v>12059</v>
      </c>
      <c r="R975" s="25" t="s">
        <v>12060</v>
      </c>
      <c r="S975" s="25" t="s">
        <v>12061</v>
      </c>
      <c r="T975" s="25">
        <v>318069422</v>
      </c>
      <c r="U975" s="25">
        <v>59</v>
      </c>
      <c r="V975" s="25">
        <v>32</v>
      </c>
      <c r="W975" s="25">
        <v>70</v>
      </c>
      <c r="X975" s="24" t="s">
        <v>12062</v>
      </c>
      <c r="Y975" s="24" t="s">
        <v>12063</v>
      </c>
      <c r="Z975" s="25">
        <v>6</v>
      </c>
      <c r="AA975" s="25" t="s">
        <v>96</v>
      </c>
      <c r="AB975" s="25" t="s">
        <v>23</v>
      </c>
      <c r="AC975" s="25" t="s">
        <v>97</v>
      </c>
      <c r="AD975" s="30" t="s">
        <v>12064</v>
      </c>
      <c r="AE975" s="24" t="s">
        <v>12065</v>
      </c>
      <c r="AF975" s="31">
        <v>32386</v>
      </c>
      <c r="AG975" s="25" t="str">
        <f t="shared" ref="AG975:AG994" ca="1" si="259">DATEDIF(AF975,TODAY(),"Y")&amp;" anos"</f>
        <v>36 anos</v>
      </c>
      <c r="AH975" s="31">
        <v>41561</v>
      </c>
      <c r="AI975" s="31">
        <v>41561</v>
      </c>
      <c r="AJ975" s="31">
        <f t="shared" si="253"/>
        <v>50692</v>
      </c>
      <c r="AK975" s="31">
        <f t="shared" si="254"/>
        <v>52518</v>
      </c>
      <c r="AL975" s="25">
        <v>59</v>
      </c>
      <c r="AM975" s="25" t="str">
        <f t="shared" ca="1" si="255"/>
        <v>11 ano(s)</v>
      </c>
      <c r="AN975" s="25" t="str">
        <f t="shared" ca="1" si="256"/>
        <v>10  mês(es)</v>
      </c>
      <c r="AO975" s="25" t="str">
        <f t="shared" ca="1" si="257"/>
        <v>2 dias</v>
      </c>
      <c r="AP975" s="25">
        <f t="shared" ca="1" si="258"/>
        <v>4324</v>
      </c>
      <c r="AQ975" s="32" t="s">
        <v>99</v>
      </c>
      <c r="AR975" s="25"/>
      <c r="AS975" s="25"/>
      <c r="AT975" s="25"/>
      <c r="AU975" s="25"/>
      <c r="AV975" s="25"/>
      <c r="AW975" s="25" t="s">
        <v>336</v>
      </c>
      <c r="AX975" s="25"/>
      <c r="AY975" s="25" t="s">
        <v>99</v>
      </c>
      <c r="AZ975" s="25" t="s">
        <v>99</v>
      </c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 t="s">
        <v>12066</v>
      </c>
      <c r="BM975" s="25">
        <v>0</v>
      </c>
      <c r="BN975" s="25"/>
      <c r="BO975" s="25" t="s">
        <v>106</v>
      </c>
      <c r="BP975" s="25">
        <v>69033260</v>
      </c>
      <c r="BQ975" s="25">
        <v>92082688963</v>
      </c>
      <c r="BR975" s="33" t="s">
        <v>12067</v>
      </c>
      <c r="BS975" s="25" t="s">
        <v>290</v>
      </c>
      <c r="BT975" s="25" t="s">
        <v>110</v>
      </c>
      <c r="BU975" s="25" t="s">
        <v>291</v>
      </c>
      <c r="BV975" s="25" t="s">
        <v>110</v>
      </c>
      <c r="BW975" s="31" t="s">
        <v>292</v>
      </c>
      <c r="BX975" s="25" t="s">
        <v>12068</v>
      </c>
      <c r="BY975" s="25" t="s">
        <v>110</v>
      </c>
      <c r="BZ975" s="25" t="s">
        <v>110</v>
      </c>
      <c r="CA975" s="25" t="s">
        <v>110</v>
      </c>
      <c r="CB975" s="25" t="s">
        <v>110</v>
      </c>
      <c r="CC975" s="25" t="s">
        <v>110</v>
      </c>
      <c r="CD975" s="25" t="s">
        <v>110</v>
      </c>
      <c r="CE975" s="25" t="s">
        <v>110</v>
      </c>
      <c r="CF975" s="25" t="s">
        <v>110</v>
      </c>
      <c r="CG975" s="25" t="s">
        <v>110</v>
      </c>
      <c r="CH975" s="25" t="s">
        <v>110</v>
      </c>
      <c r="CI975" s="25" t="s">
        <v>110</v>
      </c>
      <c r="CJ975" s="25" t="s">
        <v>110</v>
      </c>
      <c r="CK975" s="25" t="s">
        <v>110</v>
      </c>
      <c r="CL975" s="25" t="s">
        <v>110</v>
      </c>
      <c r="CM975" s="25" t="s">
        <v>110</v>
      </c>
      <c r="CN975" s="25"/>
      <c r="CO975" s="25"/>
    </row>
    <row r="976" spans="1:93" ht="15" customHeight="1">
      <c r="A976" s="13" t="s">
        <v>12069</v>
      </c>
      <c r="B976" s="14"/>
      <c r="C976" s="40" t="s">
        <v>82</v>
      </c>
      <c r="D976" s="599" t="s">
        <v>12011</v>
      </c>
      <c r="E976" s="600">
        <v>43</v>
      </c>
      <c r="F976" s="599"/>
      <c r="G976" s="599"/>
      <c r="H976" s="36" t="s">
        <v>84</v>
      </c>
      <c r="I976" s="14" t="s">
        <v>1082</v>
      </c>
      <c r="J976" s="14" t="s">
        <v>135</v>
      </c>
      <c r="K976" s="14" t="s">
        <v>279</v>
      </c>
      <c r="L976" s="21" t="s">
        <v>70</v>
      </c>
      <c r="M976" s="17" t="s">
        <v>1392</v>
      </c>
      <c r="N976" s="17" t="s">
        <v>1450</v>
      </c>
      <c r="O976" s="18" t="s">
        <v>12070</v>
      </c>
      <c r="P976" s="14" t="s">
        <v>12071</v>
      </c>
      <c r="Q976" s="60" t="s">
        <v>12072</v>
      </c>
      <c r="R976" s="14" t="s">
        <v>12073</v>
      </c>
      <c r="S976" s="14" t="s">
        <v>12074</v>
      </c>
      <c r="T976" s="14">
        <v>222527922</v>
      </c>
      <c r="U976" s="14">
        <v>75</v>
      </c>
      <c r="V976" s="14">
        <v>32</v>
      </c>
      <c r="W976" s="14">
        <v>633</v>
      </c>
      <c r="X976" s="13" t="s">
        <v>7779</v>
      </c>
      <c r="Y976" s="13" t="s">
        <v>12075</v>
      </c>
      <c r="Z976" s="14">
        <v>1</v>
      </c>
      <c r="AA976" s="14" t="s">
        <v>96</v>
      </c>
      <c r="AB976" s="14" t="s">
        <v>23</v>
      </c>
      <c r="AC976" s="14" t="s">
        <v>97</v>
      </c>
      <c r="AD976" s="19"/>
      <c r="AE976" s="13" t="s">
        <v>12076</v>
      </c>
      <c r="AF976" s="20">
        <v>30498</v>
      </c>
      <c r="AG976" s="14" t="str">
        <f t="shared" ca="1" si="259"/>
        <v>42 anos</v>
      </c>
      <c r="AH976" s="20">
        <v>43937</v>
      </c>
      <c r="AI976" s="20">
        <v>43937</v>
      </c>
      <c r="AJ976" s="20">
        <f t="shared" si="253"/>
        <v>53068</v>
      </c>
      <c r="AK976" s="20">
        <f t="shared" si="254"/>
        <v>54894</v>
      </c>
      <c r="AL976" s="14">
        <v>59</v>
      </c>
      <c r="AM976" s="14" t="str">
        <f t="shared" ca="1" si="255"/>
        <v>5 ano(s)</v>
      </c>
      <c r="AN976" s="14" t="str">
        <f t="shared" ca="1" si="256"/>
        <v>4  mês(es)</v>
      </c>
      <c r="AO976" s="14" t="str">
        <f t="shared" ca="1" si="257"/>
        <v>0 dias</v>
      </c>
      <c r="AP976" s="14">
        <f t="shared" ca="1" si="258"/>
        <v>1948</v>
      </c>
      <c r="AQ976" s="21" t="s">
        <v>99</v>
      </c>
      <c r="AR976" s="14"/>
      <c r="AS976" s="14"/>
      <c r="AT976" s="14"/>
      <c r="AU976" s="14"/>
      <c r="AV976" s="14"/>
      <c r="AW976" s="14" t="s">
        <v>336</v>
      </c>
      <c r="AX976" s="14" t="s">
        <v>110</v>
      </c>
      <c r="AY976" s="14" t="s">
        <v>99</v>
      </c>
      <c r="AZ976" s="14" t="s">
        <v>99</v>
      </c>
      <c r="BA976" s="14" t="s">
        <v>99</v>
      </c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 t="s">
        <v>12077</v>
      </c>
      <c r="BM976" s="14">
        <v>27</v>
      </c>
      <c r="BN976" s="14" t="s">
        <v>7297</v>
      </c>
      <c r="BO976" s="14" t="s">
        <v>106</v>
      </c>
      <c r="BP976" s="14" t="s">
        <v>12078</v>
      </c>
      <c r="BQ976" s="14" t="s">
        <v>12079</v>
      </c>
      <c r="BR976" s="179" t="s">
        <v>12080</v>
      </c>
      <c r="BS976" s="14"/>
      <c r="BT976" s="14"/>
      <c r="BU976" s="14"/>
      <c r="BV976" s="14"/>
      <c r="BW976" s="14"/>
      <c r="BX976" s="14"/>
      <c r="BY976" s="14" t="s">
        <v>2642</v>
      </c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</row>
    <row r="977" spans="1:93" ht="15" customHeight="1">
      <c r="A977" s="24" t="s">
        <v>12081</v>
      </c>
      <c r="B977" s="25">
        <v>4</v>
      </c>
      <c r="C977" s="34" t="s">
        <v>82</v>
      </c>
      <c r="D977" s="600" t="s">
        <v>12011</v>
      </c>
      <c r="E977" s="600">
        <v>43</v>
      </c>
      <c r="F977" s="600"/>
      <c r="G977" s="600"/>
      <c r="H977" s="27" t="s">
        <v>84</v>
      </c>
      <c r="I977" s="25" t="s">
        <v>12082</v>
      </c>
      <c r="J977" s="25" t="s">
        <v>135</v>
      </c>
      <c r="K977" s="25" t="s">
        <v>86</v>
      </c>
      <c r="L977" s="25" t="s">
        <v>76</v>
      </c>
      <c r="M977" s="28" t="s">
        <v>136</v>
      </c>
      <c r="N977" s="28" t="s">
        <v>137</v>
      </c>
      <c r="O977" s="29" t="s">
        <v>12083</v>
      </c>
      <c r="P977" s="25" t="s">
        <v>12084</v>
      </c>
      <c r="Q977" s="28" t="s">
        <v>12085</v>
      </c>
      <c r="R977" s="25" t="s">
        <v>12086</v>
      </c>
      <c r="S977" s="25" t="s">
        <v>12087</v>
      </c>
      <c r="T977" s="25">
        <v>107717122</v>
      </c>
      <c r="U977" s="25">
        <v>91</v>
      </c>
      <c r="V977" s="25">
        <v>58</v>
      </c>
      <c r="W977" s="25">
        <v>22</v>
      </c>
      <c r="X977" s="24" t="s">
        <v>12088</v>
      </c>
      <c r="Y977" s="24" t="s">
        <v>12089</v>
      </c>
      <c r="Z977" s="25">
        <v>1</v>
      </c>
      <c r="AA977" s="25" t="s">
        <v>96</v>
      </c>
      <c r="AB977" s="25" t="s">
        <v>23</v>
      </c>
      <c r="AC977" s="25" t="s">
        <v>97</v>
      </c>
      <c r="AD977" s="30"/>
      <c r="AE977" s="24" t="s">
        <v>1645</v>
      </c>
      <c r="AF977" s="31">
        <v>26407</v>
      </c>
      <c r="AG977" s="25" t="str">
        <f t="shared" ca="1" si="259"/>
        <v>53 anos</v>
      </c>
      <c r="AH977" s="25"/>
      <c r="AI977" s="31">
        <v>43411</v>
      </c>
      <c r="AJ977" s="31">
        <f t="shared" si="253"/>
        <v>52542</v>
      </c>
      <c r="AK977" s="31">
        <f t="shared" si="254"/>
        <v>54369</v>
      </c>
      <c r="AL977" s="25">
        <v>59</v>
      </c>
      <c r="AM977" s="25" t="str">
        <f t="shared" ca="1" si="255"/>
        <v>6 ano(s)</v>
      </c>
      <c r="AN977" s="25" t="str">
        <f t="shared" ca="1" si="256"/>
        <v>9  mês(es)</v>
      </c>
      <c r="AO977" s="25" t="str">
        <f t="shared" ca="1" si="257"/>
        <v>9 dias</v>
      </c>
      <c r="AP977" s="25">
        <f t="shared" ca="1" si="258"/>
        <v>2474</v>
      </c>
      <c r="AQ977" s="32" t="s">
        <v>99</v>
      </c>
      <c r="AR977" s="25"/>
      <c r="AS977" s="25"/>
      <c r="AT977" s="25"/>
      <c r="AU977" s="25"/>
      <c r="AV977" s="25"/>
      <c r="AW977" s="25" t="s">
        <v>100</v>
      </c>
      <c r="AX977" s="25" t="s">
        <v>149</v>
      </c>
      <c r="AY977" s="25" t="s">
        <v>286</v>
      </c>
      <c r="AZ977" s="25" t="s">
        <v>10958</v>
      </c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 t="s">
        <v>12090</v>
      </c>
      <c r="BM977" s="25">
        <v>247</v>
      </c>
      <c r="BN977" s="25" t="s">
        <v>7177</v>
      </c>
      <c r="BO977" s="25" t="s">
        <v>106</v>
      </c>
      <c r="BP977" s="25">
        <v>69055400</v>
      </c>
      <c r="BQ977" s="25">
        <v>36337504</v>
      </c>
      <c r="BR977" s="134" t="s">
        <v>12091</v>
      </c>
      <c r="BS977" s="25" t="s">
        <v>12092</v>
      </c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31">
        <v>44307</v>
      </c>
      <c r="CE977" s="97" t="s">
        <v>8680</v>
      </c>
      <c r="CF977" s="25" t="s">
        <v>12093</v>
      </c>
      <c r="CG977" s="25" t="s">
        <v>12094</v>
      </c>
      <c r="CH977" s="25"/>
      <c r="CI977" s="25"/>
      <c r="CJ977" s="25"/>
      <c r="CK977" s="25"/>
      <c r="CL977" s="25"/>
      <c r="CM977" s="25"/>
      <c r="CN977" s="25"/>
      <c r="CO977" s="25"/>
    </row>
    <row r="978" spans="1:93" ht="15" customHeight="1">
      <c r="A978" s="103" t="s">
        <v>12107</v>
      </c>
      <c r="B978" s="32"/>
      <c r="C978" s="34" t="s">
        <v>82</v>
      </c>
      <c r="D978" s="600" t="s">
        <v>12108</v>
      </c>
      <c r="E978" s="600">
        <v>44</v>
      </c>
      <c r="F978" s="600"/>
      <c r="G978" s="600"/>
      <c r="H978" s="27" t="s">
        <v>84</v>
      </c>
      <c r="I978" s="25" t="s">
        <v>1082</v>
      </c>
      <c r="J978" s="32" t="s">
        <v>85</v>
      </c>
      <c r="K978" s="25" t="s">
        <v>86</v>
      </c>
      <c r="L978" s="32" t="s">
        <v>69</v>
      </c>
      <c r="M978" s="32" t="s">
        <v>1392</v>
      </c>
      <c r="N978" s="32" t="s">
        <v>1450</v>
      </c>
      <c r="O978" s="29" t="s">
        <v>12109</v>
      </c>
      <c r="P978" s="32" t="s">
        <v>12110</v>
      </c>
      <c r="Q978" s="25">
        <v>1844</v>
      </c>
      <c r="R978" s="32">
        <v>13506530428</v>
      </c>
      <c r="S978" s="32" t="s">
        <v>12111</v>
      </c>
      <c r="T978" s="32">
        <v>433868313</v>
      </c>
      <c r="U978" s="32">
        <v>9</v>
      </c>
      <c r="V978" s="32">
        <v>38</v>
      </c>
      <c r="W978" s="32">
        <v>7</v>
      </c>
      <c r="X978" s="103"/>
      <c r="Y978" s="103" t="s">
        <v>12112</v>
      </c>
      <c r="Z978" s="25">
        <v>1</v>
      </c>
      <c r="AA978" s="25" t="s">
        <v>96</v>
      </c>
      <c r="AB978" s="25" t="s">
        <v>23</v>
      </c>
      <c r="AC978" s="32" t="s">
        <v>97</v>
      </c>
      <c r="AD978" s="105"/>
      <c r="AE978" s="103"/>
      <c r="AF978" s="106">
        <v>30724</v>
      </c>
      <c r="AG978" s="25" t="str">
        <f t="shared" ca="1" si="259"/>
        <v>41 anos</v>
      </c>
      <c r="AH978" s="106">
        <v>44802</v>
      </c>
      <c r="AI978" s="106">
        <v>44802</v>
      </c>
      <c r="AJ978" s="31">
        <f t="shared" si="253"/>
        <v>53933</v>
      </c>
      <c r="AK978" s="31">
        <f t="shared" si="254"/>
        <v>55760</v>
      </c>
      <c r="AL978" s="32">
        <v>59</v>
      </c>
      <c r="AM978" s="25" t="str">
        <f t="shared" ca="1" si="255"/>
        <v>2 ano(s)</v>
      </c>
      <c r="AN978" s="25" t="str">
        <f t="shared" ca="1" si="256"/>
        <v>11  mês(es)</v>
      </c>
      <c r="AO978" s="25" t="str">
        <f t="shared" ca="1" si="257"/>
        <v>18 dias</v>
      </c>
      <c r="AP978" s="25">
        <f t="shared" ca="1" si="258"/>
        <v>1083</v>
      </c>
      <c r="AQ978" s="32" t="s">
        <v>99</v>
      </c>
      <c r="AR978" s="32"/>
      <c r="AS978" s="32"/>
      <c r="AT978" s="32"/>
      <c r="AU978" s="32"/>
      <c r="AV978" s="32"/>
      <c r="AW978" s="32" t="s">
        <v>336</v>
      </c>
      <c r="AX978" s="32" t="s">
        <v>6868</v>
      </c>
      <c r="AY978" s="32"/>
      <c r="AZ978" s="32" t="s">
        <v>99</v>
      </c>
      <c r="BA978" s="25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 t="s">
        <v>12113</v>
      </c>
      <c r="BM978" s="32">
        <v>400</v>
      </c>
      <c r="BN978" s="32" t="s">
        <v>11983</v>
      </c>
      <c r="BO978" s="32" t="s">
        <v>106</v>
      </c>
      <c r="BP978" s="32">
        <v>68270000</v>
      </c>
      <c r="BQ978" s="32" t="s">
        <v>12114</v>
      </c>
      <c r="BR978" s="182" t="s">
        <v>12115</v>
      </c>
      <c r="BS978" s="103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634"/>
      <c r="CH978" s="32"/>
      <c r="CI978" s="634"/>
      <c r="CJ978" s="32"/>
      <c r="CK978" s="32"/>
      <c r="CL978" s="32"/>
      <c r="CM978" s="103"/>
      <c r="CN978" s="32"/>
      <c r="CO978" s="32"/>
    </row>
    <row r="979" spans="1:93" ht="15" customHeight="1">
      <c r="A979" s="155" t="s">
        <v>12116</v>
      </c>
      <c r="B979" s="21"/>
      <c r="C979" s="40" t="s">
        <v>82</v>
      </c>
      <c r="D979" s="599" t="s">
        <v>12108</v>
      </c>
      <c r="E979" s="600">
        <v>44</v>
      </c>
      <c r="F979" s="599"/>
      <c r="G979" s="599"/>
      <c r="H979" s="36" t="s">
        <v>84</v>
      </c>
      <c r="I979" s="14" t="s">
        <v>1082</v>
      </c>
      <c r="J979" s="21" t="s">
        <v>85</v>
      </c>
      <c r="K979" s="14" t="s">
        <v>86</v>
      </c>
      <c r="L979" s="21" t="s">
        <v>69</v>
      </c>
      <c r="M979" s="21" t="s">
        <v>1392</v>
      </c>
      <c r="N979" s="21" t="s">
        <v>1450</v>
      </c>
      <c r="O979" s="18" t="s">
        <v>12117</v>
      </c>
      <c r="P979" s="21" t="s">
        <v>12118</v>
      </c>
      <c r="Q979" s="14">
        <v>1843</v>
      </c>
      <c r="R979" s="21">
        <v>19043326227</v>
      </c>
      <c r="S979" s="21" t="s">
        <v>12119</v>
      </c>
      <c r="T979" s="21">
        <v>215911822</v>
      </c>
      <c r="U979" s="21">
        <v>8</v>
      </c>
      <c r="V979" s="21">
        <v>20</v>
      </c>
      <c r="W979" s="21">
        <v>63</v>
      </c>
      <c r="X979" s="155" t="s">
        <v>12120</v>
      </c>
      <c r="Y979" s="155" t="s">
        <v>12121</v>
      </c>
      <c r="Z979" s="14">
        <v>1</v>
      </c>
      <c r="AA979" s="14" t="s">
        <v>96</v>
      </c>
      <c r="AB979" s="14" t="s">
        <v>23</v>
      </c>
      <c r="AC979" s="21" t="s">
        <v>97</v>
      </c>
      <c r="AD979" s="157"/>
      <c r="AE979" s="155"/>
      <c r="AF979" s="133">
        <v>30519</v>
      </c>
      <c r="AG979" s="14" t="str">
        <f t="shared" ca="1" si="259"/>
        <v>42 anos</v>
      </c>
      <c r="AH979" s="133">
        <v>44802</v>
      </c>
      <c r="AI979" s="133">
        <v>44802</v>
      </c>
      <c r="AJ979" s="20">
        <f t="shared" si="253"/>
        <v>53933</v>
      </c>
      <c r="AK979" s="20">
        <f t="shared" si="254"/>
        <v>55760</v>
      </c>
      <c r="AL979" s="21">
        <v>59</v>
      </c>
      <c r="AM979" s="14" t="str">
        <f t="shared" ca="1" si="255"/>
        <v>2 ano(s)</v>
      </c>
      <c r="AN979" s="14" t="str">
        <f t="shared" ca="1" si="256"/>
        <v>11  mês(es)</v>
      </c>
      <c r="AO979" s="14" t="str">
        <f t="shared" ca="1" si="257"/>
        <v>18 dias</v>
      </c>
      <c r="AP979" s="14">
        <f t="shared" ca="1" si="258"/>
        <v>1083</v>
      </c>
      <c r="AQ979" s="21" t="s">
        <v>99</v>
      </c>
      <c r="AR979" s="21"/>
      <c r="AS979" s="21"/>
      <c r="AT979" s="21"/>
      <c r="AU979" s="21"/>
      <c r="AV979" s="21"/>
      <c r="AW979" s="21" t="s">
        <v>336</v>
      </c>
      <c r="AX979" s="21" t="s">
        <v>6868</v>
      </c>
      <c r="AY979" s="21"/>
      <c r="AZ979" s="21" t="s">
        <v>99</v>
      </c>
      <c r="BA979" s="14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 t="s">
        <v>12122</v>
      </c>
      <c r="BM979" s="21">
        <v>232</v>
      </c>
      <c r="BN979" s="21" t="s">
        <v>7100</v>
      </c>
      <c r="BO979" s="21" t="s">
        <v>106</v>
      </c>
      <c r="BP979" s="21">
        <v>69050061</v>
      </c>
      <c r="BQ979" s="21" t="s">
        <v>12123</v>
      </c>
      <c r="BR979" s="189" t="s">
        <v>12124</v>
      </c>
      <c r="BS979" s="155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155"/>
      <c r="CN979" s="21"/>
      <c r="CO979" s="21"/>
    </row>
    <row r="980" spans="1:93" ht="15" customHeight="1">
      <c r="A980" s="24" t="s">
        <v>12125</v>
      </c>
      <c r="B980" s="25"/>
      <c r="C980" s="34" t="s">
        <v>82</v>
      </c>
      <c r="D980" s="600" t="s">
        <v>12108</v>
      </c>
      <c r="E980" s="600">
        <v>44</v>
      </c>
      <c r="F980" s="600"/>
      <c r="G980" s="600"/>
      <c r="H980" s="27" t="s">
        <v>84</v>
      </c>
      <c r="I980" s="25" t="s">
        <v>10051</v>
      </c>
      <c r="J980" s="25" t="s">
        <v>135</v>
      </c>
      <c r="K980" s="25" t="s">
        <v>279</v>
      </c>
      <c r="L980" s="32" t="s">
        <v>69</v>
      </c>
      <c r="M980" s="28" t="s">
        <v>1392</v>
      </c>
      <c r="N980" s="28" t="s">
        <v>1450</v>
      </c>
      <c r="O980" s="29" t="s">
        <v>12126</v>
      </c>
      <c r="P980" s="25" t="s">
        <v>12127</v>
      </c>
      <c r="Q980" s="41" t="s">
        <v>12128</v>
      </c>
      <c r="R980" s="25" t="s">
        <v>12129</v>
      </c>
      <c r="S980" s="25" t="s">
        <v>12130</v>
      </c>
      <c r="T980" s="25">
        <v>201203422</v>
      </c>
      <c r="U980" s="25">
        <v>67</v>
      </c>
      <c r="V980" s="25">
        <v>37</v>
      </c>
      <c r="W980" s="25">
        <v>557</v>
      </c>
      <c r="X980" s="24" t="s">
        <v>12131</v>
      </c>
      <c r="Y980" s="24" t="s">
        <v>12132</v>
      </c>
      <c r="Z980" s="25">
        <v>2</v>
      </c>
      <c r="AA980" s="25" t="s">
        <v>96</v>
      </c>
      <c r="AB980" s="25" t="s">
        <v>23</v>
      </c>
      <c r="AC980" s="25" t="s">
        <v>97</v>
      </c>
      <c r="AD980" s="30"/>
      <c r="AE980" s="24"/>
      <c r="AF980" s="31">
        <v>29918</v>
      </c>
      <c r="AG980" s="25" t="str">
        <f t="shared" ca="1" si="259"/>
        <v>43 anos</v>
      </c>
      <c r="AH980" s="31">
        <v>43937</v>
      </c>
      <c r="AI980" s="31">
        <v>43937</v>
      </c>
      <c r="AJ980" s="31">
        <f t="shared" si="253"/>
        <v>53068</v>
      </c>
      <c r="AK980" s="31">
        <f t="shared" si="254"/>
        <v>54894</v>
      </c>
      <c r="AL980" s="25">
        <v>59</v>
      </c>
      <c r="AM980" s="25" t="str">
        <f t="shared" ca="1" si="255"/>
        <v>5 ano(s)</v>
      </c>
      <c r="AN980" s="25" t="str">
        <f t="shared" ca="1" si="256"/>
        <v>4  mês(es)</v>
      </c>
      <c r="AO980" s="25" t="str">
        <f t="shared" ca="1" si="257"/>
        <v>0 dias</v>
      </c>
      <c r="AP980" s="25">
        <f t="shared" ca="1" si="258"/>
        <v>1948</v>
      </c>
      <c r="AQ980" s="32" t="s">
        <v>99</v>
      </c>
      <c r="AR980" s="25"/>
      <c r="AS980" s="25"/>
      <c r="AT980" s="25"/>
      <c r="AU980" s="25"/>
      <c r="AV980" s="25"/>
      <c r="AW980" s="25" t="s">
        <v>336</v>
      </c>
      <c r="AX980" s="25" t="s">
        <v>110</v>
      </c>
      <c r="AY980" s="25" t="s">
        <v>99</v>
      </c>
      <c r="AZ980" s="25" t="s">
        <v>99</v>
      </c>
      <c r="BA980" s="25" t="s">
        <v>99</v>
      </c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 t="s">
        <v>12133</v>
      </c>
      <c r="BM980" s="25">
        <v>30</v>
      </c>
      <c r="BN980" s="25" t="s">
        <v>12134</v>
      </c>
      <c r="BO980" s="25" t="s">
        <v>106</v>
      </c>
      <c r="BP980" s="25">
        <v>69079050</v>
      </c>
      <c r="BQ980" s="25">
        <v>92994801129</v>
      </c>
      <c r="BR980" s="25" t="s">
        <v>12135</v>
      </c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</row>
    <row r="981" spans="1:93" ht="15" customHeight="1">
      <c r="A981" s="13" t="s">
        <v>12136</v>
      </c>
      <c r="B981" s="14"/>
      <c r="C981" s="40" t="s">
        <v>82</v>
      </c>
      <c r="D981" s="599" t="s">
        <v>12108</v>
      </c>
      <c r="E981" s="600">
        <v>44</v>
      </c>
      <c r="F981" s="599"/>
      <c r="G981" s="599"/>
      <c r="H981" s="36" t="s">
        <v>84</v>
      </c>
      <c r="I981" s="14" t="s">
        <v>11996</v>
      </c>
      <c r="J981" s="14" t="s">
        <v>85</v>
      </c>
      <c r="K981" s="14" t="s">
        <v>86</v>
      </c>
      <c r="L981" s="21" t="s">
        <v>69</v>
      </c>
      <c r="M981" s="17" t="s">
        <v>1392</v>
      </c>
      <c r="N981" s="17" t="s">
        <v>1450</v>
      </c>
      <c r="O981" s="18" t="s">
        <v>12137</v>
      </c>
      <c r="P981" s="14" t="s">
        <v>12138</v>
      </c>
      <c r="Q981" s="60" t="s">
        <v>12139</v>
      </c>
      <c r="R981" s="14" t="s">
        <v>12140</v>
      </c>
      <c r="S981" s="14" t="s">
        <v>12141</v>
      </c>
      <c r="T981" s="14">
        <v>224195813</v>
      </c>
      <c r="U981" s="14">
        <v>68</v>
      </c>
      <c r="V981" s="14">
        <v>18</v>
      </c>
      <c r="W981" s="14">
        <v>76</v>
      </c>
      <c r="X981" s="13" t="s">
        <v>12142</v>
      </c>
      <c r="Y981" s="13" t="s">
        <v>12143</v>
      </c>
      <c r="Z981" s="14">
        <v>2</v>
      </c>
      <c r="AA981" s="14" t="s">
        <v>96</v>
      </c>
      <c r="AB981" s="14" t="s">
        <v>23</v>
      </c>
      <c r="AC981" s="14" t="s">
        <v>97</v>
      </c>
      <c r="AD981" s="19"/>
      <c r="AE981" s="13" t="s">
        <v>864</v>
      </c>
      <c r="AF981" s="20">
        <v>26876</v>
      </c>
      <c r="AG981" s="14" t="str">
        <f t="shared" ca="1" si="259"/>
        <v>52 anos</v>
      </c>
      <c r="AH981" s="20">
        <v>43937</v>
      </c>
      <c r="AI981" s="20">
        <v>43937</v>
      </c>
      <c r="AJ981" s="20">
        <f t="shared" si="253"/>
        <v>53068</v>
      </c>
      <c r="AK981" s="20">
        <f t="shared" si="254"/>
        <v>54894</v>
      </c>
      <c r="AL981" s="14">
        <v>59</v>
      </c>
      <c r="AM981" s="14" t="str">
        <f t="shared" ca="1" si="255"/>
        <v>5 ano(s)</v>
      </c>
      <c r="AN981" s="14" t="str">
        <f t="shared" ca="1" si="256"/>
        <v>4  mês(es)</v>
      </c>
      <c r="AO981" s="14" t="str">
        <f t="shared" ca="1" si="257"/>
        <v>0 dias</v>
      </c>
      <c r="AP981" s="14">
        <f t="shared" ca="1" si="258"/>
        <v>1948</v>
      </c>
      <c r="AQ981" s="21" t="s">
        <v>99</v>
      </c>
      <c r="AR981" s="14"/>
      <c r="AS981" s="14"/>
      <c r="AT981" s="14"/>
      <c r="AU981" s="14"/>
      <c r="AV981" s="14"/>
      <c r="AW981" s="14" t="s">
        <v>100</v>
      </c>
      <c r="AX981" s="14" t="s">
        <v>110</v>
      </c>
      <c r="AY981" s="14" t="s">
        <v>5424</v>
      </c>
      <c r="AZ981" s="14" t="s">
        <v>99</v>
      </c>
      <c r="BA981" s="14" t="s">
        <v>99</v>
      </c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 t="s">
        <v>12144</v>
      </c>
      <c r="BM981" s="14">
        <v>200</v>
      </c>
      <c r="BN981" s="14" t="s">
        <v>12145</v>
      </c>
      <c r="BO981" s="14" t="s">
        <v>106</v>
      </c>
      <c r="BP981" s="14">
        <v>69099448</v>
      </c>
      <c r="BQ981" s="14">
        <v>92035824140</v>
      </c>
      <c r="BR981" s="22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</row>
    <row r="982" spans="1:93" ht="15" customHeight="1">
      <c r="A982" s="24" t="s">
        <v>12146</v>
      </c>
      <c r="B982" s="25">
        <v>531</v>
      </c>
      <c r="C982" s="34" t="s">
        <v>82</v>
      </c>
      <c r="D982" s="600" t="s">
        <v>12108</v>
      </c>
      <c r="E982" s="600">
        <v>44</v>
      </c>
      <c r="F982" s="600"/>
      <c r="G982" s="600"/>
      <c r="H982" s="27" t="s">
        <v>84</v>
      </c>
      <c r="I982" s="25" t="s">
        <v>6430</v>
      </c>
      <c r="J982" s="25" t="s">
        <v>85</v>
      </c>
      <c r="K982" s="25" t="s">
        <v>544</v>
      </c>
      <c r="L982" s="25" t="s">
        <v>69</v>
      </c>
      <c r="M982" s="25" t="s">
        <v>196</v>
      </c>
      <c r="N982" s="28" t="s">
        <v>88</v>
      </c>
      <c r="O982" s="29" t="s">
        <v>12147</v>
      </c>
      <c r="P982" s="25" t="s">
        <v>12148</v>
      </c>
      <c r="Q982" s="28" t="s">
        <v>12149</v>
      </c>
      <c r="R982" s="25" t="s">
        <v>12150</v>
      </c>
      <c r="S982" s="25" t="s">
        <v>12151</v>
      </c>
      <c r="T982" s="25">
        <v>190183922</v>
      </c>
      <c r="U982" s="25">
        <v>83</v>
      </c>
      <c r="V982" s="25">
        <v>2</v>
      </c>
      <c r="W982" s="25">
        <v>332</v>
      </c>
      <c r="X982" s="24" t="s">
        <v>8896</v>
      </c>
      <c r="Y982" s="24" t="s">
        <v>8897</v>
      </c>
      <c r="Z982" s="25">
        <v>1</v>
      </c>
      <c r="AA982" s="25" t="s">
        <v>96</v>
      </c>
      <c r="AB982" s="25" t="s">
        <v>23</v>
      </c>
      <c r="AC982" s="25" t="s">
        <v>97</v>
      </c>
      <c r="AD982" s="30"/>
      <c r="AE982" s="24" t="s">
        <v>7536</v>
      </c>
      <c r="AF982" s="31">
        <v>28947</v>
      </c>
      <c r="AG982" s="25" t="str">
        <f t="shared" ca="1" si="259"/>
        <v>46 anos</v>
      </c>
      <c r="AH982" s="31">
        <v>41561</v>
      </c>
      <c r="AI982" s="31">
        <v>41561</v>
      </c>
      <c r="AJ982" s="31">
        <f t="shared" si="253"/>
        <v>50692</v>
      </c>
      <c r="AK982" s="31">
        <f t="shared" si="254"/>
        <v>52518</v>
      </c>
      <c r="AL982" s="25">
        <v>59</v>
      </c>
      <c r="AM982" s="25" t="str">
        <f t="shared" ca="1" si="255"/>
        <v>11 ano(s)</v>
      </c>
      <c r="AN982" s="25" t="str">
        <f t="shared" ca="1" si="256"/>
        <v>10  mês(es)</v>
      </c>
      <c r="AO982" s="25" t="str">
        <f t="shared" ca="1" si="257"/>
        <v>2 dias</v>
      </c>
      <c r="AP982" s="25">
        <f t="shared" ca="1" si="258"/>
        <v>4324</v>
      </c>
      <c r="AQ982" s="32" t="s">
        <v>99</v>
      </c>
      <c r="AR982" s="25"/>
      <c r="AS982" s="25"/>
      <c r="AT982" s="25"/>
      <c r="AU982" s="25"/>
      <c r="AV982" s="25"/>
      <c r="AW982" s="25" t="s">
        <v>100</v>
      </c>
      <c r="AX982" s="25" t="s">
        <v>99</v>
      </c>
      <c r="AY982" s="25" t="s">
        <v>12152</v>
      </c>
      <c r="AZ982" s="25" t="s">
        <v>99</v>
      </c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 t="s">
        <v>12153</v>
      </c>
      <c r="BM982" s="25">
        <v>0</v>
      </c>
      <c r="BN982" s="25" t="s">
        <v>12154</v>
      </c>
      <c r="BO982" s="25" t="s">
        <v>106</v>
      </c>
      <c r="BP982" s="25">
        <v>69050047</v>
      </c>
      <c r="BQ982" s="25">
        <v>9293512803</v>
      </c>
      <c r="BR982" s="33" t="s">
        <v>12155</v>
      </c>
      <c r="BS982" s="25" t="s">
        <v>290</v>
      </c>
      <c r="BT982" s="25" t="s">
        <v>110</v>
      </c>
      <c r="BU982" s="25" t="s">
        <v>291</v>
      </c>
      <c r="BV982" s="25" t="s">
        <v>110</v>
      </c>
      <c r="BW982" s="31" t="s">
        <v>292</v>
      </c>
      <c r="BX982" s="25" t="s">
        <v>9857</v>
      </c>
      <c r="BY982" s="25" t="s">
        <v>110</v>
      </c>
      <c r="BZ982" s="25" t="s">
        <v>110</v>
      </c>
      <c r="CA982" s="25" t="s">
        <v>110</v>
      </c>
      <c r="CB982" s="25" t="s">
        <v>110</v>
      </c>
      <c r="CC982" s="25" t="s">
        <v>110</v>
      </c>
      <c r="CD982" s="25" t="s">
        <v>110</v>
      </c>
      <c r="CE982" s="25" t="s">
        <v>110</v>
      </c>
      <c r="CF982" s="25" t="s">
        <v>110</v>
      </c>
      <c r="CG982" s="25" t="s">
        <v>110</v>
      </c>
      <c r="CH982" s="25" t="s">
        <v>110</v>
      </c>
      <c r="CI982" s="25" t="s">
        <v>110</v>
      </c>
      <c r="CJ982" s="25" t="s">
        <v>110</v>
      </c>
      <c r="CK982" s="25" t="s">
        <v>110</v>
      </c>
      <c r="CL982" s="25" t="s">
        <v>110</v>
      </c>
      <c r="CM982" s="25" t="s">
        <v>110</v>
      </c>
      <c r="CN982" s="25"/>
      <c r="CO982" s="25"/>
    </row>
    <row r="983" spans="1:93" ht="15" customHeight="1">
      <c r="A983" s="13" t="s">
        <v>12156</v>
      </c>
      <c r="B983" s="14"/>
      <c r="C983" s="40" t="s">
        <v>82</v>
      </c>
      <c r="D983" s="599" t="s">
        <v>12108</v>
      </c>
      <c r="E983" s="600">
        <v>44</v>
      </c>
      <c r="F983" s="599"/>
      <c r="G983" s="599"/>
      <c r="H983" s="36" t="s">
        <v>84</v>
      </c>
      <c r="I983" s="14"/>
      <c r="J983" s="14" t="s">
        <v>135</v>
      </c>
      <c r="K983" s="14" t="s">
        <v>86</v>
      </c>
      <c r="L983" s="21" t="s">
        <v>69</v>
      </c>
      <c r="M983" s="17" t="s">
        <v>1392</v>
      </c>
      <c r="N983" s="17" t="s">
        <v>1450</v>
      </c>
      <c r="O983" s="18" t="s">
        <v>12157</v>
      </c>
      <c r="P983" s="14" t="s">
        <v>12158</v>
      </c>
      <c r="Q983" s="60" t="s">
        <v>12159</v>
      </c>
      <c r="R983" s="14" t="s">
        <v>12160</v>
      </c>
      <c r="S983" s="14" t="s">
        <v>10767</v>
      </c>
      <c r="T983" s="14">
        <v>193909322</v>
      </c>
      <c r="U983" s="14">
        <v>91</v>
      </c>
      <c r="V983" s="14">
        <v>58</v>
      </c>
      <c r="W983" s="14">
        <v>147</v>
      </c>
      <c r="X983" s="13" t="s">
        <v>12161</v>
      </c>
      <c r="Y983" s="13" t="s">
        <v>12162</v>
      </c>
      <c r="Z983" s="14">
        <v>2</v>
      </c>
      <c r="AA983" s="14" t="s">
        <v>96</v>
      </c>
      <c r="AB983" s="14" t="s">
        <v>23</v>
      </c>
      <c r="AC983" s="14" t="s">
        <v>97</v>
      </c>
      <c r="AD983" s="19"/>
      <c r="AE983" s="13" t="s">
        <v>8674</v>
      </c>
      <c r="AF983" s="20">
        <v>29069</v>
      </c>
      <c r="AG983" s="14" t="str">
        <f t="shared" ca="1" si="259"/>
        <v>46 anos</v>
      </c>
      <c r="AH983" s="20">
        <v>43937</v>
      </c>
      <c r="AI983" s="20">
        <v>43952</v>
      </c>
      <c r="AJ983" s="20">
        <f t="shared" si="253"/>
        <v>53083</v>
      </c>
      <c r="AK983" s="20">
        <f t="shared" si="254"/>
        <v>54909</v>
      </c>
      <c r="AL983" s="14">
        <v>59</v>
      </c>
      <c r="AM983" s="14" t="str">
        <f t="shared" ca="1" si="255"/>
        <v>5 ano(s)</v>
      </c>
      <c r="AN983" s="14" t="str">
        <f t="shared" ca="1" si="256"/>
        <v>3  mês(es)</v>
      </c>
      <c r="AO983" s="14" t="str">
        <f t="shared" ca="1" si="257"/>
        <v>15 dias</v>
      </c>
      <c r="AP983" s="14">
        <f t="shared" ca="1" si="258"/>
        <v>1933</v>
      </c>
      <c r="AQ983" s="21" t="s">
        <v>99</v>
      </c>
      <c r="AR983" s="14"/>
      <c r="AS983" s="14"/>
      <c r="AT983" s="14"/>
      <c r="AU983" s="14"/>
      <c r="AV983" s="14"/>
      <c r="AW983" s="14" t="s">
        <v>100</v>
      </c>
      <c r="AX983" s="14" t="s">
        <v>110</v>
      </c>
      <c r="AY983" s="14" t="s">
        <v>306</v>
      </c>
      <c r="AZ983" s="14" t="s">
        <v>99</v>
      </c>
      <c r="BA983" s="14" t="s">
        <v>99</v>
      </c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 t="s">
        <v>12163</v>
      </c>
      <c r="BM983" s="14">
        <v>19</v>
      </c>
      <c r="BN983" s="14" t="s">
        <v>12164</v>
      </c>
      <c r="BO983" s="14" t="s">
        <v>106</v>
      </c>
      <c r="BP983" s="14">
        <v>69097249</v>
      </c>
      <c r="BQ983" s="14">
        <v>36674087</v>
      </c>
      <c r="BR983" s="22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</row>
    <row r="984" spans="1:93" ht="15" customHeight="1">
      <c r="A984" s="24" t="s">
        <v>12165</v>
      </c>
      <c r="B984" s="25">
        <v>5</v>
      </c>
      <c r="C984" s="34" t="s">
        <v>82</v>
      </c>
      <c r="D984" s="600" t="s">
        <v>12108</v>
      </c>
      <c r="E984" s="600">
        <v>44</v>
      </c>
      <c r="F984" s="600"/>
      <c r="G984" s="600"/>
      <c r="H984" s="27" t="s">
        <v>12166</v>
      </c>
      <c r="I984" s="25" t="s">
        <v>4316</v>
      </c>
      <c r="J984" s="25" t="s">
        <v>85</v>
      </c>
      <c r="K984" s="25" t="s">
        <v>86</v>
      </c>
      <c r="L984" s="25" t="s">
        <v>75</v>
      </c>
      <c r="M984" s="28" t="s">
        <v>136</v>
      </c>
      <c r="N984" s="28" t="s">
        <v>137</v>
      </c>
      <c r="O984" s="29" t="s">
        <v>12167</v>
      </c>
      <c r="P984" s="25" t="s">
        <v>12168</v>
      </c>
      <c r="Q984" s="28" t="s">
        <v>12169</v>
      </c>
      <c r="R984" s="25" t="s">
        <v>12170</v>
      </c>
      <c r="S984" s="25" t="s">
        <v>12171</v>
      </c>
      <c r="T984" s="25">
        <v>236089322</v>
      </c>
      <c r="U984" s="25">
        <v>59</v>
      </c>
      <c r="V984" s="25">
        <v>40</v>
      </c>
      <c r="W984" s="25">
        <v>514</v>
      </c>
      <c r="X984" s="24" t="s">
        <v>12172</v>
      </c>
      <c r="Y984" s="24" t="s">
        <v>12173</v>
      </c>
      <c r="Z984" s="25">
        <v>1</v>
      </c>
      <c r="AA984" s="25" t="s">
        <v>96</v>
      </c>
      <c r="AB984" s="25" t="s">
        <v>23</v>
      </c>
      <c r="AC984" s="25" t="s">
        <v>97</v>
      </c>
      <c r="AD984" s="30"/>
      <c r="AE984" s="24" t="s">
        <v>1822</v>
      </c>
      <c r="AF984" s="31">
        <v>32111</v>
      </c>
      <c r="AG984" s="25" t="str">
        <f t="shared" ca="1" si="259"/>
        <v>37 anos</v>
      </c>
      <c r="AH984" s="25"/>
      <c r="AI984" s="31">
        <v>43747</v>
      </c>
      <c r="AJ984" s="31">
        <f t="shared" si="253"/>
        <v>52879</v>
      </c>
      <c r="AK984" s="31">
        <f t="shared" si="254"/>
        <v>54705</v>
      </c>
      <c r="AL984" s="25">
        <v>59</v>
      </c>
      <c r="AM984" s="25" t="str">
        <f t="shared" ca="1" si="255"/>
        <v>5 ano(s)</v>
      </c>
      <c r="AN984" s="25" t="str">
        <f t="shared" ca="1" si="256"/>
        <v>10  mês(es)</v>
      </c>
      <c r="AO984" s="25" t="str">
        <f t="shared" ca="1" si="257"/>
        <v>7 dias</v>
      </c>
      <c r="AP984" s="25">
        <f t="shared" ca="1" si="258"/>
        <v>2138</v>
      </c>
      <c r="AQ984" s="32" t="s">
        <v>99</v>
      </c>
      <c r="AR984" s="25"/>
      <c r="AS984" s="25"/>
      <c r="AT984" s="25"/>
      <c r="AU984" s="25"/>
      <c r="AV984" s="25"/>
      <c r="AW984" s="25" t="s">
        <v>100</v>
      </c>
      <c r="AX984" s="25" t="s">
        <v>149</v>
      </c>
      <c r="AY984" s="25" t="s">
        <v>286</v>
      </c>
      <c r="AZ984" s="251" t="s">
        <v>12174</v>
      </c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 t="s">
        <v>12175</v>
      </c>
      <c r="BM984" s="25">
        <v>3</v>
      </c>
      <c r="BN984" s="25" t="s">
        <v>12176</v>
      </c>
      <c r="BO984" s="25" t="s">
        <v>106</v>
      </c>
      <c r="BP984" s="25">
        <v>69099762</v>
      </c>
      <c r="BQ984" s="25">
        <v>9299138805</v>
      </c>
      <c r="BR984" s="25" t="s">
        <v>12177</v>
      </c>
      <c r="BS984" s="25" t="s">
        <v>9091</v>
      </c>
      <c r="BT984" s="25"/>
      <c r="BU984" s="25"/>
      <c r="BV984" s="25"/>
      <c r="BW984" s="25"/>
      <c r="BX984" s="25"/>
      <c r="BY984" s="25"/>
      <c r="BZ984" s="25"/>
      <c r="CA984" s="25"/>
      <c r="CB984" s="31"/>
      <c r="CC984" s="25"/>
      <c r="CD984" s="31">
        <v>44555</v>
      </c>
      <c r="CE984" s="25" t="s">
        <v>9092</v>
      </c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</row>
    <row r="985" spans="1:93" ht="15" customHeight="1">
      <c r="A985" s="13" t="s">
        <v>12178</v>
      </c>
      <c r="B985" s="14"/>
      <c r="C985" s="40" t="s">
        <v>82</v>
      </c>
      <c r="D985" s="599" t="s">
        <v>12108</v>
      </c>
      <c r="E985" s="600">
        <v>44</v>
      </c>
      <c r="F985" s="599"/>
      <c r="G985" s="599"/>
      <c r="H985" s="36" t="s">
        <v>84</v>
      </c>
      <c r="I985" s="14" t="s">
        <v>10051</v>
      </c>
      <c r="J985" s="14" t="s">
        <v>85</v>
      </c>
      <c r="K985" s="14" t="s">
        <v>86</v>
      </c>
      <c r="L985" s="21" t="s">
        <v>69</v>
      </c>
      <c r="M985" s="17" t="s">
        <v>1392</v>
      </c>
      <c r="N985" s="17" t="s">
        <v>1450</v>
      </c>
      <c r="O985" s="18" t="s">
        <v>12179</v>
      </c>
      <c r="P985" s="14" t="s">
        <v>12180</v>
      </c>
      <c r="Q985" s="60" t="s">
        <v>12181</v>
      </c>
      <c r="R985" s="14" t="s">
        <v>2960</v>
      </c>
      <c r="S985" s="14" t="s">
        <v>2961</v>
      </c>
      <c r="T985" s="14">
        <v>17699926</v>
      </c>
      <c r="U985" s="14">
        <v>58</v>
      </c>
      <c r="V985" s="14">
        <v>1</v>
      </c>
      <c r="W985" s="14">
        <v>179</v>
      </c>
      <c r="X985" s="13" t="s">
        <v>12182</v>
      </c>
      <c r="Y985" s="13" t="s">
        <v>12183</v>
      </c>
      <c r="Z985" s="14">
        <v>2</v>
      </c>
      <c r="AA985" s="14" t="s">
        <v>96</v>
      </c>
      <c r="AB985" s="14" t="s">
        <v>23</v>
      </c>
      <c r="AC985" s="14" t="s">
        <v>97</v>
      </c>
      <c r="AD985" s="19"/>
      <c r="AE985" s="13" t="s">
        <v>409</v>
      </c>
      <c r="AF985" s="20">
        <v>27127</v>
      </c>
      <c r="AG985" s="14" t="str">
        <f t="shared" ca="1" si="259"/>
        <v>51 anos</v>
      </c>
      <c r="AH985" s="20">
        <v>43937</v>
      </c>
      <c r="AI985" s="20">
        <v>43937</v>
      </c>
      <c r="AJ985" s="20">
        <f t="shared" si="253"/>
        <v>53068</v>
      </c>
      <c r="AK985" s="20">
        <f t="shared" si="254"/>
        <v>54894</v>
      </c>
      <c r="AL985" s="14">
        <v>59</v>
      </c>
      <c r="AM985" s="14" t="str">
        <f t="shared" ca="1" si="255"/>
        <v>5 ano(s)</v>
      </c>
      <c r="AN985" s="14" t="str">
        <f t="shared" ca="1" si="256"/>
        <v>4  mês(es)</v>
      </c>
      <c r="AO985" s="14" t="str">
        <f t="shared" ca="1" si="257"/>
        <v>0 dias</v>
      </c>
      <c r="AP985" s="14">
        <f t="shared" ca="1" si="258"/>
        <v>1948</v>
      </c>
      <c r="AQ985" s="21" t="s">
        <v>99</v>
      </c>
      <c r="AR985" s="14"/>
      <c r="AS985" s="14"/>
      <c r="AT985" s="14"/>
      <c r="AU985" s="14"/>
      <c r="AV985" s="14"/>
      <c r="AW985" s="14" t="s">
        <v>100</v>
      </c>
      <c r="AX985" s="14" t="s">
        <v>110</v>
      </c>
      <c r="AY985" s="14" t="s">
        <v>12184</v>
      </c>
      <c r="AZ985" s="14" t="s">
        <v>99</v>
      </c>
      <c r="BA985" s="14" t="s">
        <v>99</v>
      </c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 t="s">
        <v>12185</v>
      </c>
      <c r="BM985" s="14">
        <v>102</v>
      </c>
      <c r="BN985" s="14" t="s">
        <v>12186</v>
      </c>
      <c r="BO985" s="14" t="s">
        <v>106</v>
      </c>
      <c r="BP985" s="14">
        <v>69050000</v>
      </c>
      <c r="BQ985" s="14">
        <v>9591133002</v>
      </c>
      <c r="BR985" s="14" t="s">
        <v>12187</v>
      </c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</row>
    <row r="986" spans="1:93" ht="15" customHeight="1">
      <c r="A986" s="24" t="s">
        <v>12188</v>
      </c>
      <c r="B986" s="25">
        <v>8</v>
      </c>
      <c r="C986" s="34" t="s">
        <v>82</v>
      </c>
      <c r="D986" s="600" t="s">
        <v>12108</v>
      </c>
      <c r="E986" s="600">
        <v>44</v>
      </c>
      <c r="F986" s="600"/>
      <c r="G986" s="600"/>
      <c r="H986" s="27" t="s">
        <v>84</v>
      </c>
      <c r="I986" s="25" t="s">
        <v>10051</v>
      </c>
      <c r="J986" s="25" t="s">
        <v>135</v>
      </c>
      <c r="K986" s="25" t="s">
        <v>86</v>
      </c>
      <c r="L986" s="25" t="s">
        <v>75</v>
      </c>
      <c r="M986" s="28" t="s">
        <v>136</v>
      </c>
      <c r="N986" s="28" t="s">
        <v>137</v>
      </c>
      <c r="O986" s="29" t="s">
        <v>12189</v>
      </c>
      <c r="P986" s="25" t="s">
        <v>12190</v>
      </c>
      <c r="Q986" s="28" t="s">
        <v>12191</v>
      </c>
      <c r="R986" s="25" t="s">
        <v>12192</v>
      </c>
      <c r="S986" s="25" t="s">
        <v>12193</v>
      </c>
      <c r="T986" s="25">
        <v>229768622</v>
      </c>
      <c r="U986" s="25">
        <v>83</v>
      </c>
      <c r="V986" s="25">
        <v>40</v>
      </c>
      <c r="W986" s="25">
        <v>383</v>
      </c>
      <c r="X986" s="24" t="s">
        <v>12194</v>
      </c>
      <c r="Y986" s="24" t="s">
        <v>12195</v>
      </c>
      <c r="Z986" s="25">
        <v>1</v>
      </c>
      <c r="AA986" s="25" t="s">
        <v>96</v>
      </c>
      <c r="AB986" s="25" t="s">
        <v>23</v>
      </c>
      <c r="AC986" s="25" t="s">
        <v>97</v>
      </c>
      <c r="AD986" s="30"/>
      <c r="AE986" s="24" t="s">
        <v>9888</v>
      </c>
      <c r="AF986" s="31">
        <v>31114</v>
      </c>
      <c r="AG986" s="25" t="str">
        <f t="shared" ca="1" si="259"/>
        <v>40 anos</v>
      </c>
      <c r="AH986" s="25"/>
      <c r="AI986" s="31">
        <v>43747</v>
      </c>
      <c r="AJ986" s="31">
        <f t="shared" si="253"/>
        <v>52879</v>
      </c>
      <c r="AK986" s="31">
        <f t="shared" si="254"/>
        <v>54705</v>
      </c>
      <c r="AL986" s="25">
        <v>59</v>
      </c>
      <c r="AM986" s="25" t="str">
        <f t="shared" ca="1" si="255"/>
        <v>5 ano(s)</v>
      </c>
      <c r="AN986" s="25" t="str">
        <f t="shared" ca="1" si="256"/>
        <v>10  mês(es)</v>
      </c>
      <c r="AO986" s="25" t="str">
        <f t="shared" ca="1" si="257"/>
        <v>7 dias</v>
      </c>
      <c r="AP986" s="25">
        <f t="shared" ca="1" si="258"/>
        <v>2138</v>
      </c>
      <c r="AQ986" s="32" t="s">
        <v>99</v>
      </c>
      <c r="AR986" s="25"/>
      <c r="AS986" s="25"/>
      <c r="AT986" s="25"/>
      <c r="AU986" s="25"/>
      <c r="AV986" s="25"/>
      <c r="AW986" s="25" t="s">
        <v>100</v>
      </c>
      <c r="AX986" s="25" t="s">
        <v>149</v>
      </c>
      <c r="AY986" s="25" t="s">
        <v>286</v>
      </c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 t="s">
        <v>12196</v>
      </c>
      <c r="BM986" s="25">
        <v>24</v>
      </c>
      <c r="BN986" s="25" t="s">
        <v>12197</v>
      </c>
      <c r="BO986" s="25" t="s">
        <v>106</v>
      </c>
      <c r="BP986" s="25">
        <v>69042221</v>
      </c>
      <c r="BQ986" s="25">
        <v>92996088240</v>
      </c>
      <c r="BR986" s="25" t="s">
        <v>12198</v>
      </c>
      <c r="BS986" s="25" t="s">
        <v>9091</v>
      </c>
      <c r="BT986" s="25"/>
      <c r="BU986" s="25"/>
      <c r="BV986" s="25"/>
      <c r="BW986" s="25"/>
      <c r="BX986" s="25"/>
      <c r="BY986" s="25"/>
      <c r="BZ986" s="25"/>
      <c r="CA986" s="25"/>
      <c r="CB986" s="31"/>
      <c r="CC986" s="25"/>
      <c r="CD986" s="31">
        <v>44555</v>
      </c>
      <c r="CE986" s="25" t="s">
        <v>9092</v>
      </c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</row>
    <row r="987" spans="1:93" ht="15" customHeight="1">
      <c r="A987" s="13" t="s">
        <v>12199</v>
      </c>
      <c r="B987" s="14"/>
      <c r="C987" s="40" t="s">
        <v>82</v>
      </c>
      <c r="D987" s="599" t="s">
        <v>12108</v>
      </c>
      <c r="E987" s="600">
        <v>44</v>
      </c>
      <c r="F987" s="599"/>
      <c r="G987" s="599"/>
      <c r="H987" s="36" t="s">
        <v>84</v>
      </c>
      <c r="I987" s="14"/>
      <c r="J987" s="14" t="s">
        <v>85</v>
      </c>
      <c r="K987" s="14" t="s">
        <v>86</v>
      </c>
      <c r="L987" s="21" t="s">
        <v>70</v>
      </c>
      <c r="M987" s="17" t="s">
        <v>1392</v>
      </c>
      <c r="N987" s="17" t="s">
        <v>1450</v>
      </c>
      <c r="O987" s="18" t="s">
        <v>12200</v>
      </c>
      <c r="P987" s="14" t="s">
        <v>12201</v>
      </c>
      <c r="Q987" s="60" t="s">
        <v>12202</v>
      </c>
      <c r="R987" s="14" t="s">
        <v>11330</v>
      </c>
      <c r="S987" s="14" t="s">
        <v>12203</v>
      </c>
      <c r="T987" s="14">
        <v>193411122</v>
      </c>
      <c r="U987" s="14">
        <v>32</v>
      </c>
      <c r="V987" s="14">
        <v>65</v>
      </c>
      <c r="W987" s="14">
        <v>365</v>
      </c>
      <c r="X987" s="13" t="s">
        <v>12204</v>
      </c>
      <c r="Y987" s="13" t="s">
        <v>12205</v>
      </c>
      <c r="Z987" s="14">
        <v>2</v>
      </c>
      <c r="AA987" s="14" t="s">
        <v>96</v>
      </c>
      <c r="AB987" s="14" t="s">
        <v>23</v>
      </c>
      <c r="AC987" s="14" t="s">
        <v>97</v>
      </c>
      <c r="AD987" s="19"/>
      <c r="AE987" s="13" t="s">
        <v>1875</v>
      </c>
      <c r="AF987" s="20">
        <v>29594</v>
      </c>
      <c r="AG987" s="14" t="str">
        <f t="shared" ca="1" si="259"/>
        <v>44 anos</v>
      </c>
      <c r="AH987" s="20">
        <v>43937</v>
      </c>
      <c r="AI987" s="20">
        <v>43937</v>
      </c>
      <c r="AJ987" s="20">
        <f t="shared" si="253"/>
        <v>53068</v>
      </c>
      <c r="AK987" s="20">
        <f t="shared" si="254"/>
        <v>54894</v>
      </c>
      <c r="AL987" s="14">
        <v>59</v>
      </c>
      <c r="AM987" s="14" t="str">
        <f t="shared" ca="1" si="255"/>
        <v>5 ano(s)</v>
      </c>
      <c r="AN987" s="14" t="str">
        <f t="shared" ca="1" si="256"/>
        <v>4  mês(es)</v>
      </c>
      <c r="AO987" s="14" t="str">
        <f t="shared" ca="1" si="257"/>
        <v>0 dias</v>
      </c>
      <c r="AP987" s="14">
        <f t="shared" ca="1" si="258"/>
        <v>1948</v>
      </c>
      <c r="AQ987" s="21" t="s">
        <v>99</v>
      </c>
      <c r="AR987" s="14"/>
      <c r="AS987" s="14"/>
      <c r="AT987" s="14"/>
      <c r="AU987" s="14"/>
      <c r="AV987" s="14"/>
      <c r="AW987" s="14" t="s">
        <v>100</v>
      </c>
      <c r="AX987" s="14" t="s">
        <v>149</v>
      </c>
      <c r="AY987" s="14" t="s">
        <v>12206</v>
      </c>
      <c r="AZ987" s="14" t="s">
        <v>99</v>
      </c>
      <c r="BA987" s="14" t="s">
        <v>99</v>
      </c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 t="s">
        <v>12207</v>
      </c>
      <c r="BM987" s="14">
        <v>32</v>
      </c>
      <c r="BN987" s="14" t="s">
        <v>12208</v>
      </c>
      <c r="BO987" s="14" t="s">
        <v>106</v>
      </c>
      <c r="BP987" s="14">
        <v>69092085</v>
      </c>
      <c r="BQ987" s="14">
        <v>92993852129</v>
      </c>
      <c r="BR987" s="14" t="s">
        <v>12209</v>
      </c>
      <c r="BS987" s="14"/>
      <c r="BT987" s="14"/>
      <c r="BU987" s="14"/>
      <c r="BV987" s="14"/>
      <c r="BW987" s="14"/>
      <c r="BX987" s="14"/>
      <c r="BY987" s="14" t="s">
        <v>12210</v>
      </c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</row>
    <row r="988" spans="1:93" ht="15" customHeight="1">
      <c r="A988" s="24" t="s">
        <v>12211</v>
      </c>
      <c r="B988" s="25">
        <v>9</v>
      </c>
      <c r="C988" s="34" t="s">
        <v>82</v>
      </c>
      <c r="D988" s="600" t="s">
        <v>12108</v>
      </c>
      <c r="E988" s="600">
        <v>44</v>
      </c>
      <c r="F988" s="600"/>
      <c r="G988" s="600"/>
      <c r="H988" s="27" t="s">
        <v>1569</v>
      </c>
      <c r="I988" s="25" t="s">
        <v>12212</v>
      </c>
      <c r="J988" s="25" t="s">
        <v>85</v>
      </c>
      <c r="K988" s="25" t="s">
        <v>86</v>
      </c>
      <c r="L988" s="25" t="s">
        <v>75</v>
      </c>
      <c r="M988" s="28" t="s">
        <v>136</v>
      </c>
      <c r="N988" s="28" t="s">
        <v>137</v>
      </c>
      <c r="O988" s="29" t="s">
        <v>12213</v>
      </c>
      <c r="P988" s="25" t="s">
        <v>12214</v>
      </c>
      <c r="Q988" s="28" t="s">
        <v>12215</v>
      </c>
      <c r="R988" s="25" t="s">
        <v>12216</v>
      </c>
      <c r="S988" s="25" t="s">
        <v>12217</v>
      </c>
      <c r="T988" s="25">
        <v>430027013</v>
      </c>
      <c r="U988" s="25">
        <v>68</v>
      </c>
      <c r="V988" s="25">
        <v>20</v>
      </c>
      <c r="W988" s="25">
        <v>366</v>
      </c>
      <c r="X988" s="24" t="s">
        <v>12218</v>
      </c>
      <c r="Y988" s="24" t="s">
        <v>12219</v>
      </c>
      <c r="Z988" s="25">
        <v>1</v>
      </c>
      <c r="AA988" s="25" t="s">
        <v>96</v>
      </c>
      <c r="AB988" s="25" t="s">
        <v>23</v>
      </c>
      <c r="AC988" s="25" t="s">
        <v>97</v>
      </c>
      <c r="AD988" s="30" t="s">
        <v>5014</v>
      </c>
      <c r="AE988" s="24" t="s">
        <v>2637</v>
      </c>
      <c r="AF988" s="31">
        <v>30767</v>
      </c>
      <c r="AG988" s="25" t="str">
        <f t="shared" ca="1" si="259"/>
        <v>41 anos</v>
      </c>
      <c r="AH988" s="25"/>
      <c r="AI988" s="31">
        <v>43747</v>
      </c>
      <c r="AJ988" s="31">
        <f t="shared" si="253"/>
        <v>52879</v>
      </c>
      <c r="AK988" s="31">
        <f t="shared" si="254"/>
        <v>54705</v>
      </c>
      <c r="AL988" s="25">
        <v>59</v>
      </c>
      <c r="AM988" s="25" t="str">
        <f t="shared" ca="1" si="255"/>
        <v>5 ano(s)</v>
      </c>
      <c r="AN988" s="25" t="str">
        <f t="shared" ca="1" si="256"/>
        <v>10  mês(es)</v>
      </c>
      <c r="AO988" s="25" t="str">
        <f t="shared" ca="1" si="257"/>
        <v>7 dias</v>
      </c>
      <c r="AP988" s="25">
        <f t="shared" ca="1" si="258"/>
        <v>2138</v>
      </c>
      <c r="AQ988" s="32" t="s">
        <v>99</v>
      </c>
      <c r="AR988" s="25"/>
      <c r="AS988" s="25"/>
      <c r="AT988" s="25"/>
      <c r="AU988" s="25"/>
      <c r="AV988" s="25"/>
      <c r="AW988" s="25" t="s">
        <v>100</v>
      </c>
      <c r="AX988" s="25" t="s">
        <v>149</v>
      </c>
      <c r="AY988" s="25" t="s">
        <v>10224</v>
      </c>
      <c r="AZ988" s="25" t="s">
        <v>99</v>
      </c>
      <c r="BA988" s="25" t="s">
        <v>99</v>
      </c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 t="s">
        <v>12220</v>
      </c>
      <c r="BM988" s="25">
        <v>61</v>
      </c>
      <c r="BN988" s="25" t="s">
        <v>12221</v>
      </c>
      <c r="BO988" s="25" t="s">
        <v>106</v>
      </c>
      <c r="BP988" s="25">
        <v>69035210</v>
      </c>
      <c r="BQ988" s="25">
        <v>92992370538</v>
      </c>
      <c r="BR988" s="25" t="s">
        <v>12222</v>
      </c>
      <c r="BS988" s="25" t="s">
        <v>9091</v>
      </c>
      <c r="BT988" s="25"/>
      <c r="BU988" s="25"/>
      <c r="BV988" s="25"/>
      <c r="BW988" s="25"/>
      <c r="BX988" s="25"/>
      <c r="BY988" s="25"/>
      <c r="BZ988" s="25"/>
      <c r="CA988" s="25"/>
      <c r="CB988" s="31"/>
      <c r="CC988" s="25"/>
      <c r="CD988" s="31">
        <v>44555</v>
      </c>
      <c r="CE988" s="25" t="s">
        <v>9092</v>
      </c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</row>
    <row r="989" spans="1:93" ht="15" customHeight="1">
      <c r="A989" s="13" t="s">
        <v>12223</v>
      </c>
      <c r="B989" s="14">
        <v>49</v>
      </c>
      <c r="C989" s="40" t="s">
        <v>82</v>
      </c>
      <c r="D989" s="599" t="s">
        <v>12108</v>
      </c>
      <c r="E989" s="600">
        <v>44</v>
      </c>
      <c r="F989" s="599"/>
      <c r="G989" s="599"/>
      <c r="H989" s="36" t="s">
        <v>84</v>
      </c>
      <c r="I989" s="14"/>
      <c r="J989" s="14" t="s">
        <v>85</v>
      </c>
      <c r="K989" s="14" t="s">
        <v>544</v>
      </c>
      <c r="L989" s="14" t="s">
        <v>75</v>
      </c>
      <c r="M989" s="17" t="s">
        <v>136</v>
      </c>
      <c r="N989" s="17" t="s">
        <v>137</v>
      </c>
      <c r="O989" s="109" t="s">
        <v>12224</v>
      </c>
      <c r="P989" s="252" t="s">
        <v>12225</v>
      </c>
      <c r="Q989" s="60">
        <v>1361</v>
      </c>
      <c r="R989" s="14" t="s">
        <v>12226</v>
      </c>
      <c r="S989" s="14" t="s">
        <v>12227</v>
      </c>
      <c r="T989" s="14">
        <v>66856723</v>
      </c>
      <c r="U989" s="14">
        <v>64</v>
      </c>
      <c r="V989" s="14">
        <v>53</v>
      </c>
      <c r="W989" s="14">
        <v>439</v>
      </c>
      <c r="X989" s="13" t="s">
        <v>12228</v>
      </c>
      <c r="Y989" s="13" t="s">
        <v>12229</v>
      </c>
      <c r="Z989" s="14">
        <v>2</v>
      </c>
      <c r="AA989" s="14" t="s">
        <v>96</v>
      </c>
      <c r="AB989" s="14" t="s">
        <v>23</v>
      </c>
      <c r="AC989" s="14" t="s">
        <v>97</v>
      </c>
      <c r="AD989" s="19"/>
      <c r="AE989" s="13" t="s">
        <v>409</v>
      </c>
      <c r="AF989" s="20">
        <v>27325</v>
      </c>
      <c r="AG989" s="14" t="str">
        <f t="shared" ca="1" si="259"/>
        <v>50 anos</v>
      </c>
      <c r="AH989" s="14"/>
      <c r="AI989" s="20">
        <v>43937</v>
      </c>
      <c r="AJ989" s="20">
        <f t="shared" si="253"/>
        <v>53068</v>
      </c>
      <c r="AK989" s="20">
        <f t="shared" si="254"/>
        <v>54894</v>
      </c>
      <c r="AL989" s="14">
        <v>59</v>
      </c>
      <c r="AM989" s="14" t="str">
        <f t="shared" ca="1" si="255"/>
        <v>5 ano(s)</v>
      </c>
      <c r="AN989" s="14" t="str">
        <f t="shared" ca="1" si="256"/>
        <v>4  mês(es)</v>
      </c>
      <c r="AO989" s="14" t="str">
        <f t="shared" ca="1" si="257"/>
        <v>0 dias</v>
      </c>
      <c r="AP989" s="14">
        <f t="shared" ca="1" si="258"/>
        <v>1948</v>
      </c>
      <c r="AQ989" s="21" t="s">
        <v>99</v>
      </c>
      <c r="AR989" s="14"/>
      <c r="AS989" s="14"/>
      <c r="AT989" s="14"/>
      <c r="AU989" s="14"/>
      <c r="AV989" s="14"/>
      <c r="AW989" s="14" t="s">
        <v>100</v>
      </c>
      <c r="AX989" s="14" t="s">
        <v>149</v>
      </c>
      <c r="AY989" s="14" t="s">
        <v>9202</v>
      </c>
      <c r="AZ989" s="14" t="s">
        <v>12230</v>
      </c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 t="s">
        <v>12231</v>
      </c>
      <c r="BM989" s="14">
        <v>1373</v>
      </c>
      <c r="BN989" s="14" t="s">
        <v>12232</v>
      </c>
      <c r="BO989" s="14" t="s">
        <v>106</v>
      </c>
      <c r="BP989" s="14">
        <v>69058030</v>
      </c>
      <c r="BQ989" s="14">
        <v>67992420707</v>
      </c>
      <c r="BR989" s="14" t="s">
        <v>12233</v>
      </c>
      <c r="BS989" s="14"/>
      <c r="BT989" s="14"/>
      <c r="BU989" s="14"/>
      <c r="BV989" s="14"/>
      <c r="BW989" s="14"/>
      <c r="BX989" s="14"/>
      <c r="BY989" s="14"/>
      <c r="BZ989" s="14"/>
      <c r="CA989" s="14"/>
      <c r="CB989" s="20">
        <v>43937</v>
      </c>
      <c r="CC989" s="14" t="s">
        <v>175</v>
      </c>
      <c r="CD989" s="20">
        <v>44672</v>
      </c>
      <c r="CE989" s="14" t="s">
        <v>5664</v>
      </c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</row>
    <row r="990" spans="1:93" ht="15" customHeight="1">
      <c r="A990" s="24" t="s">
        <v>12234</v>
      </c>
      <c r="B990" s="25"/>
      <c r="C990" s="34" t="s">
        <v>82</v>
      </c>
      <c r="D990" s="600" t="s">
        <v>12108</v>
      </c>
      <c r="E990" s="600">
        <v>44</v>
      </c>
      <c r="F990" s="600"/>
      <c r="G990" s="600"/>
      <c r="H990" s="27" t="s">
        <v>84</v>
      </c>
      <c r="I990" s="25"/>
      <c r="J990" s="25" t="s">
        <v>85</v>
      </c>
      <c r="K990" s="25" t="s">
        <v>86</v>
      </c>
      <c r="L990" s="32" t="s">
        <v>69</v>
      </c>
      <c r="M990" s="28" t="s">
        <v>1392</v>
      </c>
      <c r="N990" s="28" t="s">
        <v>1450</v>
      </c>
      <c r="O990" s="29" t="s">
        <v>5836</v>
      </c>
      <c r="P990" s="25" t="s">
        <v>12235</v>
      </c>
      <c r="Q990" s="41" t="s">
        <v>12236</v>
      </c>
      <c r="R990" s="25" t="s">
        <v>12237</v>
      </c>
      <c r="S990" s="25" t="s">
        <v>12238</v>
      </c>
      <c r="T990" s="25">
        <v>223151222</v>
      </c>
      <c r="U990" s="25">
        <v>83</v>
      </c>
      <c r="V990" s="25">
        <v>62</v>
      </c>
      <c r="W990" s="25">
        <v>340</v>
      </c>
      <c r="X990" s="24" t="s">
        <v>12239</v>
      </c>
      <c r="Y990" s="24" t="s">
        <v>12240</v>
      </c>
      <c r="Z990" s="25">
        <v>2</v>
      </c>
      <c r="AA990" s="25" t="s">
        <v>96</v>
      </c>
      <c r="AB990" s="25" t="s">
        <v>23</v>
      </c>
      <c r="AC990" s="25" t="s">
        <v>97</v>
      </c>
      <c r="AD990" s="30"/>
      <c r="AE990" s="24" t="s">
        <v>4779</v>
      </c>
      <c r="AF990" s="31">
        <v>30392</v>
      </c>
      <c r="AG990" s="25" t="str">
        <f t="shared" ca="1" si="259"/>
        <v>42 anos</v>
      </c>
      <c r="AH990" s="31">
        <v>43937</v>
      </c>
      <c r="AI990" s="31">
        <v>43937</v>
      </c>
      <c r="AJ990" s="31">
        <f t="shared" si="253"/>
        <v>53068</v>
      </c>
      <c r="AK990" s="31">
        <f t="shared" si="254"/>
        <v>54894</v>
      </c>
      <c r="AL990" s="25">
        <v>59</v>
      </c>
      <c r="AM990" s="25" t="str">
        <f t="shared" ca="1" si="255"/>
        <v>5 ano(s)</v>
      </c>
      <c r="AN990" s="25" t="str">
        <f t="shared" ca="1" si="256"/>
        <v>4  mês(es)</v>
      </c>
      <c r="AO990" s="25" t="str">
        <f t="shared" ca="1" si="257"/>
        <v>0 dias</v>
      </c>
      <c r="AP990" s="25">
        <f t="shared" ca="1" si="258"/>
        <v>1948</v>
      </c>
      <c r="AQ990" s="32" t="s">
        <v>99</v>
      </c>
      <c r="AR990" s="25"/>
      <c r="AS990" s="25"/>
      <c r="AT990" s="25"/>
      <c r="AU990" s="25"/>
      <c r="AV990" s="25"/>
      <c r="AW990" s="25" t="s">
        <v>336</v>
      </c>
      <c r="AX990" s="25" t="s">
        <v>110</v>
      </c>
      <c r="AY990" s="25" t="s">
        <v>99</v>
      </c>
      <c r="AZ990" s="25" t="s">
        <v>99</v>
      </c>
      <c r="BA990" s="73" t="s">
        <v>99</v>
      </c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 t="s">
        <v>12241</v>
      </c>
      <c r="BM990" s="25">
        <v>26</v>
      </c>
      <c r="BN990" s="25" t="s">
        <v>2716</v>
      </c>
      <c r="BO990" s="25" t="s">
        <v>106</v>
      </c>
      <c r="BP990" s="25">
        <v>69047051</v>
      </c>
      <c r="BQ990" s="122">
        <v>92992030950</v>
      </c>
      <c r="BR990" s="25" t="s">
        <v>12242</v>
      </c>
      <c r="BS990" s="25"/>
      <c r="BT990" s="25"/>
      <c r="BU990" s="25"/>
      <c r="BV990" s="25"/>
      <c r="BW990" s="25"/>
      <c r="BX990" s="25"/>
      <c r="BY990" s="246" t="s">
        <v>12243</v>
      </c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</row>
    <row r="991" spans="1:93" ht="15" customHeight="1">
      <c r="A991" s="13" t="s">
        <v>12244</v>
      </c>
      <c r="B991" s="14"/>
      <c r="C991" s="40" t="s">
        <v>82</v>
      </c>
      <c r="D991" s="599" t="s">
        <v>12108</v>
      </c>
      <c r="E991" s="600">
        <v>44</v>
      </c>
      <c r="F991" s="599"/>
      <c r="G991" s="599"/>
      <c r="H991" s="36" t="s">
        <v>84</v>
      </c>
      <c r="I991" s="14" t="s">
        <v>10051</v>
      </c>
      <c r="J991" s="14" t="s">
        <v>135</v>
      </c>
      <c r="K991" s="14" t="s">
        <v>544</v>
      </c>
      <c r="L991" s="21" t="s">
        <v>70</v>
      </c>
      <c r="M991" s="17" t="s">
        <v>1392</v>
      </c>
      <c r="N991" s="17" t="s">
        <v>1450</v>
      </c>
      <c r="O991" s="18" t="s">
        <v>12245</v>
      </c>
      <c r="P991" s="14" t="s">
        <v>12246</v>
      </c>
      <c r="Q991" s="60" t="s">
        <v>12247</v>
      </c>
      <c r="R991" s="14" t="s">
        <v>12248</v>
      </c>
      <c r="S991" s="14" t="s">
        <v>12249</v>
      </c>
      <c r="T991" s="14">
        <v>192260722</v>
      </c>
      <c r="U991" s="14">
        <v>16</v>
      </c>
      <c r="V991" s="14">
        <v>58</v>
      </c>
      <c r="W991" s="14">
        <v>96</v>
      </c>
      <c r="X991" s="13" t="s">
        <v>12250</v>
      </c>
      <c r="Y991" s="13" t="s">
        <v>12251</v>
      </c>
      <c r="Z991" s="14">
        <v>1</v>
      </c>
      <c r="AA991" s="14" t="s">
        <v>96</v>
      </c>
      <c r="AB991" s="14" t="s">
        <v>23</v>
      </c>
      <c r="AC991" s="14" t="s">
        <v>97</v>
      </c>
      <c r="AD991" s="19"/>
      <c r="AE991" s="13" t="s">
        <v>12252</v>
      </c>
      <c r="AF991" s="20">
        <v>29516</v>
      </c>
      <c r="AG991" s="14" t="str">
        <f t="shared" ca="1" si="259"/>
        <v>44 anos</v>
      </c>
      <c r="AH991" s="20">
        <v>43937</v>
      </c>
      <c r="AI991" s="20">
        <v>43937</v>
      </c>
      <c r="AJ991" s="20">
        <f t="shared" si="253"/>
        <v>53068</v>
      </c>
      <c r="AK991" s="20">
        <f t="shared" si="254"/>
        <v>54894</v>
      </c>
      <c r="AL991" s="14">
        <v>59</v>
      </c>
      <c r="AM991" s="14" t="str">
        <f t="shared" ca="1" si="255"/>
        <v>5 ano(s)</v>
      </c>
      <c r="AN991" s="14" t="str">
        <f t="shared" ca="1" si="256"/>
        <v>4  mês(es)</v>
      </c>
      <c r="AO991" s="14" t="str">
        <f t="shared" ca="1" si="257"/>
        <v>0 dias</v>
      </c>
      <c r="AP991" s="14">
        <f t="shared" ca="1" si="258"/>
        <v>1948</v>
      </c>
      <c r="AQ991" s="21" t="s">
        <v>99</v>
      </c>
      <c r="AR991" s="14"/>
      <c r="AS991" s="14"/>
      <c r="AT991" s="14"/>
      <c r="AU991" s="14"/>
      <c r="AV991" s="14"/>
      <c r="AW991" s="123" t="s">
        <v>336</v>
      </c>
      <c r="AX991" s="14" t="s">
        <v>110</v>
      </c>
      <c r="AY991" s="14" t="s">
        <v>99</v>
      </c>
      <c r="AZ991" s="14" t="s">
        <v>99</v>
      </c>
      <c r="BA991" s="151" t="s">
        <v>99</v>
      </c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 t="s">
        <v>12253</v>
      </c>
      <c r="BM991" s="14">
        <v>653</v>
      </c>
      <c r="BN991" s="14" t="s">
        <v>12254</v>
      </c>
      <c r="BO991" s="14" t="s">
        <v>106</v>
      </c>
      <c r="BP991" s="14">
        <v>69018150</v>
      </c>
      <c r="BQ991" s="121">
        <v>92091749578</v>
      </c>
      <c r="BR991" s="22"/>
      <c r="BS991" s="14"/>
      <c r="BT991" s="14"/>
      <c r="BU991" s="14"/>
      <c r="BV991" s="14"/>
      <c r="BW991" s="14"/>
      <c r="BX991" s="14"/>
      <c r="BY991" s="14" t="s">
        <v>12255</v>
      </c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 t="s">
        <v>12256</v>
      </c>
      <c r="CO991" s="14" t="s">
        <v>12257</v>
      </c>
    </row>
    <row r="992" spans="1:93" ht="15" customHeight="1">
      <c r="A992" s="24" t="s">
        <v>12258</v>
      </c>
      <c r="B992" s="25"/>
      <c r="C992" s="34" t="s">
        <v>82</v>
      </c>
      <c r="D992" s="600" t="s">
        <v>12108</v>
      </c>
      <c r="E992" s="600">
        <v>44</v>
      </c>
      <c r="F992" s="600"/>
      <c r="G992" s="600"/>
      <c r="H992" s="27" t="s">
        <v>84</v>
      </c>
      <c r="I992" s="25" t="s">
        <v>1082</v>
      </c>
      <c r="J992" s="25" t="s">
        <v>85</v>
      </c>
      <c r="K992" s="25" t="s">
        <v>86</v>
      </c>
      <c r="L992" s="32" t="s">
        <v>70</v>
      </c>
      <c r="M992" s="28" t="s">
        <v>1392</v>
      </c>
      <c r="N992" s="28" t="s">
        <v>1450</v>
      </c>
      <c r="O992" s="29" t="s">
        <v>12259</v>
      </c>
      <c r="P992" s="25" t="s">
        <v>12260</v>
      </c>
      <c r="Q992" s="41" t="s">
        <v>12261</v>
      </c>
      <c r="R992" s="25" t="s">
        <v>12262</v>
      </c>
      <c r="S992" s="25" t="s">
        <v>12263</v>
      </c>
      <c r="T992" s="25">
        <v>216070213</v>
      </c>
      <c r="U992" s="25">
        <v>84</v>
      </c>
      <c r="V992" s="25">
        <v>18</v>
      </c>
      <c r="W992" s="25">
        <v>21</v>
      </c>
      <c r="X992" s="24" t="s">
        <v>12264</v>
      </c>
      <c r="Y992" s="24" t="s">
        <v>12265</v>
      </c>
      <c r="Z992" s="25">
        <v>2</v>
      </c>
      <c r="AA992" s="25" t="s">
        <v>96</v>
      </c>
      <c r="AB992" s="25" t="s">
        <v>23</v>
      </c>
      <c r="AC992" s="25" t="s">
        <v>97</v>
      </c>
      <c r="AD992" s="30"/>
      <c r="AE992" s="24" t="s">
        <v>12266</v>
      </c>
      <c r="AF992" s="31">
        <v>27557</v>
      </c>
      <c r="AG992" s="25" t="str">
        <f t="shared" ca="1" si="259"/>
        <v>50 anos</v>
      </c>
      <c r="AH992" s="31">
        <v>43937</v>
      </c>
      <c r="AI992" s="31">
        <v>43937</v>
      </c>
      <c r="AJ992" s="31">
        <f t="shared" si="253"/>
        <v>53068</v>
      </c>
      <c r="AK992" s="31">
        <f t="shared" si="254"/>
        <v>54894</v>
      </c>
      <c r="AL992" s="25">
        <v>59</v>
      </c>
      <c r="AM992" s="25" t="str">
        <f t="shared" ca="1" si="255"/>
        <v>5 ano(s)</v>
      </c>
      <c r="AN992" s="25" t="str">
        <f t="shared" ca="1" si="256"/>
        <v>4  mês(es)</v>
      </c>
      <c r="AO992" s="25" t="str">
        <f t="shared" ca="1" si="257"/>
        <v>0 dias</v>
      </c>
      <c r="AP992" s="25">
        <f t="shared" ca="1" si="258"/>
        <v>1948</v>
      </c>
      <c r="AQ992" s="32" t="s">
        <v>99</v>
      </c>
      <c r="AR992" s="25"/>
      <c r="AS992" s="25"/>
      <c r="AT992" s="25"/>
      <c r="AU992" s="25"/>
      <c r="AV992" s="25"/>
      <c r="AW992" s="25" t="s">
        <v>336</v>
      </c>
      <c r="AX992" s="25" t="s">
        <v>110</v>
      </c>
      <c r="AY992" s="25" t="s">
        <v>99</v>
      </c>
      <c r="AZ992" s="25" t="s">
        <v>99</v>
      </c>
      <c r="BA992" s="25" t="s">
        <v>99</v>
      </c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 t="s">
        <v>12267</v>
      </c>
      <c r="BM992" s="25">
        <v>200</v>
      </c>
      <c r="BN992" s="25" t="s">
        <v>12268</v>
      </c>
      <c r="BO992" s="25" t="s">
        <v>106</v>
      </c>
      <c r="BP992" s="25">
        <v>69099448</v>
      </c>
      <c r="BQ992" s="25">
        <v>93988027298</v>
      </c>
      <c r="BR992" s="25" t="s">
        <v>12269</v>
      </c>
      <c r="BS992" s="25"/>
      <c r="BT992" s="25"/>
      <c r="BU992" s="25"/>
      <c r="BV992" s="25"/>
      <c r="BW992" s="25"/>
      <c r="BX992" s="25" t="s">
        <v>12270</v>
      </c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</row>
    <row r="993" spans="1:93" ht="15" customHeight="1">
      <c r="A993" s="13" t="s">
        <v>12271</v>
      </c>
      <c r="B993" s="14">
        <v>255</v>
      </c>
      <c r="C993" s="40" t="s">
        <v>82</v>
      </c>
      <c r="D993" s="599" t="s">
        <v>12108</v>
      </c>
      <c r="E993" s="600">
        <v>44</v>
      </c>
      <c r="F993" s="599"/>
      <c r="G993" s="599"/>
      <c r="H993" s="36" t="s">
        <v>84</v>
      </c>
      <c r="I993" s="14" t="s">
        <v>3106</v>
      </c>
      <c r="J993" s="14" t="s">
        <v>135</v>
      </c>
      <c r="K993" s="14" t="s">
        <v>279</v>
      </c>
      <c r="L993" s="21" t="s">
        <v>69</v>
      </c>
      <c r="M993" s="17" t="s">
        <v>1392</v>
      </c>
      <c r="N993" s="17" t="s">
        <v>1450</v>
      </c>
      <c r="O993" s="18" t="s">
        <v>12272</v>
      </c>
      <c r="P993" s="14" t="s">
        <v>12273</v>
      </c>
      <c r="Q993" s="60" t="s">
        <v>12274</v>
      </c>
      <c r="R993" s="14" t="s">
        <v>12275</v>
      </c>
      <c r="S993" s="14" t="s">
        <v>12276</v>
      </c>
      <c r="T993" s="14">
        <v>230276722</v>
      </c>
      <c r="U993" s="14">
        <v>32</v>
      </c>
      <c r="V993" s="14">
        <v>59</v>
      </c>
      <c r="W993" s="14">
        <v>502</v>
      </c>
      <c r="X993" s="13" t="s">
        <v>12277</v>
      </c>
      <c r="Y993" s="13" t="s">
        <v>12278</v>
      </c>
      <c r="Z993" s="14">
        <v>3</v>
      </c>
      <c r="AA993" s="14" t="s">
        <v>96</v>
      </c>
      <c r="AB993" s="14" t="s">
        <v>23</v>
      </c>
      <c r="AC993" s="14" t="s">
        <v>97</v>
      </c>
      <c r="AD993" s="19" t="s">
        <v>12279</v>
      </c>
      <c r="AE993" s="13" t="s">
        <v>12280</v>
      </c>
      <c r="AF993" s="20">
        <v>31616</v>
      </c>
      <c r="AG993" s="14" t="str">
        <f t="shared" ca="1" si="259"/>
        <v>39 anos</v>
      </c>
      <c r="AH993" s="20">
        <v>43937</v>
      </c>
      <c r="AI993" s="20">
        <v>43937</v>
      </c>
      <c r="AJ993" s="20">
        <f t="shared" si="253"/>
        <v>53068</v>
      </c>
      <c r="AK993" s="20">
        <f t="shared" si="254"/>
        <v>54894</v>
      </c>
      <c r="AL993" s="14">
        <v>59</v>
      </c>
      <c r="AM993" s="14" t="str">
        <f t="shared" ca="1" si="255"/>
        <v>5 ano(s)</v>
      </c>
      <c r="AN993" s="14" t="str">
        <f t="shared" ca="1" si="256"/>
        <v>4  mês(es)</v>
      </c>
      <c r="AO993" s="14" t="str">
        <f t="shared" ca="1" si="257"/>
        <v>0 dias</v>
      </c>
      <c r="AP993" s="14">
        <f t="shared" ca="1" si="258"/>
        <v>1948</v>
      </c>
      <c r="AQ993" s="21" t="s">
        <v>99</v>
      </c>
      <c r="AR993" s="14"/>
      <c r="AS993" s="14"/>
      <c r="AT993" s="14"/>
      <c r="AU993" s="14"/>
      <c r="AV993" s="14"/>
      <c r="AW993" s="14" t="s">
        <v>100</v>
      </c>
      <c r="AX993" s="14" t="s">
        <v>110</v>
      </c>
      <c r="AY993" s="14" t="s">
        <v>12281</v>
      </c>
      <c r="AZ993" s="14" t="s">
        <v>99</v>
      </c>
      <c r="BA993" s="14" t="s">
        <v>99</v>
      </c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 t="s">
        <v>12282</v>
      </c>
      <c r="BM993" s="14">
        <v>202</v>
      </c>
      <c r="BN993" s="14" t="s">
        <v>12283</v>
      </c>
      <c r="BO993" s="14" t="s">
        <v>106</v>
      </c>
      <c r="BP993" s="14">
        <v>69077759</v>
      </c>
      <c r="BQ993" s="14">
        <v>92992981898</v>
      </c>
      <c r="BR993" s="22" t="s">
        <v>12284</v>
      </c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</row>
    <row r="994" spans="1:93" ht="15" customHeight="1">
      <c r="A994" s="24" t="s">
        <v>12285</v>
      </c>
      <c r="B994" s="25">
        <v>54</v>
      </c>
      <c r="C994" s="34" t="s">
        <v>82</v>
      </c>
      <c r="D994" s="600" t="s">
        <v>12108</v>
      </c>
      <c r="E994" s="600">
        <v>44</v>
      </c>
      <c r="F994" s="600"/>
      <c r="G994" s="600"/>
      <c r="H994" s="27" t="s">
        <v>84</v>
      </c>
      <c r="I994" s="25" t="s">
        <v>9445</v>
      </c>
      <c r="J994" s="25" t="s">
        <v>85</v>
      </c>
      <c r="K994" s="25" t="s">
        <v>544</v>
      </c>
      <c r="L994" s="25" t="s">
        <v>75</v>
      </c>
      <c r="M994" s="28" t="s">
        <v>136</v>
      </c>
      <c r="N994" s="28" t="s">
        <v>137</v>
      </c>
      <c r="O994" s="29" t="s">
        <v>12286</v>
      </c>
      <c r="P994" s="25" t="s">
        <v>12287</v>
      </c>
      <c r="Q994" s="25">
        <v>1419</v>
      </c>
      <c r="R994" s="25" t="s">
        <v>12288</v>
      </c>
      <c r="S994" s="25" t="s">
        <v>12289</v>
      </c>
      <c r="T994" s="25">
        <v>503370908</v>
      </c>
      <c r="U994" s="25">
        <v>25</v>
      </c>
      <c r="V994" s="25">
        <v>144</v>
      </c>
      <c r="W994" s="25">
        <v>264</v>
      </c>
      <c r="X994" s="24" t="s">
        <v>12290</v>
      </c>
      <c r="Y994" s="24" t="s">
        <v>12291</v>
      </c>
      <c r="Z994" s="25"/>
      <c r="AA994" s="25" t="s">
        <v>96</v>
      </c>
      <c r="AB994" s="25" t="s">
        <v>23</v>
      </c>
      <c r="AC994" s="25" t="s">
        <v>97</v>
      </c>
      <c r="AD994" s="30"/>
      <c r="AE994" s="24" t="s">
        <v>7536</v>
      </c>
      <c r="AF994" s="31">
        <v>28459</v>
      </c>
      <c r="AG994" s="25" t="str">
        <f t="shared" ca="1" si="259"/>
        <v>47 anos</v>
      </c>
      <c r="AH994" s="25"/>
      <c r="AI994" s="31">
        <v>43937</v>
      </c>
      <c r="AJ994" s="31">
        <f t="shared" si="253"/>
        <v>53068</v>
      </c>
      <c r="AK994" s="31">
        <f t="shared" si="254"/>
        <v>54894</v>
      </c>
      <c r="AL994" s="25">
        <v>59</v>
      </c>
      <c r="AM994" s="25" t="str">
        <f t="shared" ca="1" si="255"/>
        <v>5 ano(s)</v>
      </c>
      <c r="AN994" s="25" t="str">
        <f t="shared" ca="1" si="256"/>
        <v>4  mês(es)</v>
      </c>
      <c r="AO994" s="25" t="str">
        <f t="shared" ca="1" si="257"/>
        <v>0 dias</v>
      </c>
      <c r="AP994" s="25">
        <f t="shared" ca="1" si="258"/>
        <v>1948</v>
      </c>
      <c r="AQ994" s="32" t="s">
        <v>99</v>
      </c>
      <c r="AR994" s="25"/>
      <c r="AS994" s="25"/>
      <c r="AT994" s="25"/>
      <c r="AU994" s="25"/>
      <c r="AV994" s="25"/>
      <c r="AW994" s="25" t="s">
        <v>100</v>
      </c>
      <c r="AX994" s="25" t="s">
        <v>149</v>
      </c>
      <c r="AY994" s="25" t="s">
        <v>96</v>
      </c>
      <c r="AZ994" s="25" t="s">
        <v>99</v>
      </c>
      <c r="BA994" s="73" t="s">
        <v>99</v>
      </c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 t="s">
        <v>12292</v>
      </c>
      <c r="BM994" s="25">
        <v>840</v>
      </c>
      <c r="BN994" s="25" t="s">
        <v>12293</v>
      </c>
      <c r="BO994" s="25" t="s">
        <v>106</v>
      </c>
      <c r="BP994" s="25">
        <v>69028331</v>
      </c>
      <c r="BQ994" s="122">
        <v>97988416572</v>
      </c>
      <c r="BR994" s="33" t="s">
        <v>12294</v>
      </c>
      <c r="BS994" s="25"/>
      <c r="BT994" s="25"/>
      <c r="BU994" s="25"/>
      <c r="BV994" s="25"/>
      <c r="BW994" s="25"/>
      <c r="BX994" s="25"/>
      <c r="BY994" s="25"/>
      <c r="BZ994" s="25"/>
      <c r="CA994" s="25"/>
      <c r="CB994" s="31">
        <v>43937</v>
      </c>
      <c r="CC994" s="25" t="s">
        <v>175</v>
      </c>
      <c r="CD994" s="31">
        <v>44672</v>
      </c>
      <c r="CE994" s="25" t="s">
        <v>5664</v>
      </c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</row>
    <row r="995" spans="1:93" ht="15" customHeight="1">
      <c r="A995" s="155" t="s">
        <v>12295</v>
      </c>
      <c r="B995" s="21"/>
      <c r="C995" s="40" t="s">
        <v>82</v>
      </c>
      <c r="D995" s="599" t="s">
        <v>12108</v>
      </c>
      <c r="E995" s="600">
        <v>44</v>
      </c>
      <c r="F995" s="599"/>
      <c r="G995" s="599"/>
      <c r="H995" s="593" t="s">
        <v>84</v>
      </c>
      <c r="I995" s="14"/>
      <c r="J995" s="21" t="s">
        <v>135</v>
      </c>
      <c r="K995" s="14" t="s">
        <v>86</v>
      </c>
      <c r="L995" s="21" t="s">
        <v>68</v>
      </c>
      <c r="M995" s="17" t="s">
        <v>1392</v>
      </c>
      <c r="N995" s="17" t="s">
        <v>1393</v>
      </c>
      <c r="O995" s="18" t="s">
        <v>12296</v>
      </c>
      <c r="P995" s="21" t="s">
        <v>12297</v>
      </c>
      <c r="Q995" s="14">
        <v>1877</v>
      </c>
      <c r="R995" s="21" t="s">
        <v>12298</v>
      </c>
      <c r="S995" s="21" t="s">
        <v>12299</v>
      </c>
      <c r="T995" s="21">
        <v>212223322</v>
      </c>
      <c r="U995" s="21">
        <v>91</v>
      </c>
      <c r="V995" s="21">
        <v>31</v>
      </c>
      <c r="W995" s="21">
        <v>613</v>
      </c>
      <c r="X995" s="155" t="s">
        <v>12300</v>
      </c>
      <c r="Y995" s="155" t="s">
        <v>12301</v>
      </c>
      <c r="Z995" s="21">
        <v>2</v>
      </c>
      <c r="AA995" s="14" t="s">
        <v>96</v>
      </c>
      <c r="AB995" s="14" t="s">
        <v>23</v>
      </c>
      <c r="AC995" s="21" t="s">
        <v>97</v>
      </c>
      <c r="AD995" s="157"/>
      <c r="AE995" s="155"/>
      <c r="AF995" s="133">
        <v>29612</v>
      </c>
      <c r="AG995" s="21" t="s">
        <v>12302</v>
      </c>
      <c r="AH995" s="133">
        <v>45036</v>
      </c>
      <c r="AI995" s="133">
        <v>45036</v>
      </c>
      <c r="AJ995" s="20">
        <f t="shared" si="253"/>
        <v>54168</v>
      </c>
      <c r="AK995" s="20">
        <f t="shared" si="254"/>
        <v>55994</v>
      </c>
      <c r="AL995" s="21">
        <v>59</v>
      </c>
      <c r="AM995" s="14" t="str">
        <f t="shared" ca="1" si="255"/>
        <v>2 ano(s)</v>
      </c>
      <c r="AN995" s="14" t="str">
        <f t="shared" ca="1" si="256"/>
        <v>3  mês(es)</v>
      </c>
      <c r="AO995" s="14" t="str">
        <f t="shared" ca="1" si="257"/>
        <v>27 dias</v>
      </c>
      <c r="AP995" s="14">
        <f t="shared" ca="1" si="258"/>
        <v>849</v>
      </c>
      <c r="AQ995" s="21" t="s">
        <v>99</v>
      </c>
      <c r="AR995" s="21"/>
      <c r="AS995" s="21"/>
      <c r="AT995" s="21"/>
      <c r="AU995" s="21"/>
      <c r="AV995" s="21"/>
      <c r="AW995" s="21" t="s">
        <v>336</v>
      </c>
      <c r="AX995" s="21" t="s">
        <v>110</v>
      </c>
      <c r="AY995" s="21"/>
      <c r="AZ995" s="21"/>
      <c r="BA995" s="21"/>
      <c r="BB995" s="21"/>
      <c r="BC995" s="133" t="s">
        <v>8807</v>
      </c>
      <c r="BD995" s="21"/>
      <c r="BE995" s="21"/>
      <c r="BF995" s="21"/>
      <c r="BG995" s="21"/>
      <c r="BH995" s="21"/>
      <c r="BI995" s="21"/>
      <c r="BJ995" s="21"/>
      <c r="BK995" s="21"/>
      <c r="BL995" s="21" t="s">
        <v>12303</v>
      </c>
      <c r="BM995" s="21">
        <v>5</v>
      </c>
      <c r="BN995" s="21" t="s">
        <v>12304</v>
      </c>
      <c r="BO995" s="21" t="s">
        <v>106</v>
      </c>
      <c r="BP995" s="21" t="s">
        <v>12305</v>
      </c>
      <c r="BQ995" s="21">
        <v>92994973043</v>
      </c>
      <c r="BR995" s="189" t="s">
        <v>12306</v>
      </c>
      <c r="BS995" s="155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155"/>
      <c r="CN995" s="21"/>
      <c r="CO995" s="21"/>
    </row>
    <row r="996" spans="1:93" ht="15" customHeight="1">
      <c r="A996" s="103" t="s">
        <v>12307</v>
      </c>
      <c r="B996" s="32"/>
      <c r="C996" s="34" t="s">
        <v>82</v>
      </c>
      <c r="D996" s="600" t="s">
        <v>12108</v>
      </c>
      <c r="E996" s="600">
        <v>44</v>
      </c>
      <c r="F996" s="600"/>
      <c r="G996" s="600"/>
      <c r="H996" s="27" t="s">
        <v>84</v>
      </c>
      <c r="I996" s="25" t="s">
        <v>10051</v>
      </c>
      <c r="J996" s="32" t="s">
        <v>85</v>
      </c>
      <c r="K996" s="25" t="s">
        <v>544</v>
      </c>
      <c r="L996" s="25" t="s">
        <v>73</v>
      </c>
      <c r="M996" s="32" t="s">
        <v>136</v>
      </c>
      <c r="N996" s="25" t="s">
        <v>137</v>
      </c>
      <c r="O996" s="29" t="s">
        <v>12308</v>
      </c>
      <c r="P996" s="32" t="s">
        <v>12309</v>
      </c>
      <c r="Q996" s="25">
        <v>1868</v>
      </c>
      <c r="R996" s="32" t="s">
        <v>12310</v>
      </c>
      <c r="S996" s="32" t="s">
        <v>12311</v>
      </c>
      <c r="T996" s="32">
        <v>363195113</v>
      </c>
      <c r="U996" s="32">
        <v>17</v>
      </c>
      <c r="V996" s="32">
        <v>20</v>
      </c>
      <c r="W996" s="32">
        <v>593</v>
      </c>
      <c r="X996" s="103" t="s">
        <v>12312</v>
      </c>
      <c r="Y996" s="103" t="s">
        <v>12313</v>
      </c>
      <c r="Z996" s="25">
        <v>7</v>
      </c>
      <c r="AA996" s="25" t="s">
        <v>96</v>
      </c>
      <c r="AB996" s="25" t="s">
        <v>23</v>
      </c>
      <c r="AC996" s="32" t="s">
        <v>97</v>
      </c>
      <c r="AD996" s="105"/>
      <c r="AE996" s="103"/>
      <c r="AF996" s="106">
        <v>29231</v>
      </c>
      <c r="AG996" s="32" t="s">
        <v>5946</v>
      </c>
      <c r="AH996" s="32"/>
      <c r="AI996" s="106">
        <v>45036</v>
      </c>
      <c r="AJ996" s="31">
        <f t="shared" si="253"/>
        <v>54168</v>
      </c>
      <c r="AK996" s="31">
        <f t="shared" si="254"/>
        <v>55994</v>
      </c>
      <c r="AL996" s="32">
        <v>59</v>
      </c>
      <c r="AM996" s="25" t="str">
        <f t="shared" ca="1" si="255"/>
        <v>2 ano(s)</v>
      </c>
      <c r="AN996" s="25" t="str">
        <f t="shared" ca="1" si="256"/>
        <v>3  mês(es)</v>
      </c>
      <c r="AO996" s="25" t="str">
        <f t="shared" ca="1" si="257"/>
        <v>27 dias</v>
      </c>
      <c r="AP996" s="25">
        <f t="shared" ca="1" si="258"/>
        <v>849</v>
      </c>
      <c r="AQ996" s="32" t="s">
        <v>99</v>
      </c>
      <c r="AR996" s="32"/>
      <c r="AS996" s="32"/>
      <c r="AT996" s="32"/>
      <c r="AU996" s="32"/>
      <c r="AV996" s="32"/>
      <c r="AW996" s="25" t="s">
        <v>100</v>
      </c>
      <c r="AX996" s="32" t="s">
        <v>149</v>
      </c>
      <c r="AY996" s="32" t="s">
        <v>99</v>
      </c>
      <c r="AZ996" s="32" t="s">
        <v>99</v>
      </c>
      <c r="BA996" s="25" t="s">
        <v>99</v>
      </c>
      <c r="BB996" s="32"/>
      <c r="BC996" s="32"/>
      <c r="BD996" s="32"/>
      <c r="BE996" s="32"/>
      <c r="BF996" s="32"/>
      <c r="BG996" s="32" t="s">
        <v>6647</v>
      </c>
      <c r="BH996" s="32"/>
      <c r="BI996" s="32"/>
      <c r="BJ996" s="32"/>
      <c r="BK996" s="32"/>
      <c r="BL996" s="32" t="s">
        <v>12314</v>
      </c>
      <c r="BM996" s="32">
        <v>685</v>
      </c>
      <c r="BN996" s="32" t="s">
        <v>11717</v>
      </c>
      <c r="BO996" s="32" t="s">
        <v>106</v>
      </c>
      <c r="BP996" s="32" t="s">
        <v>12315</v>
      </c>
      <c r="BQ996" s="32" t="s">
        <v>12316</v>
      </c>
      <c r="BR996" s="182" t="s">
        <v>12317</v>
      </c>
      <c r="BS996" s="103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103"/>
      <c r="CN996" s="32"/>
      <c r="CO996" s="32"/>
    </row>
    <row r="997" spans="1:93" ht="15" customHeight="1">
      <c r="A997" s="13" t="s">
        <v>12318</v>
      </c>
      <c r="B997" s="14"/>
      <c r="C997" s="40" t="s">
        <v>82</v>
      </c>
      <c r="D997" s="599" t="s">
        <v>12108</v>
      </c>
      <c r="E997" s="600">
        <v>44</v>
      </c>
      <c r="F997" s="599"/>
      <c r="G997" s="599"/>
      <c r="H997" s="36" t="s">
        <v>84</v>
      </c>
      <c r="I997" s="14" t="s">
        <v>12319</v>
      </c>
      <c r="J997" s="14" t="s">
        <v>85</v>
      </c>
      <c r="K997" s="14" t="s">
        <v>86</v>
      </c>
      <c r="L997" s="21" t="s">
        <v>69</v>
      </c>
      <c r="M997" s="17" t="s">
        <v>1392</v>
      </c>
      <c r="N997" s="17" t="s">
        <v>1450</v>
      </c>
      <c r="O997" s="18" t="s">
        <v>12320</v>
      </c>
      <c r="P997" s="14" t="s">
        <v>12321</v>
      </c>
      <c r="Q997" s="60" t="s">
        <v>12322</v>
      </c>
      <c r="R997" s="14" t="s">
        <v>12323</v>
      </c>
      <c r="S997" s="14" t="s">
        <v>12324</v>
      </c>
      <c r="T997" s="14">
        <v>173212622</v>
      </c>
      <c r="U997" s="14">
        <v>32</v>
      </c>
      <c r="V997" s="14">
        <v>1</v>
      </c>
      <c r="W997" s="14">
        <v>855</v>
      </c>
      <c r="X997" s="13" t="s">
        <v>12325</v>
      </c>
      <c r="Y997" s="13" t="s">
        <v>12326</v>
      </c>
      <c r="Z997" s="14">
        <v>2</v>
      </c>
      <c r="AA997" s="14" t="s">
        <v>96</v>
      </c>
      <c r="AB997" s="14" t="s">
        <v>23</v>
      </c>
      <c r="AC997" s="14" t="s">
        <v>97</v>
      </c>
      <c r="AD997" s="19"/>
      <c r="AE997" s="13" t="s">
        <v>805</v>
      </c>
      <c r="AF997" s="20">
        <v>28009</v>
      </c>
      <c r="AG997" s="14" t="str">
        <f t="shared" ref="AG997:AG1013" ca="1" si="260">DATEDIF(AF997,TODAY(),"Y")&amp;" anos"</f>
        <v>48 anos</v>
      </c>
      <c r="AH997" s="20">
        <v>43937</v>
      </c>
      <c r="AI997" s="20">
        <v>43937</v>
      </c>
      <c r="AJ997" s="20">
        <f t="shared" ref="AJ997:AJ1028" si="261">EDATE(AI997,300)</f>
        <v>53068</v>
      </c>
      <c r="AK997" s="20">
        <f t="shared" ref="AK997:AK1014" si="262">EDATE(AI997,360)</f>
        <v>54894</v>
      </c>
      <c r="AL997" s="14">
        <v>59</v>
      </c>
      <c r="AM997" s="14" t="str">
        <f t="shared" ref="AM997:AM1014" ca="1" si="263">DATEDIF(AI997,TODAY(),"Y")&amp;" ano(s)"</f>
        <v>5 ano(s)</v>
      </c>
      <c r="AN997" s="14" t="str">
        <f t="shared" ref="AN997:AN1014" ca="1" si="264">DATEDIF(AI997,TODAY(),"YM")&amp;"  mês(es)"</f>
        <v>4  mês(es)</v>
      </c>
      <c r="AO997" s="14" t="str">
        <f t="shared" ref="AO997:AO1014" ca="1" si="265">DATEDIF(AI997,TODAY(),"MD")&amp;" dias"</f>
        <v>0 dias</v>
      </c>
      <c r="AP997" s="14">
        <f t="shared" ref="AP997:AP1014" ca="1" si="266">TODAY()-AI997</f>
        <v>1948</v>
      </c>
      <c r="AQ997" s="21" t="s">
        <v>99</v>
      </c>
      <c r="AR997" s="14"/>
      <c r="AS997" s="14"/>
      <c r="AT997" s="14"/>
      <c r="AU997" s="14"/>
      <c r="AV997" s="14"/>
      <c r="AW997" s="14" t="s">
        <v>100</v>
      </c>
      <c r="AX997" s="14" t="s">
        <v>9667</v>
      </c>
      <c r="AY997" s="14" t="s">
        <v>12327</v>
      </c>
      <c r="AZ997" s="14" t="s">
        <v>99</v>
      </c>
      <c r="BA997" s="14" t="s">
        <v>99</v>
      </c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 t="s">
        <v>12328</v>
      </c>
      <c r="BM997" s="14">
        <v>1755</v>
      </c>
      <c r="BN997" s="14" t="s">
        <v>12329</v>
      </c>
      <c r="BO997" s="14" t="s">
        <v>106</v>
      </c>
      <c r="BP997" s="14">
        <v>69083000</v>
      </c>
      <c r="BQ997" s="14">
        <v>92993353359</v>
      </c>
      <c r="BR997" s="14" t="s">
        <v>12330</v>
      </c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</row>
    <row r="998" spans="1:93" ht="15" customHeight="1">
      <c r="A998" s="103" t="s">
        <v>12331</v>
      </c>
      <c r="B998" s="25"/>
      <c r="C998" s="34" t="s">
        <v>82</v>
      </c>
      <c r="D998" s="600" t="s">
        <v>12108</v>
      </c>
      <c r="E998" s="600">
        <v>44</v>
      </c>
      <c r="F998" s="600"/>
      <c r="G998" s="600"/>
      <c r="H998" s="27" t="s">
        <v>84</v>
      </c>
      <c r="I998" s="25" t="s">
        <v>10051</v>
      </c>
      <c r="J998" s="25" t="s">
        <v>85</v>
      </c>
      <c r="K998" s="25" t="s">
        <v>86</v>
      </c>
      <c r="L998" s="32" t="s">
        <v>69</v>
      </c>
      <c r="M998" s="28" t="s">
        <v>1392</v>
      </c>
      <c r="N998" s="28" t="s">
        <v>1450</v>
      </c>
      <c r="O998" s="29" t="s">
        <v>12332</v>
      </c>
      <c r="P998" s="25" t="s">
        <v>12333</v>
      </c>
      <c r="Q998" s="41" t="s">
        <v>12334</v>
      </c>
      <c r="R998" s="25" t="s">
        <v>12335</v>
      </c>
      <c r="S998" s="25" t="s">
        <v>12336</v>
      </c>
      <c r="T998" s="25">
        <v>224508722</v>
      </c>
      <c r="U998" s="25">
        <v>40</v>
      </c>
      <c r="V998" s="25">
        <v>1</v>
      </c>
      <c r="W998" s="25">
        <v>843</v>
      </c>
      <c r="X998" s="24" t="s">
        <v>12337</v>
      </c>
      <c r="Y998" s="24" t="s">
        <v>12338</v>
      </c>
      <c r="Z998" s="25">
        <v>2</v>
      </c>
      <c r="AA998" s="25" t="s">
        <v>96</v>
      </c>
      <c r="AB998" s="25" t="s">
        <v>23</v>
      </c>
      <c r="AC998" s="25" t="s">
        <v>97</v>
      </c>
      <c r="AD998" s="30"/>
      <c r="AE998" s="24" t="s">
        <v>805</v>
      </c>
      <c r="AF998" s="31">
        <v>30375</v>
      </c>
      <c r="AG998" s="25" t="str">
        <f t="shared" ca="1" si="260"/>
        <v>42 anos</v>
      </c>
      <c r="AH998" s="31">
        <v>43937</v>
      </c>
      <c r="AI998" s="31">
        <v>43937</v>
      </c>
      <c r="AJ998" s="31">
        <f t="shared" si="261"/>
        <v>53068</v>
      </c>
      <c r="AK998" s="31">
        <f t="shared" si="262"/>
        <v>54894</v>
      </c>
      <c r="AL998" s="25">
        <v>59</v>
      </c>
      <c r="AM998" s="25" t="str">
        <f t="shared" ca="1" si="263"/>
        <v>5 ano(s)</v>
      </c>
      <c r="AN998" s="25" t="str">
        <f t="shared" ca="1" si="264"/>
        <v>4  mês(es)</v>
      </c>
      <c r="AO998" s="25" t="str">
        <f t="shared" ca="1" si="265"/>
        <v>0 dias</v>
      </c>
      <c r="AP998" s="25">
        <f t="shared" ca="1" si="266"/>
        <v>1948</v>
      </c>
      <c r="AQ998" s="32" t="s">
        <v>99</v>
      </c>
      <c r="AR998" s="25"/>
      <c r="AS998" s="25"/>
      <c r="AT998" s="25"/>
      <c r="AU998" s="25"/>
      <c r="AV998" s="25"/>
      <c r="AW998" s="25" t="s">
        <v>100</v>
      </c>
      <c r="AX998" s="25" t="s">
        <v>11473</v>
      </c>
      <c r="AY998" s="25" t="s">
        <v>96</v>
      </c>
      <c r="AZ998" s="25" t="s">
        <v>12339</v>
      </c>
      <c r="BA998" s="25" t="s">
        <v>99</v>
      </c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 t="s">
        <v>12340</v>
      </c>
      <c r="BM998" s="25">
        <v>955</v>
      </c>
      <c r="BN998" s="25" t="s">
        <v>12341</v>
      </c>
      <c r="BO998" s="25" t="s">
        <v>106</v>
      </c>
      <c r="BP998" s="25">
        <v>69057000</v>
      </c>
      <c r="BQ998" s="25">
        <v>92981013625</v>
      </c>
      <c r="BR998" s="25" t="s">
        <v>12342</v>
      </c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</row>
    <row r="999" spans="1:93" ht="15" customHeight="1">
      <c r="A999" s="155" t="s">
        <v>12343</v>
      </c>
      <c r="B999" s="21"/>
      <c r="C999" s="40" t="s">
        <v>82</v>
      </c>
      <c r="D999" s="599" t="s">
        <v>12108</v>
      </c>
      <c r="E999" s="600">
        <v>44</v>
      </c>
      <c r="F999" s="599"/>
      <c r="G999" s="599"/>
      <c r="H999" s="36" t="s">
        <v>84</v>
      </c>
      <c r="I999" s="14" t="s">
        <v>10051</v>
      </c>
      <c r="J999" s="21" t="s">
        <v>135</v>
      </c>
      <c r="K999" s="14" t="s">
        <v>86</v>
      </c>
      <c r="L999" s="21" t="s">
        <v>69</v>
      </c>
      <c r="M999" s="21" t="s">
        <v>1392</v>
      </c>
      <c r="N999" s="21" t="s">
        <v>1450</v>
      </c>
      <c r="O999" s="18" t="s">
        <v>12344</v>
      </c>
      <c r="P999" s="21" t="s">
        <v>12345</v>
      </c>
      <c r="Q999" s="14">
        <v>1853</v>
      </c>
      <c r="R999" s="21">
        <v>21024856110</v>
      </c>
      <c r="S999" s="21">
        <v>57678774249</v>
      </c>
      <c r="T999" s="21">
        <v>216112622</v>
      </c>
      <c r="U999" s="21">
        <v>24</v>
      </c>
      <c r="V999" s="21">
        <v>58</v>
      </c>
      <c r="W999" s="21">
        <v>949</v>
      </c>
      <c r="X999" s="155"/>
      <c r="Y999" s="155" t="s">
        <v>12346</v>
      </c>
      <c r="Z999" s="14">
        <v>3</v>
      </c>
      <c r="AA999" s="14" t="s">
        <v>96</v>
      </c>
      <c r="AB999" s="14" t="s">
        <v>23</v>
      </c>
      <c r="AC999" s="21" t="s">
        <v>97</v>
      </c>
      <c r="AD999" s="157"/>
      <c r="AE999" s="155"/>
      <c r="AF999" s="133">
        <v>27995</v>
      </c>
      <c r="AG999" s="14" t="str">
        <f t="shared" ca="1" si="260"/>
        <v>48 anos</v>
      </c>
      <c r="AH999" s="133">
        <v>44802</v>
      </c>
      <c r="AI999" s="133">
        <v>44802</v>
      </c>
      <c r="AJ999" s="20">
        <f t="shared" si="261"/>
        <v>53933</v>
      </c>
      <c r="AK999" s="20">
        <f t="shared" si="262"/>
        <v>55760</v>
      </c>
      <c r="AL999" s="21">
        <v>59</v>
      </c>
      <c r="AM999" s="14" t="str">
        <f t="shared" ca="1" si="263"/>
        <v>2 ano(s)</v>
      </c>
      <c r="AN999" s="14" t="str">
        <f t="shared" ca="1" si="264"/>
        <v>11  mês(es)</v>
      </c>
      <c r="AO999" s="14" t="str">
        <f t="shared" ca="1" si="265"/>
        <v>18 dias</v>
      </c>
      <c r="AP999" s="14">
        <f t="shared" ca="1" si="266"/>
        <v>1083</v>
      </c>
      <c r="AQ999" s="21" t="s">
        <v>99</v>
      </c>
      <c r="AR999" s="21"/>
      <c r="AS999" s="21"/>
      <c r="AT999" s="21"/>
      <c r="AU999" s="21"/>
      <c r="AV999" s="21"/>
      <c r="AW999" s="21" t="s">
        <v>336</v>
      </c>
      <c r="AX999" s="21" t="s">
        <v>6868</v>
      </c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 t="s">
        <v>12347</v>
      </c>
      <c r="BM999" s="21">
        <v>34</v>
      </c>
      <c r="BN999" s="21" t="s">
        <v>12348</v>
      </c>
      <c r="BO999" s="21" t="s">
        <v>106</v>
      </c>
      <c r="BP999" s="21">
        <v>69039570</v>
      </c>
      <c r="BQ999" s="21" t="s">
        <v>12349</v>
      </c>
      <c r="BR999" s="189" t="s">
        <v>12350</v>
      </c>
      <c r="BS999" s="155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155"/>
      <c r="CN999" s="21"/>
      <c r="CO999" s="21"/>
    </row>
    <row r="1000" spans="1:93" ht="15" customHeight="1">
      <c r="A1000" s="24" t="s">
        <v>12351</v>
      </c>
      <c r="B1000" s="25"/>
      <c r="C1000" s="34" t="s">
        <v>82</v>
      </c>
      <c r="D1000" s="600" t="s">
        <v>12108</v>
      </c>
      <c r="E1000" s="600">
        <v>44</v>
      </c>
      <c r="F1000" s="600"/>
      <c r="G1000" s="600"/>
      <c r="H1000" s="27" t="s">
        <v>84</v>
      </c>
      <c r="I1000" s="25"/>
      <c r="J1000" s="25" t="s">
        <v>85</v>
      </c>
      <c r="K1000" s="25" t="s">
        <v>86</v>
      </c>
      <c r="L1000" s="32" t="s">
        <v>69</v>
      </c>
      <c r="M1000" s="28" t="s">
        <v>1392</v>
      </c>
      <c r="N1000" s="28" t="s">
        <v>1450</v>
      </c>
      <c r="O1000" s="29" t="s">
        <v>12352</v>
      </c>
      <c r="P1000" s="25" t="s">
        <v>12353</v>
      </c>
      <c r="Q1000" s="41" t="s">
        <v>12354</v>
      </c>
      <c r="R1000" s="25" t="s">
        <v>12355</v>
      </c>
      <c r="S1000" s="25" t="s">
        <v>12356</v>
      </c>
      <c r="T1000" s="25">
        <v>203747122</v>
      </c>
      <c r="U1000" s="25">
        <v>24</v>
      </c>
      <c r="V1000" s="25">
        <v>68</v>
      </c>
      <c r="W1000" s="25">
        <v>554</v>
      </c>
      <c r="X1000" s="24" t="s">
        <v>12357</v>
      </c>
      <c r="Y1000" s="24" t="s">
        <v>12358</v>
      </c>
      <c r="Z1000" s="25">
        <v>2</v>
      </c>
      <c r="AA1000" s="25" t="s">
        <v>96</v>
      </c>
      <c r="AB1000" s="25" t="s">
        <v>23</v>
      </c>
      <c r="AC1000" s="25" t="s">
        <v>97</v>
      </c>
      <c r="AD1000" s="30"/>
      <c r="AE1000" s="24"/>
      <c r="AF1000" s="31">
        <v>29698</v>
      </c>
      <c r="AG1000" s="25" t="str">
        <f t="shared" ca="1" si="260"/>
        <v>44 anos</v>
      </c>
      <c r="AH1000" s="31">
        <v>43847</v>
      </c>
      <c r="AI1000" s="31">
        <v>43937</v>
      </c>
      <c r="AJ1000" s="31">
        <f t="shared" si="261"/>
        <v>53068</v>
      </c>
      <c r="AK1000" s="31">
        <f t="shared" si="262"/>
        <v>54894</v>
      </c>
      <c r="AL1000" s="25">
        <v>59</v>
      </c>
      <c r="AM1000" s="25" t="str">
        <f t="shared" ca="1" si="263"/>
        <v>5 ano(s)</v>
      </c>
      <c r="AN1000" s="25" t="str">
        <f t="shared" ca="1" si="264"/>
        <v>4  mês(es)</v>
      </c>
      <c r="AO1000" s="25" t="str">
        <f t="shared" ca="1" si="265"/>
        <v>0 dias</v>
      </c>
      <c r="AP1000" s="25">
        <f t="shared" ca="1" si="266"/>
        <v>1948</v>
      </c>
      <c r="AQ1000" s="32" t="s">
        <v>99</v>
      </c>
      <c r="AR1000" s="25"/>
      <c r="AS1000" s="25"/>
      <c r="AT1000" s="25"/>
      <c r="AU1000" s="25"/>
      <c r="AV1000" s="25"/>
      <c r="AW1000" s="190" t="s">
        <v>336</v>
      </c>
      <c r="AX1000" s="25" t="s">
        <v>110</v>
      </c>
      <c r="AY1000" s="25" t="s">
        <v>99</v>
      </c>
      <c r="AZ1000" s="25" t="s">
        <v>99</v>
      </c>
      <c r="BA1000" s="215" t="s">
        <v>99</v>
      </c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 t="s">
        <v>12359</v>
      </c>
      <c r="BM1000" s="25">
        <v>280</v>
      </c>
      <c r="BN1000" s="25" t="s">
        <v>12360</v>
      </c>
      <c r="BO1000" s="25" t="s">
        <v>106</v>
      </c>
      <c r="BP1000" s="25">
        <v>69088058</v>
      </c>
      <c r="BQ1000" s="122">
        <v>9236820489</v>
      </c>
      <c r="BR1000" s="33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</row>
    <row r="1001" spans="1:93" ht="15" customHeight="1">
      <c r="A1001" s="13" t="s">
        <v>12361</v>
      </c>
      <c r="B1001" s="14">
        <v>57</v>
      </c>
      <c r="C1001" s="40" t="s">
        <v>82</v>
      </c>
      <c r="D1001" s="599" t="s">
        <v>12108</v>
      </c>
      <c r="E1001" s="600">
        <v>44</v>
      </c>
      <c r="F1001" s="599"/>
      <c r="G1001" s="599"/>
      <c r="H1001" s="36" t="s">
        <v>84</v>
      </c>
      <c r="I1001" s="14"/>
      <c r="J1001" s="14" t="s">
        <v>85</v>
      </c>
      <c r="K1001" s="14" t="s">
        <v>544</v>
      </c>
      <c r="L1001" s="14" t="s">
        <v>75</v>
      </c>
      <c r="M1001" s="17" t="s">
        <v>136</v>
      </c>
      <c r="N1001" s="17" t="s">
        <v>137</v>
      </c>
      <c r="O1001" s="18" t="s">
        <v>12362</v>
      </c>
      <c r="P1001" s="14" t="s">
        <v>12363</v>
      </c>
      <c r="Q1001" s="14">
        <v>1349</v>
      </c>
      <c r="R1001" s="14" t="s">
        <v>12364</v>
      </c>
      <c r="S1001" s="14" t="s">
        <v>12365</v>
      </c>
      <c r="T1001" s="14">
        <v>89699423</v>
      </c>
      <c r="U1001" s="14">
        <v>99</v>
      </c>
      <c r="V1001" s="14">
        <v>40</v>
      </c>
      <c r="W1001" s="14">
        <v>398</v>
      </c>
      <c r="X1001" s="13" t="s">
        <v>12366</v>
      </c>
      <c r="Y1001" s="13" t="s">
        <v>12367</v>
      </c>
      <c r="Z1001" s="14"/>
      <c r="AA1001" s="14" t="s">
        <v>96</v>
      </c>
      <c r="AB1001" s="14" t="s">
        <v>23</v>
      </c>
      <c r="AC1001" s="14" t="s">
        <v>97</v>
      </c>
      <c r="AD1001" s="19"/>
      <c r="AE1001" s="13"/>
      <c r="AF1001" s="20">
        <v>29037</v>
      </c>
      <c r="AG1001" s="14" t="str">
        <f t="shared" ca="1" si="260"/>
        <v>46 anos</v>
      </c>
      <c r="AH1001" s="14"/>
      <c r="AI1001" s="20">
        <v>43937</v>
      </c>
      <c r="AJ1001" s="20">
        <f t="shared" si="261"/>
        <v>53068</v>
      </c>
      <c r="AK1001" s="20">
        <f t="shared" si="262"/>
        <v>54894</v>
      </c>
      <c r="AL1001" s="14">
        <v>59</v>
      </c>
      <c r="AM1001" s="14" t="str">
        <f t="shared" ca="1" si="263"/>
        <v>5 ano(s)</v>
      </c>
      <c r="AN1001" s="14" t="str">
        <f t="shared" ca="1" si="264"/>
        <v>4  mês(es)</v>
      </c>
      <c r="AO1001" s="14" t="str">
        <f t="shared" ca="1" si="265"/>
        <v>0 dias</v>
      </c>
      <c r="AP1001" s="14">
        <f t="shared" ca="1" si="266"/>
        <v>1948</v>
      </c>
      <c r="AQ1001" s="21" t="s">
        <v>99</v>
      </c>
      <c r="AR1001" s="14"/>
      <c r="AS1001" s="14"/>
      <c r="AT1001" s="14"/>
      <c r="AU1001" s="14"/>
      <c r="AV1001" s="14"/>
      <c r="AW1001" s="14" t="s">
        <v>100</v>
      </c>
      <c r="AX1001" s="14" t="s">
        <v>149</v>
      </c>
      <c r="AY1001" s="14" t="s">
        <v>286</v>
      </c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 t="s">
        <v>12368</v>
      </c>
      <c r="BM1001" s="14">
        <v>14370</v>
      </c>
      <c r="BN1001" s="14" t="s">
        <v>12369</v>
      </c>
      <c r="BO1001" s="14" t="s">
        <v>106</v>
      </c>
      <c r="BP1001" s="14">
        <v>69041010</v>
      </c>
      <c r="BQ1001" s="14">
        <v>92991247632</v>
      </c>
      <c r="BR1001" s="22" t="s">
        <v>12370</v>
      </c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20">
        <v>43937</v>
      </c>
      <c r="CC1001" s="14" t="s">
        <v>175</v>
      </c>
      <c r="CD1001" s="20">
        <v>44672</v>
      </c>
      <c r="CE1001" s="14" t="s">
        <v>5664</v>
      </c>
      <c r="CF1001" s="14"/>
      <c r="CG1001" s="14"/>
      <c r="CH1001" s="14"/>
      <c r="CI1001" s="14"/>
      <c r="CJ1001" s="14"/>
      <c r="CK1001" s="14"/>
      <c r="CL1001" s="14"/>
      <c r="CM1001" s="14"/>
      <c r="CN1001" s="14" t="s">
        <v>12371</v>
      </c>
      <c r="CO1001" s="14" t="s">
        <v>11649</v>
      </c>
    </row>
    <row r="1002" spans="1:93" ht="15" customHeight="1">
      <c r="A1002" s="24" t="s">
        <v>12372</v>
      </c>
      <c r="B1002" s="25">
        <v>71</v>
      </c>
      <c r="C1002" s="34" t="s">
        <v>82</v>
      </c>
      <c r="D1002" s="600" t="s">
        <v>12108</v>
      </c>
      <c r="E1002" s="600">
        <v>44</v>
      </c>
      <c r="F1002" s="600"/>
      <c r="G1002" s="600"/>
      <c r="H1002" s="27" t="s">
        <v>84</v>
      </c>
      <c r="I1002" s="25" t="s">
        <v>10051</v>
      </c>
      <c r="J1002" s="25" t="s">
        <v>135</v>
      </c>
      <c r="K1002" s="25" t="s">
        <v>544</v>
      </c>
      <c r="L1002" s="25" t="s">
        <v>75</v>
      </c>
      <c r="M1002" s="28" t="s">
        <v>136</v>
      </c>
      <c r="N1002" s="28" t="s">
        <v>137</v>
      </c>
      <c r="O1002" s="29" t="s">
        <v>12373</v>
      </c>
      <c r="P1002" s="25" t="s">
        <v>12374</v>
      </c>
      <c r="Q1002" s="25">
        <v>1522</v>
      </c>
      <c r="R1002" s="25" t="s">
        <v>12375</v>
      </c>
      <c r="S1002" s="25" t="s">
        <v>12376</v>
      </c>
      <c r="T1002" s="25">
        <v>226835822</v>
      </c>
      <c r="U1002" s="25">
        <v>59</v>
      </c>
      <c r="V1002" s="25">
        <v>32</v>
      </c>
      <c r="W1002" s="25">
        <v>357</v>
      </c>
      <c r="X1002" s="24" t="s">
        <v>12377</v>
      </c>
      <c r="Y1002" s="24" t="s">
        <v>12378</v>
      </c>
      <c r="Z1002" s="25"/>
      <c r="AA1002" s="25" t="s">
        <v>96</v>
      </c>
      <c r="AB1002" s="25" t="s">
        <v>23</v>
      </c>
      <c r="AC1002" s="25" t="s">
        <v>97</v>
      </c>
      <c r="AD1002" s="30"/>
      <c r="AE1002" s="24" t="s">
        <v>12379</v>
      </c>
      <c r="AF1002" s="31">
        <v>30821</v>
      </c>
      <c r="AG1002" s="25" t="str">
        <f t="shared" ca="1" si="260"/>
        <v>41 anos</v>
      </c>
      <c r="AH1002" s="25"/>
      <c r="AI1002" s="31">
        <v>43937</v>
      </c>
      <c r="AJ1002" s="31">
        <f t="shared" si="261"/>
        <v>53068</v>
      </c>
      <c r="AK1002" s="31">
        <f t="shared" si="262"/>
        <v>54894</v>
      </c>
      <c r="AL1002" s="25">
        <v>59</v>
      </c>
      <c r="AM1002" s="25" t="str">
        <f t="shared" ca="1" si="263"/>
        <v>5 ano(s)</v>
      </c>
      <c r="AN1002" s="25" t="str">
        <f t="shared" ca="1" si="264"/>
        <v>4  mês(es)</v>
      </c>
      <c r="AO1002" s="25" t="str">
        <f t="shared" ca="1" si="265"/>
        <v>0 dias</v>
      </c>
      <c r="AP1002" s="25">
        <f t="shared" ca="1" si="266"/>
        <v>1948</v>
      </c>
      <c r="AQ1002" s="32" t="s">
        <v>99</v>
      </c>
      <c r="AR1002" s="25"/>
      <c r="AS1002" s="25"/>
      <c r="AT1002" s="25"/>
      <c r="AU1002" s="25"/>
      <c r="AV1002" s="25"/>
      <c r="AW1002" s="25" t="s">
        <v>100</v>
      </c>
      <c r="AX1002" s="25" t="s">
        <v>149</v>
      </c>
      <c r="AY1002" s="25" t="s">
        <v>12380</v>
      </c>
      <c r="AZ1002" s="25" t="s">
        <v>99</v>
      </c>
      <c r="BA1002" s="25" t="s">
        <v>99</v>
      </c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 t="s">
        <v>12381</v>
      </c>
      <c r="BM1002" s="25">
        <v>307</v>
      </c>
      <c r="BN1002" s="25" t="s">
        <v>12382</v>
      </c>
      <c r="BO1002" s="25" t="s">
        <v>106</v>
      </c>
      <c r="BP1002" s="25">
        <v>6903000</v>
      </c>
      <c r="BQ1002" s="25">
        <v>92036717807</v>
      </c>
      <c r="BR1002" s="33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31">
        <v>43937</v>
      </c>
      <c r="CC1002" s="25" t="s">
        <v>175</v>
      </c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</row>
    <row r="1003" spans="1:93" ht="15" customHeight="1">
      <c r="A1003" s="13" t="s">
        <v>12383</v>
      </c>
      <c r="B1003" s="14"/>
      <c r="C1003" s="40" t="s">
        <v>82</v>
      </c>
      <c r="D1003" s="599" t="s">
        <v>12108</v>
      </c>
      <c r="E1003" s="600">
        <v>44</v>
      </c>
      <c r="F1003" s="599"/>
      <c r="G1003" s="599"/>
      <c r="H1003" s="36" t="s">
        <v>84</v>
      </c>
      <c r="I1003" s="14"/>
      <c r="J1003" s="14" t="s">
        <v>85</v>
      </c>
      <c r="K1003" s="14" t="s">
        <v>86</v>
      </c>
      <c r="L1003" s="21" t="s">
        <v>69</v>
      </c>
      <c r="M1003" s="17" t="s">
        <v>1392</v>
      </c>
      <c r="N1003" s="17" t="s">
        <v>1450</v>
      </c>
      <c r="O1003" s="18" t="s">
        <v>12384</v>
      </c>
      <c r="P1003" s="14" t="s">
        <v>12385</v>
      </c>
      <c r="Q1003" s="60" t="s">
        <v>12386</v>
      </c>
      <c r="R1003" s="14" t="s">
        <v>12387</v>
      </c>
      <c r="S1003" s="14" t="s">
        <v>12388</v>
      </c>
      <c r="T1003" s="14">
        <v>190097322</v>
      </c>
      <c r="U1003" s="14">
        <v>91</v>
      </c>
      <c r="V1003" s="14">
        <v>62</v>
      </c>
      <c r="W1003" s="14">
        <v>375</v>
      </c>
      <c r="X1003" s="13" t="s">
        <v>12389</v>
      </c>
      <c r="Y1003" s="13" t="s">
        <v>12390</v>
      </c>
      <c r="Z1003" s="14">
        <v>2</v>
      </c>
      <c r="AA1003" s="14" t="s">
        <v>96</v>
      </c>
      <c r="AB1003" s="14" t="s">
        <v>23</v>
      </c>
      <c r="AC1003" s="14" t="s">
        <v>97</v>
      </c>
      <c r="AD1003" s="19"/>
      <c r="AE1003" s="13" t="s">
        <v>7408</v>
      </c>
      <c r="AF1003" s="20">
        <v>30201</v>
      </c>
      <c r="AG1003" s="14" t="str">
        <f t="shared" ca="1" si="260"/>
        <v>42 anos</v>
      </c>
      <c r="AH1003" s="20">
        <v>43937</v>
      </c>
      <c r="AI1003" s="20">
        <v>43937</v>
      </c>
      <c r="AJ1003" s="20">
        <f t="shared" si="261"/>
        <v>53068</v>
      </c>
      <c r="AK1003" s="20">
        <f t="shared" si="262"/>
        <v>54894</v>
      </c>
      <c r="AL1003" s="14">
        <v>59</v>
      </c>
      <c r="AM1003" s="14" t="str">
        <f t="shared" ca="1" si="263"/>
        <v>5 ano(s)</v>
      </c>
      <c r="AN1003" s="14" t="str">
        <f t="shared" ca="1" si="264"/>
        <v>4  mês(es)</v>
      </c>
      <c r="AO1003" s="14" t="str">
        <f t="shared" ca="1" si="265"/>
        <v>0 dias</v>
      </c>
      <c r="AP1003" s="14">
        <f t="shared" ca="1" si="266"/>
        <v>1948</v>
      </c>
      <c r="AQ1003" s="21" t="s">
        <v>99</v>
      </c>
      <c r="AR1003" s="14"/>
      <c r="AS1003" s="14"/>
      <c r="AT1003" s="14"/>
      <c r="AU1003" s="14"/>
      <c r="AV1003" s="14"/>
      <c r="AW1003" s="14" t="s">
        <v>100</v>
      </c>
      <c r="AX1003" s="14" t="s">
        <v>110</v>
      </c>
      <c r="AY1003" s="14" t="s">
        <v>10340</v>
      </c>
      <c r="AZ1003" s="14" t="s">
        <v>99</v>
      </c>
      <c r="BA1003" s="14" t="s">
        <v>99</v>
      </c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 t="s">
        <v>12391</v>
      </c>
      <c r="BM1003" s="14">
        <v>237</v>
      </c>
      <c r="BN1003" s="14" t="s">
        <v>12392</v>
      </c>
      <c r="BO1003" s="14" t="s">
        <v>106</v>
      </c>
      <c r="BP1003" s="14">
        <v>69044360</v>
      </c>
      <c r="BQ1003" s="14">
        <v>92981175611</v>
      </c>
      <c r="BR1003" s="14" t="s">
        <v>12393</v>
      </c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</row>
    <row r="1004" spans="1:93" ht="15" customHeight="1">
      <c r="A1004" s="24" t="s">
        <v>12394</v>
      </c>
      <c r="B1004" s="25"/>
      <c r="C1004" s="34" t="s">
        <v>82</v>
      </c>
      <c r="D1004" s="600" t="s">
        <v>12108</v>
      </c>
      <c r="E1004" s="600">
        <v>44</v>
      </c>
      <c r="F1004" s="600"/>
      <c r="G1004" s="600"/>
      <c r="H1004" s="27" t="s">
        <v>84</v>
      </c>
      <c r="I1004" s="25"/>
      <c r="J1004" s="25" t="s">
        <v>85</v>
      </c>
      <c r="K1004" s="25" t="s">
        <v>544</v>
      </c>
      <c r="L1004" s="32" t="s">
        <v>69</v>
      </c>
      <c r="M1004" s="28" t="s">
        <v>1392</v>
      </c>
      <c r="N1004" s="28" t="s">
        <v>1450</v>
      </c>
      <c r="O1004" s="29" t="s">
        <v>12395</v>
      </c>
      <c r="P1004" s="25" t="s">
        <v>12396</v>
      </c>
      <c r="Q1004" s="41" t="s">
        <v>12397</v>
      </c>
      <c r="R1004" s="25" t="s">
        <v>12398</v>
      </c>
      <c r="S1004" s="25" t="s">
        <v>12399</v>
      </c>
      <c r="T1004" s="25">
        <v>217978322</v>
      </c>
      <c r="U1004" s="25">
        <v>83</v>
      </c>
      <c r="V1004" s="25">
        <v>59</v>
      </c>
      <c r="W1004" s="25">
        <v>94</v>
      </c>
      <c r="X1004" s="24" t="s">
        <v>12400</v>
      </c>
      <c r="Y1004" s="24" t="s">
        <v>12401</v>
      </c>
      <c r="Z1004" s="25">
        <v>1</v>
      </c>
      <c r="AA1004" s="25" t="s">
        <v>96</v>
      </c>
      <c r="AB1004" s="25" t="s">
        <v>23</v>
      </c>
      <c r="AC1004" s="25" t="s">
        <v>97</v>
      </c>
      <c r="AD1004" s="30"/>
      <c r="AE1004" s="24" t="s">
        <v>1587</v>
      </c>
      <c r="AF1004" s="31">
        <v>30622</v>
      </c>
      <c r="AG1004" s="25" t="str">
        <f t="shared" ca="1" si="260"/>
        <v>41 anos</v>
      </c>
      <c r="AH1004" s="31">
        <v>43937</v>
      </c>
      <c r="AI1004" s="31">
        <v>43937</v>
      </c>
      <c r="AJ1004" s="31">
        <f t="shared" si="261"/>
        <v>53068</v>
      </c>
      <c r="AK1004" s="31">
        <f t="shared" si="262"/>
        <v>54894</v>
      </c>
      <c r="AL1004" s="25">
        <v>59</v>
      </c>
      <c r="AM1004" s="25" t="str">
        <f t="shared" ca="1" si="263"/>
        <v>5 ano(s)</v>
      </c>
      <c r="AN1004" s="25" t="str">
        <f t="shared" ca="1" si="264"/>
        <v>4  mês(es)</v>
      </c>
      <c r="AO1004" s="25" t="str">
        <f t="shared" ca="1" si="265"/>
        <v>0 dias</v>
      </c>
      <c r="AP1004" s="25">
        <f t="shared" ca="1" si="266"/>
        <v>1948</v>
      </c>
      <c r="AQ1004" s="32" t="s">
        <v>99</v>
      </c>
      <c r="AR1004" s="25"/>
      <c r="AS1004" s="25"/>
      <c r="AT1004" s="25"/>
      <c r="AU1004" s="25"/>
      <c r="AV1004" s="25"/>
      <c r="AW1004" s="25" t="s">
        <v>100</v>
      </c>
      <c r="AX1004" s="25" t="s">
        <v>110</v>
      </c>
      <c r="AY1004" s="25" t="s">
        <v>12402</v>
      </c>
      <c r="AZ1004" s="25" t="s">
        <v>99</v>
      </c>
      <c r="BA1004" s="25" t="s">
        <v>99</v>
      </c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 t="s">
        <v>12403</v>
      </c>
      <c r="BM1004" s="25">
        <v>1403</v>
      </c>
      <c r="BN1004" s="25" t="s">
        <v>6509</v>
      </c>
      <c r="BO1004" s="25" t="s">
        <v>106</v>
      </c>
      <c r="BP1004" s="25">
        <v>69086001</v>
      </c>
      <c r="BQ1004" s="25">
        <v>92088044652</v>
      </c>
      <c r="BR1004" s="25" t="s">
        <v>12404</v>
      </c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</row>
    <row r="1005" spans="1:93" ht="15" customHeight="1">
      <c r="A1005" s="13" t="s">
        <v>12405</v>
      </c>
      <c r="B1005" s="14"/>
      <c r="C1005" s="40" t="s">
        <v>82</v>
      </c>
      <c r="D1005" s="599" t="s">
        <v>12108</v>
      </c>
      <c r="E1005" s="600">
        <v>44</v>
      </c>
      <c r="F1005" s="599"/>
      <c r="G1005" s="599"/>
      <c r="H1005" s="36" t="s">
        <v>84</v>
      </c>
      <c r="I1005" s="14" t="s">
        <v>10051</v>
      </c>
      <c r="J1005" s="14" t="s">
        <v>135</v>
      </c>
      <c r="K1005" s="14" t="s">
        <v>86</v>
      </c>
      <c r="L1005" s="21" t="s">
        <v>70</v>
      </c>
      <c r="M1005" s="17" t="s">
        <v>1392</v>
      </c>
      <c r="N1005" s="17" t="s">
        <v>1450</v>
      </c>
      <c r="O1005" s="18" t="s">
        <v>12406</v>
      </c>
      <c r="P1005" s="14" t="s">
        <v>12407</v>
      </c>
      <c r="Q1005" s="60" t="s">
        <v>12408</v>
      </c>
      <c r="R1005" s="14" t="s">
        <v>12409</v>
      </c>
      <c r="S1005" s="14" t="s">
        <v>12410</v>
      </c>
      <c r="T1005" s="14">
        <v>196146122</v>
      </c>
      <c r="U1005" s="14">
        <v>67</v>
      </c>
      <c r="V1005" s="14">
        <v>65</v>
      </c>
      <c r="W1005" s="14">
        <v>121</v>
      </c>
      <c r="X1005" s="13" t="s">
        <v>12411</v>
      </c>
      <c r="Y1005" s="13" t="s">
        <v>12412</v>
      </c>
      <c r="Z1005" s="14">
        <v>2</v>
      </c>
      <c r="AA1005" s="14" t="s">
        <v>99</v>
      </c>
      <c r="AB1005" s="14" t="s">
        <v>219</v>
      </c>
      <c r="AC1005" s="14" t="s">
        <v>4849</v>
      </c>
      <c r="AD1005" s="19" t="s">
        <v>12413</v>
      </c>
      <c r="AE1005" s="13" t="s">
        <v>6330</v>
      </c>
      <c r="AF1005" s="20">
        <v>29144</v>
      </c>
      <c r="AG1005" s="14" t="str">
        <f t="shared" ca="1" si="260"/>
        <v>45 anos</v>
      </c>
      <c r="AH1005" s="20">
        <v>43937</v>
      </c>
      <c r="AI1005" s="20">
        <v>43937</v>
      </c>
      <c r="AJ1005" s="20">
        <f t="shared" si="261"/>
        <v>53068</v>
      </c>
      <c r="AK1005" s="20">
        <f t="shared" si="262"/>
        <v>54894</v>
      </c>
      <c r="AL1005" s="14">
        <v>59</v>
      </c>
      <c r="AM1005" s="14" t="str">
        <f t="shared" ca="1" si="263"/>
        <v>5 ano(s)</v>
      </c>
      <c r="AN1005" s="14" t="str">
        <f t="shared" ca="1" si="264"/>
        <v>4  mês(es)</v>
      </c>
      <c r="AO1005" s="14" t="str">
        <f t="shared" ca="1" si="265"/>
        <v>0 dias</v>
      </c>
      <c r="AP1005" s="14">
        <f t="shared" ca="1" si="266"/>
        <v>1948</v>
      </c>
      <c r="AQ1005" s="21" t="s">
        <v>99</v>
      </c>
      <c r="AR1005" s="14"/>
      <c r="AS1005" s="14"/>
      <c r="AT1005" s="14"/>
      <c r="AU1005" s="14"/>
      <c r="AV1005" s="14"/>
      <c r="AW1005" s="14" t="s">
        <v>100</v>
      </c>
      <c r="AX1005" s="14" t="s">
        <v>110</v>
      </c>
      <c r="AY1005" s="14" t="s">
        <v>12414</v>
      </c>
      <c r="AZ1005" s="14" t="s">
        <v>99</v>
      </c>
      <c r="BA1005" s="14" t="s">
        <v>99</v>
      </c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 t="s">
        <v>12415</v>
      </c>
      <c r="BM1005" s="14">
        <v>1010</v>
      </c>
      <c r="BN1005" s="14" t="s">
        <v>12416</v>
      </c>
      <c r="BO1005" s="14" t="s">
        <v>106</v>
      </c>
      <c r="BP1005" s="14">
        <v>69073140</v>
      </c>
      <c r="BQ1005" s="14">
        <v>36713341</v>
      </c>
      <c r="BR1005" s="14"/>
      <c r="BS1005" s="14"/>
      <c r="BT1005" s="14"/>
      <c r="BU1005" s="14"/>
      <c r="BV1005" s="14"/>
      <c r="BW1005" s="14"/>
      <c r="BX1005" s="14"/>
      <c r="BY1005" s="14" t="s">
        <v>1707</v>
      </c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</row>
    <row r="1006" spans="1:93" ht="15" customHeight="1">
      <c r="A1006" s="24" t="s">
        <v>12417</v>
      </c>
      <c r="B1006" s="25">
        <v>63</v>
      </c>
      <c r="C1006" s="34" t="s">
        <v>82</v>
      </c>
      <c r="D1006" s="600" t="s">
        <v>12108</v>
      </c>
      <c r="E1006" s="600">
        <v>44</v>
      </c>
      <c r="F1006" s="600"/>
      <c r="G1006" s="600"/>
      <c r="H1006" s="27" t="s">
        <v>84</v>
      </c>
      <c r="I1006" s="25" t="s">
        <v>10051</v>
      </c>
      <c r="J1006" s="25" t="s">
        <v>85</v>
      </c>
      <c r="K1006" s="25" t="s">
        <v>544</v>
      </c>
      <c r="L1006" s="25" t="s">
        <v>75</v>
      </c>
      <c r="M1006" s="28" t="s">
        <v>136</v>
      </c>
      <c r="N1006" s="28" t="s">
        <v>137</v>
      </c>
      <c r="O1006" s="29" t="s">
        <v>12418</v>
      </c>
      <c r="P1006" s="25" t="s">
        <v>12419</v>
      </c>
      <c r="Q1006" s="25">
        <v>1445</v>
      </c>
      <c r="R1006" s="25" t="s">
        <v>12420</v>
      </c>
      <c r="S1006" s="25" t="s">
        <v>12421</v>
      </c>
      <c r="T1006" s="25">
        <v>230648922</v>
      </c>
      <c r="U1006" s="25">
        <v>75</v>
      </c>
      <c r="V1006" s="25">
        <v>40</v>
      </c>
      <c r="W1006" s="25">
        <v>514</v>
      </c>
      <c r="X1006" s="24" t="s">
        <v>12422</v>
      </c>
      <c r="Y1006" s="24" t="s">
        <v>12423</v>
      </c>
      <c r="Z1006" s="25"/>
      <c r="AA1006" s="25" t="s">
        <v>96</v>
      </c>
      <c r="AB1006" s="25" t="s">
        <v>23</v>
      </c>
      <c r="AC1006" s="25" t="s">
        <v>97</v>
      </c>
      <c r="AD1006" s="30"/>
      <c r="AE1006" s="24" t="s">
        <v>12424</v>
      </c>
      <c r="AF1006" s="31">
        <v>30811</v>
      </c>
      <c r="AG1006" s="25" t="str">
        <f t="shared" ca="1" si="260"/>
        <v>41 anos</v>
      </c>
      <c r="AH1006" s="25"/>
      <c r="AI1006" s="31">
        <v>43937</v>
      </c>
      <c r="AJ1006" s="31">
        <f t="shared" si="261"/>
        <v>53068</v>
      </c>
      <c r="AK1006" s="31">
        <f t="shared" si="262"/>
        <v>54894</v>
      </c>
      <c r="AL1006" s="25">
        <v>59</v>
      </c>
      <c r="AM1006" s="25" t="str">
        <f t="shared" ca="1" si="263"/>
        <v>5 ano(s)</v>
      </c>
      <c r="AN1006" s="25" t="str">
        <f t="shared" ca="1" si="264"/>
        <v>4  mês(es)</v>
      </c>
      <c r="AO1006" s="25" t="str">
        <f t="shared" ca="1" si="265"/>
        <v>0 dias</v>
      </c>
      <c r="AP1006" s="25">
        <f t="shared" ca="1" si="266"/>
        <v>1948</v>
      </c>
      <c r="AQ1006" s="32" t="s">
        <v>99</v>
      </c>
      <c r="AR1006" s="25"/>
      <c r="AS1006" s="25"/>
      <c r="AT1006" s="25"/>
      <c r="AU1006" s="25"/>
      <c r="AV1006" s="25"/>
      <c r="AW1006" s="25" t="s">
        <v>100</v>
      </c>
      <c r="AX1006" s="25" t="s">
        <v>149</v>
      </c>
      <c r="AY1006" s="25" t="s">
        <v>99</v>
      </c>
      <c r="AZ1006" s="25" t="s">
        <v>99</v>
      </c>
      <c r="BA1006" s="25" t="s">
        <v>99</v>
      </c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 t="s">
        <v>12425</v>
      </c>
      <c r="BM1006" s="25">
        <v>303</v>
      </c>
      <c r="BN1006" s="25" t="s">
        <v>12426</v>
      </c>
      <c r="BO1006" s="25" t="s">
        <v>106</v>
      </c>
      <c r="BP1006" s="25">
        <v>69054700</v>
      </c>
      <c r="BQ1006" s="25">
        <v>92992036430</v>
      </c>
      <c r="BR1006" s="33" t="s">
        <v>12427</v>
      </c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31">
        <v>43937</v>
      </c>
      <c r="CC1006" s="25" t="s">
        <v>175</v>
      </c>
      <c r="CD1006" s="31">
        <v>44672</v>
      </c>
      <c r="CE1006" s="25" t="s">
        <v>5664</v>
      </c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</row>
    <row r="1007" spans="1:93" ht="15" customHeight="1">
      <c r="A1007" s="13" t="s">
        <v>12428</v>
      </c>
      <c r="B1007" s="14"/>
      <c r="C1007" s="40" t="s">
        <v>82</v>
      </c>
      <c r="D1007" s="599" t="s">
        <v>12108</v>
      </c>
      <c r="E1007" s="600">
        <v>44</v>
      </c>
      <c r="F1007" s="599"/>
      <c r="G1007" s="599"/>
      <c r="H1007" s="36" t="s">
        <v>84</v>
      </c>
      <c r="I1007" s="14"/>
      <c r="J1007" s="14" t="s">
        <v>85</v>
      </c>
      <c r="K1007" s="14" t="s">
        <v>86</v>
      </c>
      <c r="L1007" s="21" t="s">
        <v>69</v>
      </c>
      <c r="M1007" s="17" t="s">
        <v>1392</v>
      </c>
      <c r="N1007" s="17" t="s">
        <v>1450</v>
      </c>
      <c r="O1007" s="18" t="s">
        <v>12429</v>
      </c>
      <c r="P1007" s="14" t="s">
        <v>12430</v>
      </c>
      <c r="Q1007" s="60" t="s">
        <v>12431</v>
      </c>
      <c r="R1007" s="14" t="s">
        <v>12432</v>
      </c>
      <c r="S1007" s="14" t="s">
        <v>12433</v>
      </c>
      <c r="T1007" s="14">
        <v>198041622</v>
      </c>
      <c r="U1007" s="14">
        <v>40</v>
      </c>
      <c r="V1007" s="14">
        <v>37</v>
      </c>
      <c r="W1007" s="14">
        <v>507</v>
      </c>
      <c r="X1007" s="13" t="s">
        <v>12434</v>
      </c>
      <c r="Y1007" s="13" t="s">
        <v>12435</v>
      </c>
      <c r="Z1007" s="14">
        <v>2</v>
      </c>
      <c r="AA1007" s="14" t="s">
        <v>96</v>
      </c>
      <c r="AB1007" s="14" t="s">
        <v>23</v>
      </c>
      <c r="AC1007" s="14" t="s">
        <v>97</v>
      </c>
      <c r="AD1007" s="19"/>
      <c r="AE1007" s="13" t="s">
        <v>12436</v>
      </c>
      <c r="AF1007" s="20">
        <v>29808</v>
      </c>
      <c r="AG1007" s="14" t="str">
        <f t="shared" ca="1" si="260"/>
        <v>44 anos</v>
      </c>
      <c r="AH1007" s="20">
        <v>43937</v>
      </c>
      <c r="AI1007" s="20">
        <v>43937</v>
      </c>
      <c r="AJ1007" s="20">
        <f t="shared" si="261"/>
        <v>53068</v>
      </c>
      <c r="AK1007" s="20">
        <f t="shared" si="262"/>
        <v>54894</v>
      </c>
      <c r="AL1007" s="14">
        <v>59</v>
      </c>
      <c r="AM1007" s="14" t="str">
        <f t="shared" ca="1" si="263"/>
        <v>5 ano(s)</v>
      </c>
      <c r="AN1007" s="14" t="str">
        <f t="shared" ca="1" si="264"/>
        <v>4  mês(es)</v>
      </c>
      <c r="AO1007" s="14" t="str">
        <f t="shared" ca="1" si="265"/>
        <v>0 dias</v>
      </c>
      <c r="AP1007" s="14">
        <f t="shared" ca="1" si="266"/>
        <v>1948</v>
      </c>
      <c r="AQ1007" s="21" t="s">
        <v>99</v>
      </c>
      <c r="AR1007" s="14"/>
      <c r="AS1007" s="14"/>
      <c r="AT1007" s="14"/>
      <c r="AU1007" s="14"/>
      <c r="AV1007" s="14"/>
      <c r="AW1007" s="14" t="s">
        <v>100</v>
      </c>
      <c r="AX1007" s="14" t="s">
        <v>110</v>
      </c>
      <c r="AY1007" s="14" t="s">
        <v>8068</v>
      </c>
      <c r="AZ1007" s="14" t="s">
        <v>99</v>
      </c>
      <c r="BA1007" s="14" t="s">
        <v>99</v>
      </c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 t="s">
        <v>12437</v>
      </c>
      <c r="BM1007" s="14">
        <v>1</v>
      </c>
      <c r="BN1007" s="14" t="s">
        <v>12438</v>
      </c>
      <c r="BO1007" s="14" t="s">
        <v>106</v>
      </c>
      <c r="BP1007" s="14">
        <v>69063001</v>
      </c>
      <c r="BQ1007" s="14">
        <v>92992406866</v>
      </c>
      <c r="BR1007" s="14" t="s">
        <v>12439</v>
      </c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</row>
    <row r="1008" spans="1:93" ht="15" customHeight="1">
      <c r="A1008" s="24" t="s">
        <v>12440</v>
      </c>
      <c r="B1008" s="25"/>
      <c r="C1008" s="34" t="s">
        <v>82</v>
      </c>
      <c r="D1008" s="600" t="s">
        <v>12108</v>
      </c>
      <c r="E1008" s="600">
        <v>44</v>
      </c>
      <c r="F1008" s="600"/>
      <c r="G1008" s="600"/>
      <c r="H1008" s="27" t="s">
        <v>84</v>
      </c>
      <c r="I1008" s="25" t="s">
        <v>11996</v>
      </c>
      <c r="J1008" s="25" t="s">
        <v>85</v>
      </c>
      <c r="K1008" s="25" t="s">
        <v>86</v>
      </c>
      <c r="L1008" s="32" t="s">
        <v>69</v>
      </c>
      <c r="M1008" s="28" t="s">
        <v>1392</v>
      </c>
      <c r="N1008" s="28" t="s">
        <v>1450</v>
      </c>
      <c r="O1008" s="29" t="s">
        <v>12441</v>
      </c>
      <c r="P1008" s="25" t="s">
        <v>12442</v>
      </c>
      <c r="Q1008" s="41" t="s">
        <v>12443</v>
      </c>
      <c r="R1008" s="25" t="s">
        <v>12444</v>
      </c>
      <c r="S1008" s="25" t="s">
        <v>12445</v>
      </c>
      <c r="T1008" s="25">
        <v>305601813</v>
      </c>
      <c r="U1008" s="25">
        <v>76</v>
      </c>
      <c r="V1008" s="25">
        <v>62</v>
      </c>
      <c r="W1008" s="25">
        <v>506</v>
      </c>
      <c r="X1008" s="24" t="s">
        <v>12446</v>
      </c>
      <c r="Y1008" s="24" t="s">
        <v>12447</v>
      </c>
      <c r="Z1008" s="25">
        <v>2</v>
      </c>
      <c r="AA1008" s="25" t="s">
        <v>96</v>
      </c>
      <c r="AB1008" s="25" t="s">
        <v>23</v>
      </c>
      <c r="AC1008" s="25" t="s">
        <v>97</v>
      </c>
      <c r="AD1008" s="30"/>
      <c r="AE1008" s="24" t="s">
        <v>12448</v>
      </c>
      <c r="AF1008" s="31">
        <v>28403</v>
      </c>
      <c r="AG1008" s="25" t="str">
        <f t="shared" ca="1" si="260"/>
        <v>47 anos</v>
      </c>
      <c r="AH1008" s="31">
        <v>43937</v>
      </c>
      <c r="AI1008" s="31">
        <v>43937</v>
      </c>
      <c r="AJ1008" s="31">
        <f t="shared" si="261"/>
        <v>53068</v>
      </c>
      <c r="AK1008" s="31">
        <f t="shared" si="262"/>
        <v>54894</v>
      </c>
      <c r="AL1008" s="25">
        <v>59</v>
      </c>
      <c r="AM1008" s="25" t="str">
        <f t="shared" ca="1" si="263"/>
        <v>5 ano(s)</v>
      </c>
      <c r="AN1008" s="25" t="str">
        <f t="shared" ca="1" si="264"/>
        <v>4  mês(es)</v>
      </c>
      <c r="AO1008" s="25" t="str">
        <f t="shared" ca="1" si="265"/>
        <v>0 dias</v>
      </c>
      <c r="AP1008" s="25">
        <f t="shared" ca="1" si="266"/>
        <v>1948</v>
      </c>
      <c r="AQ1008" s="32" t="s">
        <v>99</v>
      </c>
      <c r="AR1008" s="25"/>
      <c r="AS1008" s="25"/>
      <c r="AT1008" s="25"/>
      <c r="AU1008" s="25"/>
      <c r="AV1008" s="25"/>
      <c r="AW1008" s="25" t="s">
        <v>100</v>
      </c>
      <c r="AX1008" s="25" t="s">
        <v>110</v>
      </c>
      <c r="AY1008" s="25" t="s">
        <v>12449</v>
      </c>
      <c r="AZ1008" s="25" t="s">
        <v>99</v>
      </c>
      <c r="BA1008" s="25" t="s">
        <v>99</v>
      </c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 t="s">
        <v>9542</v>
      </c>
      <c r="BM1008" s="25">
        <v>950</v>
      </c>
      <c r="BN1008" s="25" t="s">
        <v>12450</v>
      </c>
      <c r="BO1008" s="25" t="s">
        <v>106</v>
      </c>
      <c r="BP1008" s="25">
        <v>69059724</v>
      </c>
      <c r="BQ1008" s="25">
        <v>92995010819</v>
      </c>
      <c r="BR1008" s="25" t="s">
        <v>12451</v>
      </c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</row>
    <row r="1009" spans="1:93" ht="15" customHeight="1">
      <c r="A1009" s="13" t="s">
        <v>12452</v>
      </c>
      <c r="B1009" s="14">
        <v>38</v>
      </c>
      <c r="C1009" s="40" t="s">
        <v>82</v>
      </c>
      <c r="D1009" s="599" t="s">
        <v>12108</v>
      </c>
      <c r="E1009" s="600">
        <v>44</v>
      </c>
      <c r="F1009" s="599"/>
      <c r="G1009" s="599"/>
      <c r="H1009" s="36" t="s">
        <v>84</v>
      </c>
      <c r="I1009" s="14"/>
      <c r="J1009" s="14" t="s">
        <v>85</v>
      </c>
      <c r="K1009" s="14" t="s">
        <v>544</v>
      </c>
      <c r="L1009" s="14" t="s">
        <v>75</v>
      </c>
      <c r="M1009" s="17" t="s">
        <v>136</v>
      </c>
      <c r="N1009" s="17" t="s">
        <v>137</v>
      </c>
      <c r="O1009" s="18" t="s">
        <v>12453</v>
      </c>
      <c r="P1009" s="14" t="s">
        <v>12454</v>
      </c>
      <c r="Q1009" s="14">
        <v>1398</v>
      </c>
      <c r="R1009" s="14" t="s">
        <v>12455</v>
      </c>
      <c r="S1009" s="14" t="s">
        <v>12456</v>
      </c>
      <c r="T1009" s="14">
        <v>189082622</v>
      </c>
      <c r="U1009" s="14">
        <v>83</v>
      </c>
      <c r="V1009" s="14">
        <v>58</v>
      </c>
      <c r="W1009" s="14">
        <v>73</v>
      </c>
      <c r="X1009" s="13" t="s">
        <v>12457</v>
      </c>
      <c r="Y1009" s="13" t="s">
        <v>12458</v>
      </c>
      <c r="Z1009" s="14"/>
      <c r="AA1009" s="14" t="s">
        <v>99</v>
      </c>
      <c r="AB1009" s="14" t="s">
        <v>1601</v>
      </c>
      <c r="AC1009" s="14" t="s">
        <v>97</v>
      </c>
      <c r="AD1009" s="19" t="s">
        <v>12459</v>
      </c>
      <c r="AE1009" s="13" t="s">
        <v>12460</v>
      </c>
      <c r="AF1009" s="20">
        <v>29071</v>
      </c>
      <c r="AG1009" s="14" t="str">
        <f t="shared" ca="1" si="260"/>
        <v>46 anos</v>
      </c>
      <c r="AH1009" s="14"/>
      <c r="AI1009" s="20">
        <v>43937</v>
      </c>
      <c r="AJ1009" s="20">
        <f t="shared" si="261"/>
        <v>53068</v>
      </c>
      <c r="AK1009" s="20">
        <f t="shared" si="262"/>
        <v>54894</v>
      </c>
      <c r="AL1009" s="14">
        <v>59</v>
      </c>
      <c r="AM1009" s="14" t="str">
        <f t="shared" ca="1" si="263"/>
        <v>5 ano(s)</v>
      </c>
      <c r="AN1009" s="14" t="str">
        <f t="shared" ca="1" si="264"/>
        <v>4  mês(es)</v>
      </c>
      <c r="AO1009" s="14" t="str">
        <f t="shared" ca="1" si="265"/>
        <v>0 dias</v>
      </c>
      <c r="AP1009" s="14">
        <f t="shared" ca="1" si="266"/>
        <v>1948</v>
      </c>
      <c r="AQ1009" s="21" t="s">
        <v>99</v>
      </c>
      <c r="AR1009" s="14"/>
      <c r="AS1009" s="14"/>
      <c r="AT1009" s="14"/>
      <c r="AU1009" s="14"/>
      <c r="AV1009" s="14"/>
      <c r="AW1009" s="14" t="s">
        <v>100</v>
      </c>
      <c r="AX1009" s="14" t="s">
        <v>149</v>
      </c>
      <c r="AY1009" s="14" t="s">
        <v>12461</v>
      </c>
      <c r="AZ1009" s="14"/>
      <c r="BA1009" s="116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 t="s">
        <v>12462</v>
      </c>
      <c r="BM1009" s="14">
        <v>70</v>
      </c>
      <c r="BN1009" s="14" t="s">
        <v>1605</v>
      </c>
      <c r="BO1009" s="14" t="s">
        <v>106</v>
      </c>
      <c r="BP1009" s="14">
        <v>69000000</v>
      </c>
      <c r="BQ1009" s="314"/>
      <c r="BR1009" s="22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20">
        <v>43937</v>
      </c>
      <c r="CC1009" s="14" t="s">
        <v>175</v>
      </c>
      <c r="CD1009" s="20">
        <v>44672</v>
      </c>
      <c r="CE1009" s="14" t="s">
        <v>5664</v>
      </c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</row>
    <row r="1010" spans="1:93" ht="15" customHeight="1">
      <c r="A1010" s="24" t="s">
        <v>12463</v>
      </c>
      <c r="B1010" s="25">
        <v>66</v>
      </c>
      <c r="C1010" s="34" t="s">
        <v>82</v>
      </c>
      <c r="D1010" s="600" t="s">
        <v>12108</v>
      </c>
      <c r="E1010" s="600">
        <v>44</v>
      </c>
      <c r="F1010" s="600"/>
      <c r="G1010" s="600"/>
      <c r="H1010" s="27" t="s">
        <v>84</v>
      </c>
      <c r="I1010" s="25" t="s">
        <v>12464</v>
      </c>
      <c r="J1010" s="25" t="s">
        <v>135</v>
      </c>
      <c r="K1010" s="25" t="s">
        <v>544</v>
      </c>
      <c r="L1010" s="25" t="s">
        <v>75</v>
      </c>
      <c r="M1010" s="28" t="s">
        <v>136</v>
      </c>
      <c r="N1010" s="28" t="s">
        <v>137</v>
      </c>
      <c r="O1010" s="29" t="s">
        <v>12465</v>
      </c>
      <c r="P1010" s="25" t="s">
        <v>12466</v>
      </c>
      <c r="Q1010" s="25">
        <v>1420</v>
      </c>
      <c r="R1010" s="25" t="s">
        <v>12467</v>
      </c>
      <c r="S1010" s="25" t="s">
        <v>12468</v>
      </c>
      <c r="T1010" s="25">
        <v>207711022</v>
      </c>
      <c r="U1010" s="25">
        <v>8</v>
      </c>
      <c r="V1010" s="25">
        <v>8</v>
      </c>
      <c r="W1010" s="25">
        <v>151</v>
      </c>
      <c r="X1010" s="24" t="s">
        <v>12469</v>
      </c>
      <c r="Y1010" s="24" t="s">
        <v>12470</v>
      </c>
      <c r="Z1010" s="25"/>
      <c r="AA1010" s="25" t="s">
        <v>96</v>
      </c>
      <c r="AB1010" s="25" t="s">
        <v>23</v>
      </c>
      <c r="AC1010" s="25" t="s">
        <v>97</v>
      </c>
      <c r="AD1010" s="30"/>
      <c r="AE1010" s="24" t="s">
        <v>11568</v>
      </c>
      <c r="AF1010" s="31">
        <v>30288</v>
      </c>
      <c r="AG1010" s="25" t="str">
        <f t="shared" ca="1" si="260"/>
        <v>42 anos</v>
      </c>
      <c r="AH1010" s="25"/>
      <c r="AI1010" s="31">
        <v>43937</v>
      </c>
      <c r="AJ1010" s="31">
        <f t="shared" si="261"/>
        <v>53068</v>
      </c>
      <c r="AK1010" s="31">
        <f t="shared" si="262"/>
        <v>54894</v>
      </c>
      <c r="AL1010" s="25">
        <v>59</v>
      </c>
      <c r="AM1010" s="25" t="str">
        <f t="shared" ca="1" si="263"/>
        <v>5 ano(s)</v>
      </c>
      <c r="AN1010" s="25" t="str">
        <f t="shared" ca="1" si="264"/>
        <v>4  mês(es)</v>
      </c>
      <c r="AO1010" s="25" t="str">
        <f t="shared" ca="1" si="265"/>
        <v>0 dias</v>
      </c>
      <c r="AP1010" s="25">
        <f t="shared" ca="1" si="266"/>
        <v>1948</v>
      </c>
      <c r="AQ1010" s="32" t="s">
        <v>99</v>
      </c>
      <c r="AR1010" s="25"/>
      <c r="AS1010" s="25"/>
      <c r="AT1010" s="25"/>
      <c r="AU1010" s="25"/>
      <c r="AV1010" s="25"/>
      <c r="AW1010" s="25" t="s">
        <v>100</v>
      </c>
      <c r="AX1010" s="25" t="s">
        <v>149</v>
      </c>
      <c r="AY1010" s="25" t="s">
        <v>12471</v>
      </c>
      <c r="AZ1010" s="32" t="s">
        <v>12472</v>
      </c>
      <c r="BA1010" s="25" t="s">
        <v>99</v>
      </c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 t="s">
        <v>12473</v>
      </c>
      <c r="BM1010" s="25">
        <v>12</v>
      </c>
      <c r="BN1010" s="25" t="s">
        <v>12474</v>
      </c>
      <c r="BO1010" s="25" t="s">
        <v>106</v>
      </c>
      <c r="BP1010" s="25">
        <v>69090230</v>
      </c>
      <c r="BQ1010" s="25">
        <v>97991981434</v>
      </c>
      <c r="BR1010" s="33" t="s">
        <v>12475</v>
      </c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31">
        <v>43937</v>
      </c>
      <c r="CC1010" s="25" t="s">
        <v>175</v>
      </c>
      <c r="CD1010" s="31">
        <v>44672</v>
      </c>
      <c r="CE1010" s="25" t="s">
        <v>5664</v>
      </c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</row>
    <row r="1011" spans="1:93" ht="15" customHeight="1">
      <c r="A1011" s="13" t="s">
        <v>12476</v>
      </c>
      <c r="B1011" s="14"/>
      <c r="C1011" s="40" t="s">
        <v>82</v>
      </c>
      <c r="D1011" s="599" t="s">
        <v>12108</v>
      </c>
      <c r="E1011" s="600">
        <v>44</v>
      </c>
      <c r="F1011" s="599"/>
      <c r="G1011" s="599"/>
      <c r="H1011" s="36" t="s">
        <v>84</v>
      </c>
      <c r="I1011" s="14" t="s">
        <v>10051</v>
      </c>
      <c r="J1011" s="14" t="s">
        <v>85</v>
      </c>
      <c r="K1011" s="14" t="s">
        <v>86</v>
      </c>
      <c r="L1011" s="21" t="s">
        <v>69</v>
      </c>
      <c r="M1011" s="17" t="s">
        <v>1392</v>
      </c>
      <c r="N1011" s="17" t="s">
        <v>1450</v>
      </c>
      <c r="O1011" s="18" t="s">
        <v>12477</v>
      </c>
      <c r="P1011" s="14" t="s">
        <v>12478</v>
      </c>
      <c r="Q1011" s="60" t="s">
        <v>12479</v>
      </c>
      <c r="R1011" s="14" t="s">
        <v>12480</v>
      </c>
      <c r="S1011" s="14" t="s">
        <v>12481</v>
      </c>
      <c r="T1011" s="14">
        <v>189107222</v>
      </c>
      <c r="U1011" s="14">
        <v>67</v>
      </c>
      <c r="V1011" s="14">
        <v>2</v>
      </c>
      <c r="W1011" s="14">
        <v>538</v>
      </c>
      <c r="X1011" s="13" t="s">
        <v>12482</v>
      </c>
      <c r="Y1011" s="13" t="s">
        <v>12483</v>
      </c>
      <c r="Z1011" s="14">
        <v>2</v>
      </c>
      <c r="AA1011" s="14" t="s">
        <v>96</v>
      </c>
      <c r="AB1011" s="14" t="s">
        <v>23</v>
      </c>
      <c r="AC1011" s="14" t="s">
        <v>97</v>
      </c>
      <c r="AD1011" s="19"/>
      <c r="AE1011" s="13"/>
      <c r="AF1011" s="20">
        <v>29389</v>
      </c>
      <c r="AG1011" s="14" t="str">
        <f t="shared" ca="1" si="260"/>
        <v>45 anos</v>
      </c>
      <c r="AH1011" s="20">
        <v>43937</v>
      </c>
      <c r="AI1011" s="20">
        <v>43937</v>
      </c>
      <c r="AJ1011" s="20">
        <f t="shared" si="261"/>
        <v>53068</v>
      </c>
      <c r="AK1011" s="20">
        <f t="shared" si="262"/>
        <v>54894</v>
      </c>
      <c r="AL1011" s="14">
        <v>59</v>
      </c>
      <c r="AM1011" s="14" t="str">
        <f t="shared" ca="1" si="263"/>
        <v>5 ano(s)</v>
      </c>
      <c r="AN1011" s="14" t="str">
        <f t="shared" ca="1" si="264"/>
        <v>4  mês(es)</v>
      </c>
      <c r="AO1011" s="14" t="str">
        <f t="shared" ca="1" si="265"/>
        <v>0 dias</v>
      </c>
      <c r="AP1011" s="14">
        <f t="shared" ca="1" si="266"/>
        <v>1948</v>
      </c>
      <c r="AQ1011" s="21" t="s">
        <v>99</v>
      </c>
      <c r="AR1011" s="14"/>
      <c r="AS1011" s="14"/>
      <c r="AT1011" s="14"/>
      <c r="AU1011" s="14"/>
      <c r="AV1011" s="14"/>
      <c r="AW1011" s="14" t="s">
        <v>100</v>
      </c>
      <c r="AX1011" s="14" t="s">
        <v>110</v>
      </c>
      <c r="AY1011" s="14" t="s">
        <v>12484</v>
      </c>
      <c r="AZ1011" s="14" t="s">
        <v>99</v>
      </c>
      <c r="BA1011" s="14" t="s">
        <v>99</v>
      </c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 t="s">
        <v>12485</v>
      </c>
      <c r="BM1011" s="14">
        <v>150</v>
      </c>
      <c r="BN1011" s="14" t="s">
        <v>7177</v>
      </c>
      <c r="BO1011" s="14" t="s">
        <v>106</v>
      </c>
      <c r="BP1011" s="14">
        <v>69028321</v>
      </c>
      <c r="BQ1011" s="14">
        <v>92982145905</v>
      </c>
      <c r="BR1011" s="14" t="s">
        <v>12486</v>
      </c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</row>
    <row r="1012" spans="1:93" ht="15" customHeight="1">
      <c r="A1012" s="103" t="s">
        <v>12487</v>
      </c>
      <c r="B1012" s="25"/>
      <c r="C1012" s="34" t="s">
        <v>82</v>
      </c>
      <c r="D1012" s="600" t="s">
        <v>12108</v>
      </c>
      <c r="E1012" s="600">
        <v>44</v>
      </c>
      <c r="F1012" s="600"/>
      <c r="G1012" s="600"/>
      <c r="H1012" s="27" t="s">
        <v>84</v>
      </c>
      <c r="I1012" s="25" t="s">
        <v>10051</v>
      </c>
      <c r="J1012" s="25" t="s">
        <v>85</v>
      </c>
      <c r="K1012" s="25" t="s">
        <v>86</v>
      </c>
      <c r="L1012" s="32" t="s">
        <v>70</v>
      </c>
      <c r="M1012" s="28" t="s">
        <v>1392</v>
      </c>
      <c r="N1012" s="28" t="s">
        <v>1450</v>
      </c>
      <c r="O1012" s="29" t="s">
        <v>12488</v>
      </c>
      <c r="P1012" s="25" t="s">
        <v>12489</v>
      </c>
      <c r="Q1012" s="41" t="s">
        <v>12490</v>
      </c>
      <c r="R1012" s="25" t="s">
        <v>12491</v>
      </c>
      <c r="S1012" s="25" t="s">
        <v>12492</v>
      </c>
      <c r="T1012" s="25">
        <v>146194722</v>
      </c>
      <c r="U1012" s="25">
        <v>40</v>
      </c>
      <c r="V1012" s="25">
        <v>40</v>
      </c>
      <c r="W1012" s="25">
        <v>46</v>
      </c>
      <c r="X1012" s="24" t="s">
        <v>12493</v>
      </c>
      <c r="Y1012" s="24" t="s">
        <v>12494</v>
      </c>
      <c r="Z1012" s="25">
        <v>4</v>
      </c>
      <c r="AA1012" s="25" t="s">
        <v>96</v>
      </c>
      <c r="AB1012" s="25" t="s">
        <v>23</v>
      </c>
      <c r="AC1012" s="25" t="s">
        <v>97</v>
      </c>
      <c r="AD1012" s="30"/>
      <c r="AE1012" s="24" t="s">
        <v>805</v>
      </c>
      <c r="AF1012" s="31">
        <v>27176</v>
      </c>
      <c r="AG1012" s="25" t="str">
        <f t="shared" ca="1" si="260"/>
        <v>51 anos</v>
      </c>
      <c r="AH1012" s="31">
        <v>43937</v>
      </c>
      <c r="AI1012" s="31">
        <v>43937</v>
      </c>
      <c r="AJ1012" s="31">
        <f t="shared" si="261"/>
        <v>53068</v>
      </c>
      <c r="AK1012" s="31">
        <f t="shared" si="262"/>
        <v>54894</v>
      </c>
      <c r="AL1012" s="25">
        <v>59</v>
      </c>
      <c r="AM1012" s="25" t="str">
        <f t="shared" ca="1" si="263"/>
        <v>5 ano(s)</v>
      </c>
      <c r="AN1012" s="25" t="str">
        <f t="shared" ca="1" si="264"/>
        <v>4  mês(es)</v>
      </c>
      <c r="AO1012" s="25" t="str">
        <f t="shared" ca="1" si="265"/>
        <v>0 dias</v>
      </c>
      <c r="AP1012" s="25">
        <f t="shared" ca="1" si="266"/>
        <v>1948</v>
      </c>
      <c r="AQ1012" s="32" t="s">
        <v>99</v>
      </c>
      <c r="AR1012" s="25"/>
      <c r="AS1012" s="25"/>
      <c r="AT1012" s="25"/>
      <c r="AU1012" s="25"/>
      <c r="AV1012" s="25"/>
      <c r="AW1012" s="25" t="s">
        <v>336</v>
      </c>
      <c r="AX1012" s="25" t="s">
        <v>110</v>
      </c>
      <c r="AY1012" s="25" t="s">
        <v>99</v>
      </c>
      <c r="AZ1012" s="25" t="s">
        <v>99</v>
      </c>
      <c r="BA1012" s="25" t="s">
        <v>99</v>
      </c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 t="s">
        <v>12495</v>
      </c>
      <c r="BM1012" s="25">
        <v>403</v>
      </c>
      <c r="BN1012" s="25" t="s">
        <v>12496</v>
      </c>
      <c r="BO1012" s="25" t="s">
        <v>106</v>
      </c>
      <c r="BP1012" s="25">
        <v>0</v>
      </c>
      <c r="BQ1012" s="25">
        <v>32382687</v>
      </c>
      <c r="BR1012" s="25" t="s">
        <v>12497</v>
      </c>
      <c r="BS1012" s="25"/>
      <c r="BT1012" s="25"/>
      <c r="BU1012" s="25"/>
      <c r="BV1012" s="25"/>
      <c r="BW1012" s="25"/>
      <c r="BX1012" s="25"/>
      <c r="BY1012" s="25" t="s">
        <v>12498</v>
      </c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</row>
    <row r="1013" spans="1:93" ht="15" customHeight="1">
      <c r="A1013" s="13" t="s">
        <v>12499</v>
      </c>
      <c r="B1013" s="14">
        <v>32</v>
      </c>
      <c r="C1013" s="40" t="s">
        <v>82</v>
      </c>
      <c r="D1013" s="599" t="s">
        <v>12108</v>
      </c>
      <c r="E1013" s="600">
        <v>44</v>
      </c>
      <c r="F1013" s="599"/>
      <c r="G1013" s="599"/>
      <c r="H1013" s="36" t="s">
        <v>84</v>
      </c>
      <c r="I1013" s="14"/>
      <c r="J1013" s="14" t="s">
        <v>85</v>
      </c>
      <c r="K1013" s="14" t="s">
        <v>544</v>
      </c>
      <c r="L1013" s="14" t="s">
        <v>75</v>
      </c>
      <c r="M1013" s="17" t="s">
        <v>136</v>
      </c>
      <c r="N1013" s="17" t="s">
        <v>137</v>
      </c>
      <c r="O1013" s="18" t="s">
        <v>12500</v>
      </c>
      <c r="P1013" s="14" t="s">
        <v>12501</v>
      </c>
      <c r="Q1013" s="14">
        <v>1395</v>
      </c>
      <c r="R1013" s="14" t="s">
        <v>12502</v>
      </c>
      <c r="S1013" s="14" t="s">
        <v>12503</v>
      </c>
      <c r="T1013" s="14">
        <v>131956919</v>
      </c>
      <c r="U1013" s="14">
        <v>70</v>
      </c>
      <c r="V1013" s="14">
        <v>8</v>
      </c>
      <c r="W1013" s="14">
        <v>91</v>
      </c>
      <c r="X1013" s="13" t="s">
        <v>12504</v>
      </c>
      <c r="Y1013" s="13" t="s">
        <v>12505</v>
      </c>
      <c r="Z1013" s="14"/>
      <c r="AA1013" s="14" t="s">
        <v>96</v>
      </c>
      <c r="AB1013" s="14" t="s">
        <v>23</v>
      </c>
      <c r="AC1013" s="14" t="s">
        <v>97</v>
      </c>
      <c r="AD1013" s="19"/>
      <c r="AE1013" s="13" t="s">
        <v>1458</v>
      </c>
      <c r="AF1013" s="20">
        <v>27905</v>
      </c>
      <c r="AG1013" s="14" t="str">
        <f t="shared" ca="1" si="260"/>
        <v>49 anos</v>
      </c>
      <c r="AH1013" s="14"/>
      <c r="AI1013" s="20">
        <v>43937</v>
      </c>
      <c r="AJ1013" s="20">
        <f t="shared" si="261"/>
        <v>53068</v>
      </c>
      <c r="AK1013" s="20">
        <f t="shared" si="262"/>
        <v>54894</v>
      </c>
      <c r="AL1013" s="14">
        <v>59</v>
      </c>
      <c r="AM1013" s="14" t="str">
        <f t="shared" ca="1" si="263"/>
        <v>5 ano(s)</v>
      </c>
      <c r="AN1013" s="14" t="str">
        <f t="shared" ca="1" si="264"/>
        <v>4  mês(es)</v>
      </c>
      <c r="AO1013" s="14" t="str">
        <f t="shared" ca="1" si="265"/>
        <v>0 dias</v>
      </c>
      <c r="AP1013" s="14">
        <f t="shared" ca="1" si="266"/>
        <v>1948</v>
      </c>
      <c r="AQ1013" s="21" t="s">
        <v>99</v>
      </c>
      <c r="AR1013" s="14"/>
      <c r="AS1013" s="14"/>
      <c r="AT1013" s="14"/>
      <c r="AU1013" s="14"/>
      <c r="AV1013" s="14"/>
      <c r="AW1013" s="14" t="s">
        <v>100</v>
      </c>
      <c r="AX1013" s="14" t="s">
        <v>149</v>
      </c>
      <c r="AY1013" s="14" t="s">
        <v>1703</v>
      </c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 t="s">
        <v>12506</v>
      </c>
      <c r="BM1013" s="14">
        <v>1373</v>
      </c>
      <c r="BN1013" s="14" t="s">
        <v>12507</v>
      </c>
      <c r="BO1013" s="14" t="s">
        <v>106</v>
      </c>
      <c r="BP1013" s="14">
        <v>69058400</v>
      </c>
      <c r="BQ1013" s="14">
        <v>67999503710</v>
      </c>
      <c r="BR1013" s="22" t="s">
        <v>12508</v>
      </c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20">
        <v>43937</v>
      </c>
      <c r="CC1013" s="14" t="s">
        <v>175</v>
      </c>
      <c r="CD1013" s="20">
        <v>44672</v>
      </c>
      <c r="CE1013" s="14" t="s">
        <v>5664</v>
      </c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</row>
    <row r="1014" spans="1:93" ht="15" customHeight="1">
      <c r="A1014" s="103" t="s">
        <v>12509</v>
      </c>
      <c r="B1014" s="32"/>
      <c r="C1014" s="34" t="s">
        <v>82</v>
      </c>
      <c r="D1014" s="600" t="s">
        <v>12108</v>
      </c>
      <c r="E1014" s="600">
        <v>44</v>
      </c>
      <c r="F1014" s="600"/>
      <c r="G1014" s="600"/>
      <c r="H1014" s="27" t="s">
        <v>84</v>
      </c>
      <c r="I1014" s="25" t="s">
        <v>1082</v>
      </c>
      <c r="J1014" s="32" t="s">
        <v>85</v>
      </c>
      <c r="K1014" s="25" t="s">
        <v>86</v>
      </c>
      <c r="L1014" s="32" t="s">
        <v>69</v>
      </c>
      <c r="M1014" s="32" t="s">
        <v>1392</v>
      </c>
      <c r="N1014" s="32" t="s">
        <v>1450</v>
      </c>
      <c r="O1014" s="29" t="s">
        <v>12510</v>
      </c>
      <c r="P1014" s="32" t="s">
        <v>12511</v>
      </c>
      <c r="Q1014" s="25">
        <v>1856</v>
      </c>
      <c r="R1014" s="32" t="s">
        <v>12512</v>
      </c>
      <c r="S1014" s="32">
        <v>92499163291</v>
      </c>
      <c r="T1014" s="32">
        <v>312582322</v>
      </c>
      <c r="U1014" s="32">
        <v>91</v>
      </c>
      <c r="V1014" s="32">
        <v>32</v>
      </c>
      <c r="W1014" s="32">
        <v>817</v>
      </c>
      <c r="X1014" s="103" t="s">
        <v>12513</v>
      </c>
      <c r="Y1014" s="103" t="s">
        <v>12514</v>
      </c>
      <c r="Z1014" s="25">
        <v>1</v>
      </c>
      <c r="AA1014" s="25" t="s">
        <v>96</v>
      </c>
      <c r="AB1014" s="25" t="s">
        <v>23</v>
      </c>
      <c r="AC1014" s="32" t="s">
        <v>97</v>
      </c>
      <c r="AD1014" s="105"/>
      <c r="AE1014" s="103"/>
      <c r="AF1014" s="106">
        <v>31951</v>
      </c>
      <c r="AG1014" s="32" t="s">
        <v>7353</v>
      </c>
      <c r="AH1014" s="106">
        <v>44802</v>
      </c>
      <c r="AI1014" s="106">
        <v>44802</v>
      </c>
      <c r="AJ1014" s="31">
        <f t="shared" si="261"/>
        <v>53933</v>
      </c>
      <c r="AK1014" s="31">
        <f t="shared" si="262"/>
        <v>55760</v>
      </c>
      <c r="AL1014" s="32">
        <v>59</v>
      </c>
      <c r="AM1014" s="25" t="str">
        <f t="shared" ca="1" si="263"/>
        <v>2 ano(s)</v>
      </c>
      <c r="AN1014" s="25" t="str">
        <f t="shared" ca="1" si="264"/>
        <v>11  mês(es)</v>
      </c>
      <c r="AO1014" s="25" t="str">
        <f t="shared" ca="1" si="265"/>
        <v>18 dias</v>
      </c>
      <c r="AP1014" s="25">
        <f t="shared" ca="1" si="266"/>
        <v>1083</v>
      </c>
      <c r="AQ1014" s="32" t="s">
        <v>99</v>
      </c>
      <c r="AR1014" s="32"/>
      <c r="AS1014" s="32"/>
      <c r="AT1014" s="32"/>
      <c r="AU1014" s="32"/>
      <c r="AV1014" s="32"/>
      <c r="AW1014" s="25" t="s">
        <v>100</v>
      </c>
      <c r="AX1014" s="32" t="s">
        <v>5947</v>
      </c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 t="s">
        <v>12515</v>
      </c>
      <c r="BM1014" s="32">
        <v>210</v>
      </c>
      <c r="BN1014" s="32" t="s">
        <v>10649</v>
      </c>
      <c r="BO1014" s="32" t="s">
        <v>106</v>
      </c>
      <c r="BP1014" s="32">
        <v>69030505</v>
      </c>
      <c r="BQ1014" s="32" t="s">
        <v>12516</v>
      </c>
      <c r="BR1014" s="182" t="s">
        <v>12517</v>
      </c>
      <c r="BS1014" s="103"/>
      <c r="BT1014" s="32"/>
      <c r="BU1014" s="32"/>
      <c r="BV1014" s="32"/>
      <c r="BW1014" s="32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32"/>
      <c r="CK1014" s="32"/>
      <c r="CL1014" s="32"/>
      <c r="CM1014" s="103"/>
      <c r="CN1014" s="32"/>
      <c r="CO1014" s="32"/>
    </row>
    <row r="1015" spans="1:93" ht="15" customHeight="1">
      <c r="A1015" s="39" t="s">
        <v>12518</v>
      </c>
      <c r="B1015" s="14">
        <v>71</v>
      </c>
      <c r="C1015" s="40" t="s">
        <v>82</v>
      </c>
      <c r="D1015" s="599" t="s">
        <v>12108</v>
      </c>
      <c r="E1015" s="600">
        <v>44</v>
      </c>
      <c r="F1015" s="599"/>
      <c r="G1015" s="599"/>
      <c r="H1015" s="591" t="s">
        <v>84</v>
      </c>
      <c r="I1015" s="14" t="s">
        <v>295</v>
      </c>
      <c r="J1015" s="14" t="s">
        <v>135</v>
      </c>
      <c r="K1015" s="14"/>
      <c r="L1015" s="14" t="s">
        <v>257</v>
      </c>
      <c r="M1015" s="14" t="s">
        <v>196</v>
      </c>
      <c r="N1015" s="17" t="s">
        <v>88</v>
      </c>
      <c r="O1015" s="18" t="s">
        <v>12519</v>
      </c>
      <c r="P1015" s="59" t="s">
        <v>12520</v>
      </c>
      <c r="Q1015" s="17" t="s">
        <v>12521</v>
      </c>
      <c r="R1015" s="59" t="s">
        <v>12522</v>
      </c>
      <c r="S1015" s="59" t="s">
        <v>12523</v>
      </c>
      <c r="T1015" s="75" t="s">
        <v>12524</v>
      </c>
      <c r="U1015" s="14">
        <v>8</v>
      </c>
      <c r="V1015" s="75" t="s">
        <v>1046</v>
      </c>
      <c r="W1015" s="75" t="s">
        <v>12525</v>
      </c>
      <c r="X1015" s="253" t="s">
        <v>12526</v>
      </c>
      <c r="Y1015" s="146" t="s">
        <v>12527</v>
      </c>
      <c r="Z1015" s="14"/>
      <c r="AA1015" s="14" t="s">
        <v>96</v>
      </c>
      <c r="AB1015" s="14" t="s">
        <v>23</v>
      </c>
      <c r="AC1015" s="14" t="s">
        <v>97</v>
      </c>
      <c r="AD1015" s="19"/>
      <c r="AE1015" s="13"/>
      <c r="AF1015" s="62">
        <v>32154</v>
      </c>
      <c r="AG1015" s="14" t="str">
        <f ca="1">DATEDIF(AF1015,TODAY(),"Y")&amp;" anos"</f>
        <v>37 anos</v>
      </c>
      <c r="AH1015" s="62">
        <v>45267</v>
      </c>
      <c r="AI1015" s="20"/>
      <c r="AJ1015" s="20"/>
      <c r="AK1015" s="20"/>
      <c r="AL1015" s="14"/>
      <c r="AM1015" s="14"/>
      <c r="AN1015" s="14"/>
      <c r="AO1015" s="14"/>
      <c r="AP1015" s="14"/>
      <c r="AQ1015" s="21"/>
      <c r="AR1015" s="14"/>
      <c r="AS1015" s="14"/>
      <c r="AT1015" s="14"/>
      <c r="AU1015" s="14"/>
      <c r="AV1015" s="14"/>
      <c r="AW1015" s="14" t="s">
        <v>100</v>
      </c>
      <c r="AX1015" s="52" t="s">
        <v>12528</v>
      </c>
      <c r="AY1015" s="52" t="s">
        <v>306</v>
      </c>
      <c r="AZ1015" s="52" t="s">
        <v>99</v>
      </c>
      <c r="BA1015" s="52" t="s">
        <v>99</v>
      </c>
      <c r="BB1015" s="14" t="s">
        <v>271</v>
      </c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78" t="s">
        <v>12529</v>
      </c>
      <c r="BM1015" s="14">
        <v>136</v>
      </c>
      <c r="BN1015" s="14"/>
      <c r="BO1015" s="14" t="s">
        <v>106</v>
      </c>
      <c r="BP1015" s="76">
        <v>69043000</v>
      </c>
      <c r="BQ1015" s="53">
        <v>92991770412</v>
      </c>
      <c r="BR1015" s="54" t="s">
        <v>12530</v>
      </c>
      <c r="BS1015" s="14"/>
      <c r="BT1015" s="14"/>
      <c r="BU1015" s="14"/>
      <c r="BV1015" s="14" t="s">
        <v>276</v>
      </c>
      <c r="BW1015" s="20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</row>
    <row r="1016" spans="1:93" ht="15" customHeight="1">
      <c r="A1016" s="24" t="s">
        <v>12531</v>
      </c>
      <c r="B1016" s="25"/>
      <c r="C1016" s="34" t="s">
        <v>82</v>
      </c>
      <c r="D1016" s="600" t="s">
        <v>12108</v>
      </c>
      <c r="E1016" s="600">
        <v>44</v>
      </c>
      <c r="F1016" s="600"/>
      <c r="G1016" s="600"/>
      <c r="H1016" s="27" t="s">
        <v>84</v>
      </c>
      <c r="I1016" s="25" t="s">
        <v>4939</v>
      </c>
      <c r="J1016" s="25" t="s">
        <v>85</v>
      </c>
      <c r="K1016" s="25" t="s">
        <v>86</v>
      </c>
      <c r="L1016" s="32" t="s">
        <v>69</v>
      </c>
      <c r="M1016" s="28" t="s">
        <v>1392</v>
      </c>
      <c r="N1016" s="28" t="s">
        <v>1450</v>
      </c>
      <c r="O1016" s="29" t="s">
        <v>12532</v>
      </c>
      <c r="P1016" s="25" t="s">
        <v>12533</v>
      </c>
      <c r="Q1016" s="41" t="s">
        <v>12534</v>
      </c>
      <c r="R1016" s="25" t="s">
        <v>12535</v>
      </c>
      <c r="S1016" s="25" t="s">
        <v>12536</v>
      </c>
      <c r="T1016" s="25">
        <v>200089815</v>
      </c>
      <c r="U1016" s="25">
        <v>89</v>
      </c>
      <c r="V1016" s="25">
        <v>6</v>
      </c>
      <c r="W1016" s="25">
        <v>112</v>
      </c>
      <c r="X1016" s="24" t="s">
        <v>12537</v>
      </c>
      <c r="Y1016" s="24" t="s">
        <v>12538</v>
      </c>
      <c r="Z1016" s="25">
        <v>2</v>
      </c>
      <c r="AA1016" s="25" t="s">
        <v>96</v>
      </c>
      <c r="AB1016" s="25" t="s">
        <v>23</v>
      </c>
      <c r="AC1016" s="25" t="s">
        <v>97</v>
      </c>
      <c r="AD1016" s="30"/>
      <c r="AE1016" s="24" t="s">
        <v>805</v>
      </c>
      <c r="AF1016" s="31">
        <v>26200</v>
      </c>
      <c r="AG1016" s="25" t="str">
        <f ca="1">DATEDIF(AF1016,TODAY(),"Y")&amp;" anos"</f>
        <v>53 anos</v>
      </c>
      <c r="AH1016" s="31">
        <v>43937</v>
      </c>
      <c r="AI1016" s="31">
        <v>43937</v>
      </c>
      <c r="AJ1016" s="31">
        <f t="shared" ref="AJ1016:AJ1022" si="267">EDATE(AI1016,300)</f>
        <v>53068</v>
      </c>
      <c r="AK1016" s="31">
        <f t="shared" ref="AK1016:AK1022" si="268">EDATE(AI1016,360)</f>
        <v>54894</v>
      </c>
      <c r="AL1016" s="25">
        <v>59</v>
      </c>
      <c r="AM1016" s="25" t="str">
        <f t="shared" ref="AM1016:AM1022" ca="1" si="269">DATEDIF(AI1016,TODAY(),"Y")&amp;" ano(s)"</f>
        <v>5 ano(s)</v>
      </c>
      <c r="AN1016" s="25" t="str">
        <f t="shared" ref="AN1016:AN1022" ca="1" si="270">DATEDIF(AI1016,TODAY(),"YM")&amp;"  mês(es)"</f>
        <v>4  mês(es)</v>
      </c>
      <c r="AO1016" s="25" t="str">
        <f t="shared" ref="AO1016:AO1022" ca="1" si="271">DATEDIF(AI1016,TODAY(),"MD")&amp;" dias"</f>
        <v>0 dias</v>
      </c>
      <c r="AP1016" s="25">
        <f t="shared" ref="AP1016:AP1022" ca="1" si="272">TODAY()-AI1016</f>
        <v>1948</v>
      </c>
      <c r="AQ1016" s="32" t="s">
        <v>99</v>
      </c>
      <c r="AR1016" s="25"/>
      <c r="AS1016" s="25"/>
      <c r="AT1016" s="25"/>
      <c r="AU1016" s="25"/>
      <c r="AV1016" s="25"/>
      <c r="AW1016" s="25" t="s">
        <v>336</v>
      </c>
      <c r="AX1016" s="25" t="s">
        <v>110</v>
      </c>
      <c r="AY1016" s="25" t="s">
        <v>99</v>
      </c>
      <c r="AZ1016" s="25" t="s">
        <v>99</v>
      </c>
      <c r="BA1016" s="25" t="s">
        <v>99</v>
      </c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 t="s">
        <v>12539</v>
      </c>
      <c r="BM1016" s="25">
        <v>2237</v>
      </c>
      <c r="BN1016" s="25" t="s">
        <v>6509</v>
      </c>
      <c r="BO1016" s="25" t="s">
        <v>106</v>
      </c>
      <c r="BP1016" s="25">
        <v>69400809</v>
      </c>
      <c r="BQ1016" s="25">
        <v>92991478807</v>
      </c>
      <c r="BR1016" s="25" t="s">
        <v>12540</v>
      </c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</row>
    <row r="1017" spans="1:93" ht="15" customHeight="1">
      <c r="A1017" s="13" t="s">
        <v>12541</v>
      </c>
      <c r="B1017" s="14">
        <v>42</v>
      </c>
      <c r="C1017" s="40" t="s">
        <v>82</v>
      </c>
      <c r="D1017" s="599" t="s">
        <v>12108</v>
      </c>
      <c r="E1017" s="600">
        <v>44</v>
      </c>
      <c r="F1017" s="599"/>
      <c r="G1017" s="599"/>
      <c r="H1017" s="36" t="s">
        <v>84</v>
      </c>
      <c r="I1017" s="14"/>
      <c r="J1017" s="14" t="s">
        <v>135</v>
      </c>
      <c r="K1017" s="14" t="s">
        <v>544</v>
      </c>
      <c r="L1017" s="14" t="s">
        <v>75</v>
      </c>
      <c r="M1017" s="17" t="s">
        <v>136</v>
      </c>
      <c r="N1017" s="17" t="s">
        <v>137</v>
      </c>
      <c r="O1017" s="18" t="s">
        <v>12542</v>
      </c>
      <c r="P1017" s="14" t="s">
        <v>12543</v>
      </c>
      <c r="Q1017" s="14">
        <v>1479</v>
      </c>
      <c r="R1017" s="14" t="s">
        <v>12544</v>
      </c>
      <c r="S1017" s="14" t="s">
        <v>12545</v>
      </c>
      <c r="T1017" s="14">
        <v>152956922</v>
      </c>
      <c r="U1017" s="14">
        <v>91</v>
      </c>
      <c r="V1017" s="14">
        <v>2</v>
      </c>
      <c r="W1017" s="14">
        <v>588</v>
      </c>
      <c r="X1017" s="13" t="s">
        <v>12546</v>
      </c>
      <c r="Y1017" s="13" t="s">
        <v>12547</v>
      </c>
      <c r="Z1017" s="14">
        <v>2</v>
      </c>
      <c r="AA1017" s="14" t="s">
        <v>96</v>
      </c>
      <c r="AB1017" s="14" t="s">
        <v>23</v>
      </c>
      <c r="AC1017" s="14" t="s">
        <v>97</v>
      </c>
      <c r="AD1017" s="19"/>
      <c r="AE1017" s="13" t="s">
        <v>805</v>
      </c>
      <c r="AF1017" s="20">
        <v>27124</v>
      </c>
      <c r="AG1017" s="14" t="str">
        <f ca="1">DATEDIF(AF1017,TODAY(),"Y")&amp;" anos"</f>
        <v>51 anos</v>
      </c>
      <c r="AH1017" s="14"/>
      <c r="AI1017" s="20">
        <v>43937</v>
      </c>
      <c r="AJ1017" s="20">
        <f t="shared" si="267"/>
        <v>53068</v>
      </c>
      <c r="AK1017" s="20">
        <f t="shared" si="268"/>
        <v>54894</v>
      </c>
      <c r="AL1017" s="14">
        <v>59</v>
      </c>
      <c r="AM1017" s="14" t="str">
        <f t="shared" ca="1" si="269"/>
        <v>5 ano(s)</v>
      </c>
      <c r="AN1017" s="14" t="str">
        <f t="shared" ca="1" si="270"/>
        <v>4  mês(es)</v>
      </c>
      <c r="AO1017" s="14" t="str">
        <f t="shared" ca="1" si="271"/>
        <v>0 dias</v>
      </c>
      <c r="AP1017" s="14">
        <f t="shared" ca="1" si="272"/>
        <v>1948</v>
      </c>
      <c r="AQ1017" s="21" t="s">
        <v>99</v>
      </c>
      <c r="AR1017" s="14"/>
      <c r="AS1017" s="14"/>
      <c r="AT1017" s="14"/>
      <c r="AU1017" s="14"/>
      <c r="AV1017" s="14"/>
      <c r="AW1017" s="14" t="s">
        <v>100</v>
      </c>
      <c r="AX1017" s="14" t="s">
        <v>149</v>
      </c>
      <c r="AY1017" s="14" t="s">
        <v>12548</v>
      </c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 t="s">
        <v>12549</v>
      </c>
      <c r="BM1017" s="14">
        <v>156</v>
      </c>
      <c r="BN1017" s="14" t="s">
        <v>12550</v>
      </c>
      <c r="BO1017" s="14" t="s">
        <v>106</v>
      </c>
      <c r="BP1017" s="14">
        <v>69058231</v>
      </c>
      <c r="BQ1017" s="14">
        <v>92992623639</v>
      </c>
      <c r="BR1017" s="22" t="s">
        <v>12551</v>
      </c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20">
        <v>43937</v>
      </c>
      <c r="CC1017" s="14" t="s">
        <v>175</v>
      </c>
      <c r="CD1017" s="20">
        <v>44672</v>
      </c>
      <c r="CE1017" s="14" t="s">
        <v>5664</v>
      </c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</row>
    <row r="1018" spans="1:93" ht="15" customHeight="1">
      <c r="A1018" s="24" t="s">
        <v>12552</v>
      </c>
      <c r="B1018" s="25">
        <v>21</v>
      </c>
      <c r="C1018" s="34" t="s">
        <v>82</v>
      </c>
      <c r="D1018" s="600" t="s">
        <v>12108</v>
      </c>
      <c r="E1018" s="600">
        <v>44</v>
      </c>
      <c r="F1018" s="600"/>
      <c r="G1018" s="600"/>
      <c r="H1018" s="27" t="s">
        <v>84</v>
      </c>
      <c r="I1018" s="25"/>
      <c r="J1018" s="25" t="s">
        <v>85</v>
      </c>
      <c r="K1018" s="25" t="s">
        <v>544</v>
      </c>
      <c r="L1018" s="25" t="s">
        <v>75</v>
      </c>
      <c r="M1018" s="28" t="s">
        <v>136</v>
      </c>
      <c r="N1018" s="28" t="s">
        <v>137</v>
      </c>
      <c r="O1018" s="29" t="s">
        <v>12553</v>
      </c>
      <c r="P1018" s="25" t="s">
        <v>12554</v>
      </c>
      <c r="Q1018" s="25">
        <v>1485</v>
      </c>
      <c r="R1018" s="25" t="s">
        <v>12555</v>
      </c>
      <c r="S1018" s="25" t="s">
        <v>12556</v>
      </c>
      <c r="T1018" s="25">
        <v>200451822</v>
      </c>
      <c r="U1018" s="25">
        <v>24</v>
      </c>
      <c r="V1018" s="25">
        <v>58</v>
      </c>
      <c r="W1018" s="25">
        <v>116</v>
      </c>
      <c r="X1018" s="24" t="s">
        <v>12557</v>
      </c>
      <c r="Y1018" s="24" t="s">
        <v>12558</v>
      </c>
      <c r="Z1018" s="25"/>
      <c r="AA1018" s="25" t="s">
        <v>96</v>
      </c>
      <c r="AB1018" s="25" t="s">
        <v>23</v>
      </c>
      <c r="AC1018" s="25" t="s">
        <v>97</v>
      </c>
      <c r="AD1018" s="30"/>
      <c r="AE1018" s="24" t="s">
        <v>12559</v>
      </c>
      <c r="AF1018" s="31">
        <v>29010</v>
      </c>
      <c r="AG1018" s="25" t="str">
        <f ca="1">DATEDIF(AF1018,TODAY(),"Y")&amp;" anos"</f>
        <v>46 anos</v>
      </c>
      <c r="AH1018" s="25"/>
      <c r="AI1018" s="31">
        <v>43937</v>
      </c>
      <c r="AJ1018" s="31">
        <f t="shared" si="267"/>
        <v>53068</v>
      </c>
      <c r="AK1018" s="31">
        <f t="shared" si="268"/>
        <v>54894</v>
      </c>
      <c r="AL1018" s="25">
        <v>59</v>
      </c>
      <c r="AM1018" s="25" t="str">
        <f t="shared" ca="1" si="269"/>
        <v>5 ano(s)</v>
      </c>
      <c r="AN1018" s="25" t="str">
        <f t="shared" ca="1" si="270"/>
        <v>4  mês(es)</v>
      </c>
      <c r="AO1018" s="25" t="str">
        <f t="shared" ca="1" si="271"/>
        <v>0 dias</v>
      </c>
      <c r="AP1018" s="25">
        <f t="shared" ca="1" si="272"/>
        <v>1948</v>
      </c>
      <c r="AQ1018" s="32" t="s">
        <v>99</v>
      </c>
      <c r="AR1018" s="25"/>
      <c r="AS1018" s="25"/>
      <c r="AT1018" s="25"/>
      <c r="AU1018" s="25"/>
      <c r="AV1018" s="25"/>
      <c r="AW1018" s="25" t="s">
        <v>100</v>
      </c>
      <c r="AX1018" s="25" t="s">
        <v>149</v>
      </c>
      <c r="AY1018" s="25" t="s">
        <v>286</v>
      </c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 t="s">
        <v>12560</v>
      </c>
      <c r="BM1018" s="25">
        <v>303</v>
      </c>
      <c r="BN1018" s="25" t="s">
        <v>12561</v>
      </c>
      <c r="BO1018" s="25" t="s">
        <v>106</v>
      </c>
      <c r="BP1018" s="25">
        <v>69082230</v>
      </c>
      <c r="BQ1018" s="25">
        <v>88332545</v>
      </c>
      <c r="BR1018" s="33" t="s">
        <v>12562</v>
      </c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31">
        <v>43937</v>
      </c>
      <c r="CC1018" s="25" t="s">
        <v>175</v>
      </c>
      <c r="CD1018" s="31">
        <v>44672</v>
      </c>
      <c r="CE1018" s="25" t="s">
        <v>5664</v>
      </c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</row>
    <row r="1019" spans="1:93" ht="15" customHeight="1">
      <c r="A1019" s="155" t="s">
        <v>12563</v>
      </c>
      <c r="B1019" s="21"/>
      <c r="C1019" s="40" t="s">
        <v>82</v>
      </c>
      <c r="D1019" s="599" t="s">
        <v>12108</v>
      </c>
      <c r="E1019" s="600">
        <v>44</v>
      </c>
      <c r="F1019" s="599"/>
      <c r="G1019" s="599"/>
      <c r="H1019" s="593" t="s">
        <v>84</v>
      </c>
      <c r="I1019" s="14" t="s">
        <v>6392</v>
      </c>
      <c r="J1019" s="21" t="s">
        <v>85</v>
      </c>
      <c r="K1019" s="14" t="s">
        <v>86</v>
      </c>
      <c r="L1019" s="21" t="s">
        <v>68</v>
      </c>
      <c r="M1019" s="17" t="s">
        <v>1392</v>
      </c>
      <c r="N1019" s="17" t="s">
        <v>2706</v>
      </c>
      <c r="O1019" s="18" t="s">
        <v>12564</v>
      </c>
      <c r="P1019" s="21" t="s">
        <v>12565</v>
      </c>
      <c r="Q1019" s="14">
        <v>1876</v>
      </c>
      <c r="R1019" s="21" t="s">
        <v>12566</v>
      </c>
      <c r="S1019" s="21" t="s">
        <v>12567</v>
      </c>
      <c r="T1019" s="21"/>
      <c r="U1019" s="21"/>
      <c r="V1019" s="21"/>
      <c r="W1019" s="21"/>
      <c r="X1019" s="155" t="s">
        <v>8805</v>
      </c>
      <c r="Y1019" s="155" t="s">
        <v>12568</v>
      </c>
      <c r="Z1019" s="21">
        <v>2</v>
      </c>
      <c r="AA1019" s="14" t="s">
        <v>96</v>
      </c>
      <c r="AB1019" s="14" t="s">
        <v>23</v>
      </c>
      <c r="AC1019" s="21" t="s">
        <v>97</v>
      </c>
      <c r="AD1019" s="157"/>
      <c r="AE1019" s="155"/>
      <c r="AF1019" s="133">
        <v>27041</v>
      </c>
      <c r="AG1019" s="21" t="s">
        <v>6867</v>
      </c>
      <c r="AH1019" s="133">
        <v>45036</v>
      </c>
      <c r="AI1019" s="133">
        <v>45036</v>
      </c>
      <c r="AJ1019" s="20">
        <f t="shared" si="267"/>
        <v>54168</v>
      </c>
      <c r="AK1019" s="20">
        <f t="shared" si="268"/>
        <v>55994</v>
      </c>
      <c r="AL1019" s="21">
        <v>59</v>
      </c>
      <c r="AM1019" s="14" t="str">
        <f t="shared" ca="1" si="269"/>
        <v>2 ano(s)</v>
      </c>
      <c r="AN1019" s="14" t="str">
        <f t="shared" ca="1" si="270"/>
        <v>3  mês(es)</v>
      </c>
      <c r="AO1019" s="14" t="str">
        <f t="shared" ca="1" si="271"/>
        <v>27 dias</v>
      </c>
      <c r="AP1019" s="14">
        <f t="shared" ca="1" si="272"/>
        <v>849</v>
      </c>
      <c r="AQ1019" s="21" t="s">
        <v>99</v>
      </c>
      <c r="AR1019" s="21"/>
      <c r="AS1019" s="21"/>
      <c r="AT1019" s="21"/>
      <c r="AU1019" s="21"/>
      <c r="AV1019" s="21"/>
      <c r="AW1019" s="21" t="s">
        <v>336</v>
      </c>
      <c r="AX1019" s="21" t="s">
        <v>110</v>
      </c>
      <c r="AY1019" s="21"/>
      <c r="AZ1019" s="21"/>
      <c r="BA1019" s="21"/>
      <c r="BB1019" s="21"/>
      <c r="BC1019" s="133" t="s">
        <v>8807</v>
      </c>
      <c r="BD1019" s="21"/>
      <c r="BE1019" s="21"/>
      <c r="BF1019" s="21"/>
      <c r="BG1019" s="21"/>
      <c r="BH1019" s="21"/>
      <c r="BI1019" s="21"/>
      <c r="BJ1019" s="21"/>
      <c r="BK1019" s="21"/>
      <c r="BL1019" s="21" t="s">
        <v>12569</v>
      </c>
      <c r="BM1019" s="21">
        <v>23</v>
      </c>
      <c r="BN1019" s="21" t="s">
        <v>5613</v>
      </c>
      <c r="BO1019" s="21" t="s">
        <v>106</v>
      </c>
      <c r="BP1019" s="21" t="s">
        <v>12570</v>
      </c>
      <c r="BQ1019" s="21">
        <v>92992285224</v>
      </c>
      <c r="BR1019" s="189" t="s">
        <v>12571</v>
      </c>
      <c r="BS1019" s="155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155"/>
      <c r="CN1019" s="21"/>
      <c r="CO1019" s="21"/>
    </row>
    <row r="1020" spans="1:93" ht="15" customHeight="1">
      <c r="A1020" s="24" t="s">
        <v>12572</v>
      </c>
      <c r="B1020" s="25">
        <v>29</v>
      </c>
      <c r="C1020" s="34" t="s">
        <v>82</v>
      </c>
      <c r="D1020" s="600" t="s">
        <v>12108</v>
      </c>
      <c r="E1020" s="600">
        <v>44</v>
      </c>
      <c r="F1020" s="600"/>
      <c r="G1020" s="600"/>
      <c r="H1020" s="27" t="s">
        <v>84</v>
      </c>
      <c r="I1020" s="25"/>
      <c r="J1020" s="25" t="s">
        <v>85</v>
      </c>
      <c r="K1020" s="25" t="s">
        <v>544</v>
      </c>
      <c r="L1020" s="25" t="s">
        <v>75</v>
      </c>
      <c r="M1020" s="28" t="s">
        <v>136</v>
      </c>
      <c r="N1020" s="28" t="s">
        <v>137</v>
      </c>
      <c r="O1020" s="29" t="s">
        <v>12573</v>
      </c>
      <c r="P1020" s="25" t="s">
        <v>12574</v>
      </c>
      <c r="Q1020" s="25">
        <v>1388</v>
      </c>
      <c r="R1020" s="25" t="s">
        <v>12575</v>
      </c>
      <c r="S1020" s="25" t="s">
        <v>12576</v>
      </c>
      <c r="T1020" s="25">
        <v>404354711</v>
      </c>
      <c r="U1020" s="25">
        <v>47</v>
      </c>
      <c r="V1020" s="25">
        <v>88</v>
      </c>
      <c r="W1020" s="25">
        <v>97</v>
      </c>
      <c r="X1020" s="24" t="s">
        <v>12577</v>
      </c>
      <c r="Y1020" s="24" t="s">
        <v>12578</v>
      </c>
      <c r="Z1020" s="25"/>
      <c r="AA1020" s="25" t="s">
        <v>96</v>
      </c>
      <c r="AB1020" s="25" t="s">
        <v>23</v>
      </c>
      <c r="AC1020" s="25" t="s">
        <v>97</v>
      </c>
      <c r="AD1020" s="30"/>
      <c r="AE1020" s="24" t="s">
        <v>8789</v>
      </c>
      <c r="AF1020" s="31">
        <v>29730</v>
      </c>
      <c r="AG1020" s="25" t="str">
        <f t="shared" ref="AG1020:AG1025" ca="1" si="273">DATEDIF(AF1020,TODAY(),"Y")&amp;" anos"</f>
        <v>44 anos</v>
      </c>
      <c r="AH1020" s="25"/>
      <c r="AI1020" s="31">
        <v>43937</v>
      </c>
      <c r="AJ1020" s="31">
        <f t="shared" si="267"/>
        <v>53068</v>
      </c>
      <c r="AK1020" s="31">
        <f t="shared" si="268"/>
        <v>54894</v>
      </c>
      <c r="AL1020" s="25">
        <v>59</v>
      </c>
      <c r="AM1020" s="25" t="str">
        <f t="shared" ca="1" si="269"/>
        <v>5 ano(s)</v>
      </c>
      <c r="AN1020" s="25" t="str">
        <f t="shared" ca="1" si="270"/>
        <v>4  mês(es)</v>
      </c>
      <c r="AO1020" s="25" t="str">
        <f t="shared" ca="1" si="271"/>
        <v>0 dias</v>
      </c>
      <c r="AP1020" s="25">
        <f t="shared" ca="1" si="272"/>
        <v>1948</v>
      </c>
      <c r="AQ1020" s="32" t="s">
        <v>99</v>
      </c>
      <c r="AR1020" s="25"/>
      <c r="AS1020" s="25"/>
      <c r="AT1020" s="25"/>
      <c r="AU1020" s="25"/>
      <c r="AV1020" s="25"/>
      <c r="AW1020" s="25" t="s">
        <v>100</v>
      </c>
      <c r="AX1020" s="25" t="s">
        <v>149</v>
      </c>
      <c r="AY1020" s="25" t="s">
        <v>12579</v>
      </c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 t="s">
        <v>12580</v>
      </c>
      <c r="BM1020" s="25">
        <v>13</v>
      </c>
      <c r="BN1020" s="25" t="s">
        <v>7177</v>
      </c>
      <c r="BO1020" s="25" t="s">
        <v>106</v>
      </c>
      <c r="BP1020" s="25">
        <v>69028052</v>
      </c>
      <c r="BQ1020" s="25">
        <v>98981422281</v>
      </c>
      <c r="BR1020" s="33" t="s">
        <v>12581</v>
      </c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31">
        <v>43937</v>
      </c>
      <c r="CC1020" s="25" t="s">
        <v>175</v>
      </c>
      <c r="CD1020" s="31">
        <v>44672</v>
      </c>
      <c r="CE1020" s="25" t="s">
        <v>5664</v>
      </c>
      <c r="CF1020" s="25"/>
      <c r="CG1020" s="25"/>
      <c r="CH1020" s="25"/>
      <c r="CI1020" s="25"/>
      <c r="CJ1020" s="25"/>
      <c r="CK1020" s="25"/>
      <c r="CL1020" s="25"/>
      <c r="CM1020" s="25"/>
      <c r="CN1020" s="25" t="s">
        <v>12582</v>
      </c>
      <c r="CO1020" s="25"/>
    </row>
    <row r="1021" spans="1:93" ht="15" customHeight="1">
      <c r="A1021" s="13" t="s">
        <v>12583</v>
      </c>
      <c r="B1021" s="14"/>
      <c r="C1021" s="40" t="s">
        <v>82</v>
      </c>
      <c r="D1021" s="599" t="s">
        <v>12108</v>
      </c>
      <c r="E1021" s="600">
        <v>44</v>
      </c>
      <c r="F1021" s="599"/>
      <c r="G1021" s="599"/>
      <c r="H1021" s="36" t="s">
        <v>84</v>
      </c>
      <c r="I1021" s="14" t="s">
        <v>4939</v>
      </c>
      <c r="J1021" s="14" t="s">
        <v>135</v>
      </c>
      <c r="K1021" s="14" t="s">
        <v>86</v>
      </c>
      <c r="L1021" s="21" t="s">
        <v>69</v>
      </c>
      <c r="M1021" s="17" t="s">
        <v>1392</v>
      </c>
      <c r="N1021" s="17" t="s">
        <v>1450</v>
      </c>
      <c r="O1021" s="18" t="s">
        <v>12584</v>
      </c>
      <c r="P1021" s="14" t="s">
        <v>12585</v>
      </c>
      <c r="Q1021" s="60" t="s">
        <v>12586</v>
      </c>
      <c r="R1021" s="14" t="s">
        <v>12587</v>
      </c>
      <c r="S1021" s="14" t="s">
        <v>12588</v>
      </c>
      <c r="T1021" s="14">
        <v>296427913</v>
      </c>
      <c r="U1021" s="14">
        <v>50</v>
      </c>
      <c r="V1021" s="14">
        <v>55</v>
      </c>
      <c r="W1021" s="14">
        <v>34</v>
      </c>
      <c r="X1021" s="13" t="s">
        <v>12589</v>
      </c>
      <c r="Y1021" s="13" t="s">
        <v>12590</v>
      </c>
      <c r="Z1021" s="14">
        <v>2</v>
      </c>
      <c r="AA1021" s="14" t="s">
        <v>96</v>
      </c>
      <c r="AB1021" s="14" t="s">
        <v>23</v>
      </c>
      <c r="AC1021" s="14" t="s">
        <v>97</v>
      </c>
      <c r="AD1021" s="19"/>
      <c r="AE1021" s="13" t="s">
        <v>2851</v>
      </c>
      <c r="AF1021" s="20">
        <v>27899</v>
      </c>
      <c r="AG1021" s="14" t="str">
        <f t="shared" ca="1" si="273"/>
        <v>49 anos</v>
      </c>
      <c r="AH1021" s="20">
        <v>43937</v>
      </c>
      <c r="AI1021" s="20">
        <v>43937</v>
      </c>
      <c r="AJ1021" s="20">
        <f t="shared" si="267"/>
        <v>53068</v>
      </c>
      <c r="AK1021" s="20">
        <f t="shared" si="268"/>
        <v>54894</v>
      </c>
      <c r="AL1021" s="14">
        <v>59</v>
      </c>
      <c r="AM1021" s="14" t="str">
        <f t="shared" ca="1" si="269"/>
        <v>5 ano(s)</v>
      </c>
      <c r="AN1021" s="14" t="str">
        <f t="shared" ca="1" si="270"/>
        <v>4  mês(es)</v>
      </c>
      <c r="AO1021" s="14" t="str">
        <f t="shared" ca="1" si="271"/>
        <v>0 dias</v>
      </c>
      <c r="AP1021" s="14">
        <f t="shared" ca="1" si="272"/>
        <v>1948</v>
      </c>
      <c r="AQ1021" s="21" t="s">
        <v>99</v>
      </c>
      <c r="AR1021" s="14"/>
      <c r="AS1021" s="14"/>
      <c r="AT1021" s="14"/>
      <c r="AU1021" s="14"/>
      <c r="AV1021" s="14"/>
      <c r="AW1021" s="14" t="s">
        <v>336</v>
      </c>
      <c r="AX1021" s="14" t="s">
        <v>110</v>
      </c>
      <c r="AY1021" s="14" t="s">
        <v>99</v>
      </c>
      <c r="AZ1021" s="14" t="s">
        <v>99</v>
      </c>
      <c r="BA1021" s="14" t="s">
        <v>99</v>
      </c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 t="s">
        <v>106</v>
      </c>
      <c r="BP1021" s="14"/>
      <c r="BQ1021" s="14"/>
      <c r="BR1021" s="22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</row>
    <row r="1022" spans="1:93" ht="15" customHeight="1">
      <c r="A1022" s="24" t="s">
        <v>12591</v>
      </c>
      <c r="B1022" s="25"/>
      <c r="C1022" s="34" t="s">
        <v>82</v>
      </c>
      <c r="D1022" s="600" t="s">
        <v>12108</v>
      </c>
      <c r="E1022" s="600">
        <v>44</v>
      </c>
      <c r="F1022" s="600"/>
      <c r="G1022" s="600"/>
      <c r="H1022" s="27" t="s">
        <v>84</v>
      </c>
      <c r="I1022" s="25" t="s">
        <v>4093</v>
      </c>
      <c r="J1022" s="25" t="s">
        <v>135</v>
      </c>
      <c r="K1022" s="25" t="s">
        <v>86</v>
      </c>
      <c r="L1022" s="32" t="s">
        <v>70</v>
      </c>
      <c r="M1022" s="28" t="s">
        <v>1392</v>
      </c>
      <c r="N1022" s="28" t="s">
        <v>1450</v>
      </c>
      <c r="O1022" s="29" t="s">
        <v>12592</v>
      </c>
      <c r="P1022" s="25" t="s">
        <v>12593</v>
      </c>
      <c r="Q1022" s="41" t="s">
        <v>12594</v>
      </c>
      <c r="R1022" s="25" t="s">
        <v>12595</v>
      </c>
      <c r="S1022" s="25" t="s">
        <v>12596</v>
      </c>
      <c r="T1022" s="25">
        <v>222884622</v>
      </c>
      <c r="U1022" s="25">
        <v>59</v>
      </c>
      <c r="V1022" s="25">
        <v>58</v>
      </c>
      <c r="W1022" s="25">
        <v>980</v>
      </c>
      <c r="X1022" s="24" t="s">
        <v>12597</v>
      </c>
      <c r="Y1022" s="24" t="s">
        <v>12598</v>
      </c>
      <c r="Z1022" s="25">
        <v>1</v>
      </c>
      <c r="AA1022" s="25" t="s">
        <v>96</v>
      </c>
      <c r="AB1022" s="25" t="s">
        <v>23</v>
      </c>
      <c r="AC1022" s="25" t="s">
        <v>97</v>
      </c>
      <c r="AD1022" s="30"/>
      <c r="AE1022" s="24" t="s">
        <v>8628</v>
      </c>
      <c r="AF1022" s="31">
        <v>30938</v>
      </c>
      <c r="AG1022" s="25" t="str">
        <f t="shared" ca="1" si="273"/>
        <v>40 anos</v>
      </c>
      <c r="AH1022" s="31">
        <v>43937</v>
      </c>
      <c r="AI1022" s="31">
        <v>43937</v>
      </c>
      <c r="AJ1022" s="31">
        <f t="shared" si="267"/>
        <v>53068</v>
      </c>
      <c r="AK1022" s="31">
        <f t="shared" si="268"/>
        <v>54894</v>
      </c>
      <c r="AL1022" s="25">
        <v>59</v>
      </c>
      <c r="AM1022" s="25" t="str">
        <f t="shared" ca="1" si="269"/>
        <v>5 ano(s)</v>
      </c>
      <c r="AN1022" s="25" t="str">
        <f t="shared" ca="1" si="270"/>
        <v>4  mês(es)</v>
      </c>
      <c r="AO1022" s="25" t="str">
        <f t="shared" ca="1" si="271"/>
        <v>0 dias</v>
      </c>
      <c r="AP1022" s="25">
        <f t="shared" ca="1" si="272"/>
        <v>1948</v>
      </c>
      <c r="AQ1022" s="32" t="s">
        <v>99</v>
      </c>
      <c r="AR1022" s="25"/>
      <c r="AS1022" s="25"/>
      <c r="AT1022" s="25"/>
      <c r="AU1022" s="25"/>
      <c r="AV1022" s="25"/>
      <c r="AW1022" s="25" t="s">
        <v>100</v>
      </c>
      <c r="AX1022" s="25" t="s">
        <v>110</v>
      </c>
      <c r="AY1022" s="25" t="s">
        <v>8068</v>
      </c>
      <c r="AZ1022" s="25" t="s">
        <v>99</v>
      </c>
      <c r="BA1022" s="25" t="s">
        <v>99</v>
      </c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 t="s">
        <v>106</v>
      </c>
      <c r="BP1022" s="25"/>
      <c r="BQ1022" s="25"/>
      <c r="BR1022" s="33"/>
      <c r="BS1022" s="25"/>
      <c r="BT1022" s="25"/>
      <c r="BU1022" s="25"/>
      <c r="BV1022" s="25"/>
      <c r="BW1022" s="25"/>
      <c r="BX1022" s="25"/>
      <c r="BY1022" s="25" t="s">
        <v>12599</v>
      </c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</row>
    <row r="1023" spans="1:93" ht="15" customHeight="1">
      <c r="A1023" s="39" t="s">
        <v>12600</v>
      </c>
      <c r="B1023" s="14">
        <v>20</v>
      </c>
      <c r="C1023" s="40" t="s">
        <v>82</v>
      </c>
      <c r="D1023" s="599" t="s">
        <v>12108</v>
      </c>
      <c r="E1023" s="600">
        <v>44</v>
      </c>
      <c r="F1023" s="599"/>
      <c r="G1023" s="599"/>
      <c r="H1023" s="591" t="s">
        <v>84</v>
      </c>
      <c r="I1023" s="14" t="s">
        <v>4548</v>
      </c>
      <c r="J1023" s="14" t="s">
        <v>135</v>
      </c>
      <c r="K1023" s="14"/>
      <c r="L1023" s="14" t="s">
        <v>257</v>
      </c>
      <c r="M1023" s="14" t="s">
        <v>196</v>
      </c>
      <c r="N1023" s="17" t="s">
        <v>88</v>
      </c>
      <c r="O1023" s="18" t="s">
        <v>12601</v>
      </c>
      <c r="P1023" s="59" t="s">
        <v>12602</v>
      </c>
      <c r="Q1023" s="14">
        <v>1919</v>
      </c>
      <c r="R1023" s="59" t="s">
        <v>12603</v>
      </c>
      <c r="S1023" s="59" t="s">
        <v>12604</v>
      </c>
      <c r="T1023" s="39">
        <v>37298562291</v>
      </c>
      <c r="U1023" s="14">
        <v>91</v>
      </c>
      <c r="V1023" s="75" t="s">
        <v>301</v>
      </c>
      <c r="W1023" s="75" t="s">
        <v>9741</v>
      </c>
      <c r="X1023" s="39" t="s">
        <v>12605</v>
      </c>
      <c r="Y1023" s="39" t="s">
        <v>12606</v>
      </c>
      <c r="Z1023" s="14" t="s">
        <v>1911</v>
      </c>
      <c r="AA1023" s="14" t="s">
        <v>96</v>
      </c>
      <c r="AB1023" s="14" t="s">
        <v>23</v>
      </c>
      <c r="AC1023" s="14" t="s">
        <v>97</v>
      </c>
      <c r="AD1023" s="19"/>
      <c r="AE1023" s="13"/>
      <c r="AF1023" s="62">
        <v>34989</v>
      </c>
      <c r="AG1023" s="14" t="str">
        <f t="shared" ca="1" si="273"/>
        <v>29 anos</v>
      </c>
      <c r="AH1023" s="62">
        <v>45261</v>
      </c>
      <c r="AI1023" s="20"/>
      <c r="AJ1023" s="20"/>
      <c r="AK1023" s="20"/>
      <c r="AL1023" s="14"/>
      <c r="AM1023" s="14"/>
      <c r="AN1023" s="14"/>
      <c r="AO1023" s="14"/>
      <c r="AP1023" s="14"/>
      <c r="AQ1023" s="21"/>
      <c r="AR1023" s="14"/>
      <c r="AS1023" s="14"/>
      <c r="AT1023" s="14"/>
      <c r="AU1023" s="14"/>
      <c r="AV1023" s="14"/>
      <c r="AW1023" s="14" t="s">
        <v>100</v>
      </c>
      <c r="AX1023" s="52" t="s">
        <v>4569</v>
      </c>
      <c r="AY1023" s="52" t="s">
        <v>12607</v>
      </c>
      <c r="AZ1023" s="63" t="s">
        <v>99</v>
      </c>
      <c r="BA1023" s="52" t="s">
        <v>99</v>
      </c>
      <c r="BB1023" s="14" t="s">
        <v>271</v>
      </c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78" t="s">
        <v>12608</v>
      </c>
      <c r="BM1023" s="14">
        <v>840</v>
      </c>
      <c r="BN1023" s="14"/>
      <c r="BO1023" s="14" t="s">
        <v>106</v>
      </c>
      <c r="BP1023" s="76">
        <v>69028331</v>
      </c>
      <c r="BQ1023" s="53" t="s">
        <v>12609</v>
      </c>
      <c r="BR1023" s="54" t="s">
        <v>12610</v>
      </c>
      <c r="BS1023" s="14"/>
      <c r="BT1023" s="14"/>
      <c r="BU1023" s="14"/>
      <c r="BV1023" s="14" t="s">
        <v>276</v>
      </c>
      <c r="BW1023" s="20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</row>
    <row r="1024" spans="1:93" ht="15" customHeight="1">
      <c r="A1024" s="24" t="s">
        <v>12611</v>
      </c>
      <c r="B1024" s="25"/>
      <c r="C1024" s="34" t="s">
        <v>82</v>
      </c>
      <c r="D1024" s="600" t="s">
        <v>12108</v>
      </c>
      <c r="E1024" s="600">
        <v>44</v>
      </c>
      <c r="F1024" s="600"/>
      <c r="G1024" s="600"/>
      <c r="H1024" s="27" t="s">
        <v>84</v>
      </c>
      <c r="I1024" s="25" t="s">
        <v>10051</v>
      </c>
      <c r="J1024" s="25" t="s">
        <v>135</v>
      </c>
      <c r="K1024" s="25" t="s">
        <v>86</v>
      </c>
      <c r="L1024" s="32" t="s">
        <v>69</v>
      </c>
      <c r="M1024" s="28" t="s">
        <v>1392</v>
      </c>
      <c r="N1024" s="28" t="s">
        <v>1450</v>
      </c>
      <c r="O1024" s="29" t="s">
        <v>12612</v>
      </c>
      <c r="P1024" s="25" t="s">
        <v>12613</v>
      </c>
      <c r="Q1024" s="41" t="s">
        <v>12614</v>
      </c>
      <c r="R1024" s="25" t="s">
        <v>12615</v>
      </c>
      <c r="S1024" s="25" t="s">
        <v>12616</v>
      </c>
      <c r="T1024" s="25">
        <v>225836122</v>
      </c>
      <c r="U1024" s="25">
        <v>8</v>
      </c>
      <c r="V1024" s="25">
        <v>37</v>
      </c>
      <c r="W1024" s="25">
        <v>655</v>
      </c>
      <c r="X1024" s="24" t="s">
        <v>12617</v>
      </c>
      <c r="Y1024" s="24" t="s">
        <v>12618</v>
      </c>
      <c r="Z1024" s="25">
        <v>1</v>
      </c>
      <c r="AA1024" s="25" t="s">
        <v>96</v>
      </c>
      <c r="AB1024" s="25" t="s">
        <v>23</v>
      </c>
      <c r="AC1024" s="25" t="s">
        <v>97</v>
      </c>
      <c r="AD1024" s="30"/>
      <c r="AE1024" s="24" t="s">
        <v>805</v>
      </c>
      <c r="AF1024" s="31">
        <v>30371</v>
      </c>
      <c r="AG1024" s="25" t="str">
        <f t="shared" ca="1" si="273"/>
        <v>42 anos</v>
      </c>
      <c r="AH1024" s="31">
        <v>43937</v>
      </c>
      <c r="AI1024" s="31">
        <v>43945</v>
      </c>
      <c r="AJ1024" s="31">
        <f>EDATE(AI1024,300)</f>
        <v>53076</v>
      </c>
      <c r="AK1024" s="31">
        <f>EDATE(AI1024,360)</f>
        <v>54902</v>
      </c>
      <c r="AL1024" s="25">
        <v>59</v>
      </c>
      <c r="AM1024" s="25" t="str">
        <f ca="1">DATEDIF(AI1024,TODAY(),"Y")&amp;" ano(s)"</f>
        <v>5 ano(s)</v>
      </c>
      <c r="AN1024" s="25" t="str">
        <f ca="1">DATEDIF(AI1024,TODAY(),"YM")&amp;"  mês(es)"</f>
        <v>3  mês(es)</v>
      </c>
      <c r="AO1024" s="25" t="str">
        <f ca="1">DATEDIF(AI1024,TODAY(),"MD")&amp;" dias"</f>
        <v>23 dias</v>
      </c>
      <c r="AP1024" s="25">
        <f ca="1">TODAY()-AI1024</f>
        <v>1940</v>
      </c>
      <c r="AQ1024" s="32" t="s">
        <v>99</v>
      </c>
      <c r="AR1024" s="25"/>
      <c r="AS1024" s="25"/>
      <c r="AT1024" s="25"/>
      <c r="AU1024" s="25"/>
      <c r="AV1024" s="25"/>
      <c r="AW1024" s="25" t="s">
        <v>100</v>
      </c>
      <c r="AX1024" s="25" t="s">
        <v>110</v>
      </c>
      <c r="AY1024" s="25" t="s">
        <v>5424</v>
      </c>
      <c r="AZ1024" s="25" t="s">
        <v>99</v>
      </c>
      <c r="BA1024" s="25" t="s">
        <v>99</v>
      </c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 t="s">
        <v>106</v>
      </c>
      <c r="BP1024" s="25"/>
      <c r="BQ1024" s="25"/>
      <c r="BR1024" s="33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</row>
    <row r="1025" spans="1:93" ht="15" customHeight="1">
      <c r="A1025" s="13" t="s">
        <v>12619</v>
      </c>
      <c r="B1025" s="14"/>
      <c r="C1025" s="40" t="s">
        <v>82</v>
      </c>
      <c r="D1025" s="599" t="s">
        <v>12108</v>
      </c>
      <c r="E1025" s="600">
        <v>44</v>
      </c>
      <c r="F1025" s="599"/>
      <c r="G1025" s="599"/>
      <c r="H1025" s="36" t="s">
        <v>84</v>
      </c>
      <c r="I1025" s="14" t="s">
        <v>10051</v>
      </c>
      <c r="J1025" s="14" t="s">
        <v>135</v>
      </c>
      <c r="K1025" s="14" t="s">
        <v>279</v>
      </c>
      <c r="L1025" s="21" t="s">
        <v>70</v>
      </c>
      <c r="M1025" s="17" t="s">
        <v>1392</v>
      </c>
      <c r="N1025" s="17" t="s">
        <v>1450</v>
      </c>
      <c r="O1025" s="18" t="s">
        <v>12620</v>
      </c>
      <c r="P1025" s="14" t="s">
        <v>12621</v>
      </c>
      <c r="Q1025" s="60" t="s">
        <v>12622</v>
      </c>
      <c r="R1025" s="14" t="s">
        <v>12623</v>
      </c>
      <c r="S1025" s="14" t="s">
        <v>12624</v>
      </c>
      <c r="T1025" s="14">
        <v>189165422</v>
      </c>
      <c r="U1025" s="14">
        <v>67</v>
      </c>
      <c r="V1025" s="14">
        <v>5</v>
      </c>
      <c r="W1025" s="14">
        <v>383</v>
      </c>
      <c r="X1025" s="13" t="s">
        <v>12625</v>
      </c>
      <c r="Y1025" s="13" t="s">
        <v>12626</v>
      </c>
      <c r="Z1025" s="14">
        <v>2</v>
      </c>
      <c r="AA1025" s="14" t="s">
        <v>96</v>
      </c>
      <c r="AB1025" s="14" t="s">
        <v>23</v>
      </c>
      <c r="AC1025" s="14" t="s">
        <v>97</v>
      </c>
      <c r="AD1025" s="19"/>
      <c r="AE1025" s="13"/>
      <c r="AF1025" s="20">
        <v>29895</v>
      </c>
      <c r="AG1025" s="14" t="str">
        <f t="shared" ca="1" si="273"/>
        <v>43 anos</v>
      </c>
      <c r="AH1025" s="20">
        <v>43838</v>
      </c>
      <c r="AI1025" s="20">
        <v>43937</v>
      </c>
      <c r="AJ1025" s="20">
        <f>EDATE(AI1025,300)</f>
        <v>53068</v>
      </c>
      <c r="AK1025" s="20">
        <f>EDATE(AI1025,360)</f>
        <v>54894</v>
      </c>
      <c r="AL1025" s="14">
        <v>59</v>
      </c>
      <c r="AM1025" s="14" t="str">
        <f ca="1">DATEDIF(AI1025,TODAY(),"Y")&amp;" ano(s)"</f>
        <v>5 ano(s)</v>
      </c>
      <c r="AN1025" s="14" t="str">
        <f ca="1">DATEDIF(AI1025,TODAY(),"YM")&amp;"  mês(es)"</f>
        <v>4  mês(es)</v>
      </c>
      <c r="AO1025" s="14" t="str">
        <f ca="1">DATEDIF(AI1025,TODAY(),"MD")&amp;" dias"</f>
        <v>0 dias</v>
      </c>
      <c r="AP1025" s="14">
        <f ca="1">TODAY()-AI1025</f>
        <v>1948</v>
      </c>
      <c r="AQ1025" s="21" t="s">
        <v>99</v>
      </c>
      <c r="AR1025" s="14"/>
      <c r="AS1025" s="14"/>
      <c r="AT1025" s="14"/>
      <c r="AU1025" s="14"/>
      <c r="AV1025" s="160" t="s">
        <v>12627</v>
      </c>
      <c r="AW1025" s="14" t="s">
        <v>336</v>
      </c>
      <c r="AX1025" s="14" t="s">
        <v>110</v>
      </c>
      <c r="AY1025" s="14" t="s">
        <v>99</v>
      </c>
      <c r="AZ1025" s="14" t="s">
        <v>99</v>
      </c>
      <c r="BA1025" s="14" t="s">
        <v>99</v>
      </c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 t="s">
        <v>106</v>
      </c>
      <c r="BP1025" s="14"/>
      <c r="BQ1025" s="14"/>
      <c r="BR1025" s="22"/>
      <c r="BS1025" s="14"/>
      <c r="BT1025" s="14"/>
      <c r="BU1025" s="14"/>
      <c r="BV1025" s="14"/>
      <c r="BW1025" s="14"/>
      <c r="BX1025" s="14"/>
      <c r="BY1025" s="14" t="s">
        <v>12628</v>
      </c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</row>
    <row r="1026" spans="1:93" ht="15" customHeight="1">
      <c r="A1026" s="103" t="s">
        <v>12629</v>
      </c>
      <c r="B1026" s="32"/>
      <c r="C1026" s="34" t="s">
        <v>82</v>
      </c>
      <c r="D1026" s="600" t="s">
        <v>12108</v>
      </c>
      <c r="E1026" s="600">
        <v>44</v>
      </c>
      <c r="F1026" s="600"/>
      <c r="G1026" s="600"/>
      <c r="H1026" s="27" t="s">
        <v>84</v>
      </c>
      <c r="I1026" s="25" t="s">
        <v>5401</v>
      </c>
      <c r="J1026" s="32" t="s">
        <v>85</v>
      </c>
      <c r="K1026" s="25" t="s">
        <v>86</v>
      </c>
      <c r="L1026" s="32" t="s">
        <v>69</v>
      </c>
      <c r="M1026" s="32" t="s">
        <v>1392</v>
      </c>
      <c r="N1026" s="32" t="s">
        <v>1450</v>
      </c>
      <c r="O1026" s="29" t="s">
        <v>12630</v>
      </c>
      <c r="P1026" s="32" t="s">
        <v>12631</v>
      </c>
      <c r="Q1026" s="25">
        <v>1858</v>
      </c>
      <c r="R1026" s="32">
        <v>13067009524</v>
      </c>
      <c r="S1026" s="32">
        <v>84995246215</v>
      </c>
      <c r="T1026" s="32">
        <v>308294622</v>
      </c>
      <c r="U1026" s="32">
        <v>16</v>
      </c>
      <c r="V1026" s="32">
        <v>6</v>
      </c>
      <c r="W1026" s="32">
        <v>158</v>
      </c>
      <c r="X1026" s="103" t="s">
        <v>12632</v>
      </c>
      <c r="Y1026" s="103" t="s">
        <v>12633</v>
      </c>
      <c r="Z1026" s="25">
        <v>2</v>
      </c>
      <c r="AA1026" s="25" t="s">
        <v>96</v>
      </c>
      <c r="AB1026" s="25" t="s">
        <v>23</v>
      </c>
      <c r="AC1026" s="32" t="s">
        <v>97</v>
      </c>
      <c r="AD1026" s="105"/>
      <c r="AE1026" s="103"/>
      <c r="AF1026" s="106">
        <v>31840</v>
      </c>
      <c r="AG1026" s="32" t="s">
        <v>7353</v>
      </c>
      <c r="AH1026" s="106">
        <v>44715</v>
      </c>
      <c r="AI1026" s="106">
        <v>44802</v>
      </c>
      <c r="AJ1026" s="31">
        <f>EDATE(AI1026,300)</f>
        <v>53933</v>
      </c>
      <c r="AK1026" s="31">
        <f>EDATE(AI1026,360)</f>
        <v>55760</v>
      </c>
      <c r="AL1026" s="32">
        <v>59</v>
      </c>
      <c r="AM1026" s="25" t="str">
        <f ca="1">DATEDIF(AI1026,TODAY(),"Y")&amp;" ano(s)"</f>
        <v>2 ano(s)</v>
      </c>
      <c r="AN1026" s="25" t="str">
        <f ca="1">DATEDIF(AI1026,TODAY(),"YM")&amp;"  mês(es)"</f>
        <v>11  mês(es)</v>
      </c>
      <c r="AO1026" s="25" t="str">
        <f ca="1">DATEDIF(AI1026,TODAY(),"MD")&amp;" dias"</f>
        <v>18 dias</v>
      </c>
      <c r="AP1026" s="25">
        <f ca="1">TODAY()-AI1026</f>
        <v>1083</v>
      </c>
      <c r="AQ1026" s="32" t="s">
        <v>99</v>
      </c>
      <c r="AR1026" s="32"/>
      <c r="AS1026" s="32"/>
      <c r="AT1026" s="32"/>
      <c r="AU1026" s="32"/>
      <c r="AV1026" s="32"/>
      <c r="AW1026" s="32" t="s">
        <v>336</v>
      </c>
      <c r="AX1026" s="32" t="s">
        <v>6868</v>
      </c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 t="s">
        <v>12634</v>
      </c>
      <c r="BM1026" s="32">
        <v>207</v>
      </c>
      <c r="BN1026" s="32" t="s">
        <v>10135</v>
      </c>
      <c r="BO1026" s="32" t="s">
        <v>106</v>
      </c>
      <c r="BP1026" s="32">
        <v>69049120</v>
      </c>
      <c r="BQ1026" s="32" t="s">
        <v>12635</v>
      </c>
      <c r="BR1026" s="182" t="s">
        <v>12636</v>
      </c>
      <c r="BS1026" s="103"/>
      <c r="BT1026" s="32"/>
      <c r="BU1026" s="32"/>
      <c r="BV1026" s="32"/>
      <c r="BW1026" s="32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32"/>
      <c r="CK1026" s="32"/>
      <c r="CL1026" s="32"/>
      <c r="CM1026" s="103"/>
      <c r="CN1026" s="32"/>
      <c r="CO1026" s="32"/>
    </row>
    <row r="1027" spans="1:93" ht="15" customHeight="1">
      <c r="A1027" s="13" t="s">
        <v>12637</v>
      </c>
      <c r="B1027" s="14">
        <v>17</v>
      </c>
      <c r="C1027" s="40" t="s">
        <v>82</v>
      </c>
      <c r="D1027" s="599" t="s">
        <v>12108</v>
      </c>
      <c r="E1027" s="600">
        <v>44</v>
      </c>
      <c r="F1027" s="599"/>
      <c r="G1027" s="599"/>
      <c r="H1027" s="36" t="s">
        <v>84</v>
      </c>
      <c r="I1027" s="13"/>
      <c r="J1027" s="14" t="s">
        <v>85</v>
      </c>
      <c r="K1027" s="14" t="s">
        <v>544</v>
      </c>
      <c r="L1027" s="14" t="s">
        <v>75</v>
      </c>
      <c r="M1027" s="17" t="s">
        <v>136</v>
      </c>
      <c r="N1027" s="17" t="s">
        <v>2291</v>
      </c>
      <c r="O1027" s="18" t="s">
        <v>12638</v>
      </c>
      <c r="P1027" s="14" t="s">
        <v>12639</v>
      </c>
      <c r="Q1027" s="14">
        <v>1454</v>
      </c>
      <c r="R1027" s="14" t="s">
        <v>12640</v>
      </c>
      <c r="S1027" s="14" t="s">
        <v>12641</v>
      </c>
      <c r="T1027" s="14">
        <v>229110422</v>
      </c>
      <c r="U1027" s="14">
        <v>91</v>
      </c>
      <c r="V1027" s="14">
        <v>40</v>
      </c>
      <c r="W1027" s="14">
        <v>359</v>
      </c>
      <c r="X1027" s="13" t="s">
        <v>12642</v>
      </c>
      <c r="Y1027" s="13" t="s">
        <v>12643</v>
      </c>
      <c r="Z1027" s="14"/>
      <c r="AA1027" s="14" t="s">
        <v>96</v>
      </c>
      <c r="AB1027" s="14" t="s">
        <v>23</v>
      </c>
      <c r="AC1027" s="14" t="s">
        <v>97</v>
      </c>
      <c r="AD1027" s="19"/>
      <c r="AE1027" s="13" t="s">
        <v>409</v>
      </c>
      <c r="AF1027" s="20">
        <v>30989</v>
      </c>
      <c r="AG1027" s="14" t="str">
        <f ca="1">DATEDIF(AF1027,TODAY(),"Y")&amp;" anos"</f>
        <v>40 anos</v>
      </c>
      <c r="AH1027" s="14"/>
      <c r="AI1027" s="20">
        <v>43937</v>
      </c>
      <c r="AJ1027" s="20">
        <f>EDATE(AI1027,300)</f>
        <v>53068</v>
      </c>
      <c r="AK1027" s="20">
        <f>EDATE(AI1027,360)</f>
        <v>54894</v>
      </c>
      <c r="AL1027" s="14">
        <v>59</v>
      </c>
      <c r="AM1027" s="14" t="str">
        <f ca="1">DATEDIF(AI1027,TODAY(),"Y")&amp;" ano(s)"</f>
        <v>5 ano(s)</v>
      </c>
      <c r="AN1027" s="14" t="str">
        <f ca="1">DATEDIF(AI1027,TODAY(),"YM")&amp;"  mês(es)"</f>
        <v>4  mês(es)</v>
      </c>
      <c r="AO1027" s="14" t="str">
        <f ca="1">DATEDIF(AI1027,TODAY(),"MD")&amp;" dias"</f>
        <v>0 dias</v>
      </c>
      <c r="AP1027" s="14">
        <f ca="1">TODAY()-AI1027</f>
        <v>1948</v>
      </c>
      <c r="AQ1027" s="21" t="s">
        <v>99</v>
      </c>
      <c r="AR1027" s="14"/>
      <c r="AS1027" s="14"/>
      <c r="AT1027" s="14"/>
      <c r="AU1027" s="14"/>
      <c r="AV1027" s="14"/>
      <c r="AW1027" s="14" t="s">
        <v>100</v>
      </c>
      <c r="AX1027" s="14" t="s">
        <v>2298</v>
      </c>
      <c r="AY1027" s="14" t="s">
        <v>12644</v>
      </c>
      <c r="AZ1027" s="14"/>
      <c r="BA1027" s="14" t="s">
        <v>99</v>
      </c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 t="s">
        <v>12645</v>
      </c>
      <c r="BM1027" s="14">
        <v>725</v>
      </c>
      <c r="BN1027" s="14" t="s">
        <v>12646</v>
      </c>
      <c r="BO1027" s="14" t="s">
        <v>106</v>
      </c>
      <c r="BP1027" s="14">
        <v>69040000</v>
      </c>
      <c r="BQ1027" s="14">
        <v>92993096647</v>
      </c>
      <c r="BR1027" s="22" t="s">
        <v>12647</v>
      </c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20">
        <v>43937</v>
      </c>
      <c r="CC1027" s="14" t="s">
        <v>175</v>
      </c>
      <c r="CD1027" s="20">
        <v>44672</v>
      </c>
      <c r="CE1027" s="14" t="s">
        <v>2304</v>
      </c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</row>
    <row r="1028" spans="1:93" ht="15" customHeight="1">
      <c r="A1028" s="24" t="s">
        <v>12648</v>
      </c>
      <c r="B1028" s="25"/>
      <c r="C1028" s="34" t="s">
        <v>82</v>
      </c>
      <c r="D1028" s="600" t="s">
        <v>12108</v>
      </c>
      <c r="E1028" s="600">
        <v>44</v>
      </c>
      <c r="F1028" s="600"/>
      <c r="G1028" s="600"/>
      <c r="H1028" s="27" t="s">
        <v>84</v>
      </c>
      <c r="I1028" s="25"/>
      <c r="J1028" s="25" t="s">
        <v>85</v>
      </c>
      <c r="K1028" s="25" t="s">
        <v>86</v>
      </c>
      <c r="L1028" s="32" t="s">
        <v>70</v>
      </c>
      <c r="M1028" s="28" t="s">
        <v>1392</v>
      </c>
      <c r="N1028" s="28" t="s">
        <v>1450</v>
      </c>
      <c r="O1028" s="29" t="s">
        <v>12649</v>
      </c>
      <c r="P1028" s="25" t="s">
        <v>12650</v>
      </c>
      <c r="Q1028" s="41" t="s">
        <v>12651</v>
      </c>
      <c r="R1028" s="25" t="s">
        <v>12652</v>
      </c>
      <c r="S1028" s="25" t="s">
        <v>12653</v>
      </c>
      <c r="T1028" s="25">
        <v>146255722</v>
      </c>
      <c r="U1028" s="25">
        <v>16</v>
      </c>
      <c r="V1028" s="25">
        <v>40</v>
      </c>
      <c r="W1028" s="25">
        <v>445</v>
      </c>
      <c r="X1028" s="24" t="s">
        <v>12654</v>
      </c>
      <c r="Y1028" s="24" t="s">
        <v>12655</v>
      </c>
      <c r="Z1028" s="25">
        <v>1</v>
      </c>
      <c r="AA1028" s="25" t="s">
        <v>96</v>
      </c>
      <c r="AB1028" s="25" t="s">
        <v>23</v>
      </c>
      <c r="AC1028" s="25" t="s">
        <v>97</v>
      </c>
      <c r="AD1028" s="30"/>
      <c r="AE1028" s="24" t="s">
        <v>3860</v>
      </c>
      <c r="AF1028" s="31">
        <v>27368</v>
      </c>
      <c r="AG1028" s="25" t="str">
        <f ca="1">DATEDIF(AF1028,TODAY(),"Y")&amp;" anos"</f>
        <v>50 anos</v>
      </c>
      <c r="AH1028" s="31">
        <v>43937</v>
      </c>
      <c r="AI1028" s="31">
        <v>43937</v>
      </c>
      <c r="AJ1028" s="31">
        <f>EDATE(AI1028,300)</f>
        <v>53068</v>
      </c>
      <c r="AK1028" s="31">
        <f>EDATE(AI1028,360)</f>
        <v>54894</v>
      </c>
      <c r="AL1028" s="25">
        <v>59</v>
      </c>
      <c r="AM1028" s="25" t="str">
        <f ca="1">DATEDIF(AI1028,TODAY(),"Y")&amp;" ano(s)"</f>
        <v>5 ano(s)</v>
      </c>
      <c r="AN1028" s="25" t="str">
        <f ca="1">DATEDIF(AI1028,TODAY(),"YM")&amp;"  mês(es)"</f>
        <v>4  mês(es)</v>
      </c>
      <c r="AO1028" s="25" t="str">
        <f ca="1">DATEDIF(AI1028,TODAY(),"MD")&amp;" dias"</f>
        <v>0 dias</v>
      </c>
      <c r="AP1028" s="25">
        <f ca="1">TODAY()-AI1028</f>
        <v>1948</v>
      </c>
      <c r="AQ1028" s="32" t="s">
        <v>99</v>
      </c>
      <c r="AR1028" s="25"/>
      <c r="AS1028" s="25"/>
      <c r="AT1028" s="25"/>
      <c r="AU1028" s="25"/>
      <c r="AV1028" s="25"/>
      <c r="AW1028" s="56" t="s">
        <v>336</v>
      </c>
      <c r="AX1028" s="25" t="s">
        <v>110</v>
      </c>
      <c r="AY1028" s="25" t="s">
        <v>99</v>
      </c>
      <c r="AZ1028" s="25" t="s">
        <v>99</v>
      </c>
      <c r="BA1028" s="57" t="s">
        <v>99</v>
      </c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 t="s">
        <v>106</v>
      </c>
      <c r="BP1028" s="25"/>
      <c r="BQ1028" s="682"/>
      <c r="BR1028" s="33"/>
      <c r="BS1028" s="25"/>
      <c r="BT1028" s="25"/>
      <c r="BU1028" s="25"/>
      <c r="BV1028" s="25"/>
      <c r="BW1028" s="25"/>
      <c r="BX1028" s="25"/>
      <c r="BY1028" s="25" t="s">
        <v>12656</v>
      </c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</row>
    <row r="1029" spans="1:93" ht="15" customHeight="1">
      <c r="A1029" s="254" t="s">
        <v>12657</v>
      </c>
      <c r="B1029" s="14"/>
      <c r="C1029" s="40" t="s">
        <v>82</v>
      </c>
      <c r="D1029" s="599" t="s">
        <v>12108</v>
      </c>
      <c r="E1029" s="600">
        <v>44</v>
      </c>
      <c r="F1029" s="599"/>
      <c r="G1029" s="599"/>
      <c r="H1029" s="36" t="s">
        <v>84</v>
      </c>
      <c r="I1029" s="14" t="s">
        <v>12658</v>
      </c>
      <c r="J1029" s="14" t="s">
        <v>85</v>
      </c>
      <c r="K1029" s="14"/>
      <c r="L1029" s="14" t="s">
        <v>73</v>
      </c>
      <c r="M1029" s="14" t="s">
        <v>136</v>
      </c>
      <c r="N1029" s="17" t="s">
        <v>137</v>
      </c>
      <c r="O1029" s="18" t="s">
        <v>12659</v>
      </c>
      <c r="P1029" s="14" t="s">
        <v>12660</v>
      </c>
      <c r="Q1029" s="14">
        <v>1891</v>
      </c>
      <c r="R1029" s="14" t="s">
        <v>12661</v>
      </c>
      <c r="S1029" s="14" t="s">
        <v>12662</v>
      </c>
      <c r="T1029" s="14">
        <v>403529913</v>
      </c>
      <c r="U1029" s="14">
        <v>41</v>
      </c>
      <c r="V1029" s="14">
        <v>40</v>
      </c>
      <c r="W1029" s="14">
        <v>369</v>
      </c>
      <c r="X1029" s="13" t="s">
        <v>544</v>
      </c>
      <c r="Y1029" s="13" t="s">
        <v>12663</v>
      </c>
      <c r="Z1029" s="14" t="s">
        <v>12664</v>
      </c>
      <c r="AA1029" s="14" t="s">
        <v>96</v>
      </c>
      <c r="AB1029" s="14" t="s">
        <v>23</v>
      </c>
      <c r="AC1029" s="14" t="s">
        <v>97</v>
      </c>
      <c r="AD1029" s="19"/>
      <c r="AE1029" s="13"/>
      <c r="AF1029" s="20">
        <v>30970</v>
      </c>
      <c r="AG1029" s="14" t="str">
        <f ca="1">DATEDIF(AF1029,TODAY(),"Y")&amp;" anos"</f>
        <v>40 anos</v>
      </c>
      <c r="AH1029" s="202">
        <v>45642</v>
      </c>
      <c r="AI1029" s="20"/>
      <c r="AJ1029" s="20"/>
      <c r="AK1029" s="20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 t="s">
        <v>100</v>
      </c>
      <c r="AX1029" s="14" t="s">
        <v>110</v>
      </c>
      <c r="AY1029" s="14" t="s">
        <v>110</v>
      </c>
      <c r="AZ1029" s="14" t="s">
        <v>110</v>
      </c>
      <c r="BA1029" s="14" t="s">
        <v>110</v>
      </c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 t="s">
        <v>12665</v>
      </c>
      <c r="BM1029" s="14">
        <v>69</v>
      </c>
      <c r="BN1029" s="14"/>
      <c r="BO1029" s="14" t="s">
        <v>106</v>
      </c>
      <c r="BP1029" s="14" t="s">
        <v>12666</v>
      </c>
      <c r="BQ1029" s="14">
        <v>92</v>
      </c>
      <c r="BR1029" s="22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20"/>
      <c r="CC1029" s="14"/>
      <c r="CD1029" s="20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</row>
    <row r="1030" spans="1:93" ht="15" customHeight="1">
      <c r="A1030" s="24" t="s">
        <v>12667</v>
      </c>
      <c r="B1030" s="25">
        <v>17</v>
      </c>
      <c r="C1030" s="34" t="s">
        <v>82</v>
      </c>
      <c r="D1030" s="600" t="s">
        <v>12108</v>
      </c>
      <c r="E1030" s="600">
        <v>44</v>
      </c>
      <c r="F1030" s="600"/>
      <c r="G1030" s="600"/>
      <c r="H1030" s="27" t="s">
        <v>84</v>
      </c>
      <c r="I1030" s="25"/>
      <c r="J1030" s="25" t="s">
        <v>85</v>
      </c>
      <c r="K1030" s="25" t="s">
        <v>544</v>
      </c>
      <c r="L1030" s="25" t="s">
        <v>75</v>
      </c>
      <c r="M1030" s="28" t="s">
        <v>136</v>
      </c>
      <c r="N1030" s="28" t="s">
        <v>137</v>
      </c>
      <c r="O1030" s="29" t="s">
        <v>12668</v>
      </c>
      <c r="P1030" s="25" t="s">
        <v>12669</v>
      </c>
      <c r="Q1030" s="25">
        <v>1347</v>
      </c>
      <c r="R1030" s="25" t="s">
        <v>12670</v>
      </c>
      <c r="S1030" s="25" t="s">
        <v>12671</v>
      </c>
      <c r="T1030" s="25">
        <v>233278622</v>
      </c>
      <c r="U1030" s="25">
        <v>32</v>
      </c>
      <c r="V1030" s="25">
        <v>40</v>
      </c>
      <c r="W1030" s="25">
        <v>539</v>
      </c>
      <c r="X1030" s="24" t="s">
        <v>12672</v>
      </c>
      <c r="Y1030" s="24" t="s">
        <v>12673</v>
      </c>
      <c r="Z1030" s="25"/>
      <c r="AA1030" s="25" t="s">
        <v>96</v>
      </c>
      <c r="AB1030" s="25" t="s">
        <v>23</v>
      </c>
      <c r="AC1030" s="25" t="s">
        <v>97</v>
      </c>
      <c r="AD1030" s="180"/>
      <c r="AE1030" s="24" t="s">
        <v>7408</v>
      </c>
      <c r="AF1030" s="31">
        <v>31925</v>
      </c>
      <c r="AG1030" s="25" t="str">
        <f ca="1">DATEDIF(AF1030,TODAY(),"Y")&amp;" anos"</f>
        <v>38 anos</v>
      </c>
      <c r="AH1030" s="25"/>
      <c r="AI1030" s="31">
        <v>43937</v>
      </c>
      <c r="AJ1030" s="31">
        <f>EDATE(AI1030,300)</f>
        <v>53068</v>
      </c>
      <c r="AK1030" s="31">
        <f>EDATE(AI1030,360)</f>
        <v>54894</v>
      </c>
      <c r="AL1030" s="25">
        <v>59</v>
      </c>
      <c r="AM1030" s="25" t="str">
        <f ca="1">DATEDIF(AI1030,TODAY(),"Y")&amp;" ano(s)"</f>
        <v>5 ano(s)</v>
      </c>
      <c r="AN1030" s="25" t="str">
        <f ca="1">DATEDIF(AI1030,TODAY(),"YM")&amp;"  mês(es)"</f>
        <v>4  mês(es)</v>
      </c>
      <c r="AO1030" s="25" t="str">
        <f ca="1">DATEDIF(AI1030,TODAY(),"MD")&amp;" dias"</f>
        <v>0 dias</v>
      </c>
      <c r="AP1030" s="25">
        <f ca="1">TODAY()-AI1030</f>
        <v>1948</v>
      </c>
      <c r="AQ1030" s="32" t="s">
        <v>99</v>
      </c>
      <c r="AR1030" s="25"/>
      <c r="AS1030" s="25"/>
      <c r="AT1030" s="25"/>
      <c r="AU1030" s="25"/>
      <c r="AV1030" s="25"/>
      <c r="AW1030" s="25" t="s">
        <v>100</v>
      </c>
      <c r="AX1030" s="25" t="s">
        <v>149</v>
      </c>
      <c r="AY1030" s="25" t="s">
        <v>12674</v>
      </c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 t="s">
        <v>12675</v>
      </c>
      <c r="BM1030" s="25">
        <v>12</v>
      </c>
      <c r="BN1030" s="25" t="s">
        <v>12382</v>
      </c>
      <c r="BO1030" s="25" t="s">
        <v>106</v>
      </c>
      <c r="BP1030" s="25">
        <v>69038284</v>
      </c>
      <c r="BQ1030" s="25">
        <v>92991126674</v>
      </c>
      <c r="BR1030" s="33" t="s">
        <v>12676</v>
      </c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31">
        <v>43937</v>
      </c>
      <c r="CC1030" s="25" t="s">
        <v>175</v>
      </c>
      <c r="CD1030" s="31">
        <v>44672</v>
      </c>
      <c r="CE1030" s="25" t="s">
        <v>5664</v>
      </c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</row>
    <row r="1031" spans="1:93" ht="15" customHeight="1">
      <c r="A1031" s="13" t="s">
        <v>12677</v>
      </c>
      <c r="B1031" s="14"/>
      <c r="C1031" s="40" t="s">
        <v>82</v>
      </c>
      <c r="D1031" s="599" t="s">
        <v>12108</v>
      </c>
      <c r="E1031" s="600">
        <v>44</v>
      </c>
      <c r="F1031" s="599"/>
      <c r="G1031" s="599"/>
      <c r="H1031" s="593" t="s">
        <v>84</v>
      </c>
      <c r="I1031" s="14" t="s">
        <v>12678</v>
      </c>
      <c r="J1031" s="14" t="s">
        <v>135</v>
      </c>
      <c r="K1031" s="14" t="s">
        <v>86</v>
      </c>
      <c r="L1031" s="21" t="s">
        <v>69</v>
      </c>
      <c r="M1031" s="17" t="s">
        <v>1392</v>
      </c>
      <c r="N1031" s="17" t="s">
        <v>1450</v>
      </c>
      <c r="O1031" s="18" t="s">
        <v>12679</v>
      </c>
      <c r="P1031" s="14" t="s">
        <v>12680</v>
      </c>
      <c r="Q1031" s="60" t="s">
        <v>12681</v>
      </c>
      <c r="R1031" s="14" t="s">
        <v>12682</v>
      </c>
      <c r="S1031" s="14" t="s">
        <v>12683</v>
      </c>
      <c r="T1031" s="14">
        <v>3308881801</v>
      </c>
      <c r="U1031" s="14">
        <v>83</v>
      </c>
      <c r="V1031" s="14">
        <v>83</v>
      </c>
      <c r="W1031" s="14">
        <v>50</v>
      </c>
      <c r="X1031" s="13" t="s">
        <v>12684</v>
      </c>
      <c r="Y1031" s="13" t="s">
        <v>12685</v>
      </c>
      <c r="Z1031" s="14">
        <v>2</v>
      </c>
      <c r="AA1031" s="14" t="s">
        <v>99</v>
      </c>
      <c r="AB1031" s="14" t="s">
        <v>817</v>
      </c>
      <c r="AC1031" s="14" t="s">
        <v>97</v>
      </c>
      <c r="AD1031" s="19" t="s">
        <v>12686</v>
      </c>
      <c r="AE1031" s="13" t="s">
        <v>5028</v>
      </c>
      <c r="AF1031" s="20">
        <v>31471</v>
      </c>
      <c r="AG1031" s="14" t="str">
        <f ca="1">DATEDIF(AF1031,TODAY(),"Y")&amp;" anos"</f>
        <v>39 anos</v>
      </c>
      <c r="AH1031" s="20">
        <v>43937</v>
      </c>
      <c r="AI1031" s="20">
        <v>43937</v>
      </c>
      <c r="AJ1031" s="20">
        <f>EDATE(AI1031,300)</f>
        <v>53068</v>
      </c>
      <c r="AK1031" s="20">
        <f>EDATE(AI1031,360)</f>
        <v>54894</v>
      </c>
      <c r="AL1031" s="14">
        <v>59</v>
      </c>
      <c r="AM1031" s="14" t="str">
        <f ca="1">DATEDIF(AI1031,TODAY(),"Y")&amp;" ano(s)"</f>
        <v>5 ano(s)</v>
      </c>
      <c r="AN1031" s="14" t="str">
        <f ca="1">DATEDIF(AI1031,TODAY(),"YM")&amp;"  mês(es)"</f>
        <v>4  mês(es)</v>
      </c>
      <c r="AO1031" s="14" t="str">
        <f ca="1">DATEDIF(AI1031,TODAY(),"MD")&amp;" dias"</f>
        <v>0 dias</v>
      </c>
      <c r="AP1031" s="14">
        <f ca="1">TODAY()-AI1031</f>
        <v>1948</v>
      </c>
      <c r="AQ1031" s="21" t="s">
        <v>99</v>
      </c>
      <c r="AR1031" s="14"/>
      <c r="AS1031" s="14"/>
      <c r="AT1031" s="14"/>
      <c r="AU1031" s="14"/>
      <c r="AV1031" s="14"/>
      <c r="AW1031" s="14" t="s">
        <v>336</v>
      </c>
      <c r="AX1031" s="14" t="s">
        <v>110</v>
      </c>
      <c r="AY1031" s="14" t="s">
        <v>99</v>
      </c>
      <c r="AZ1031" s="14" t="s">
        <v>99</v>
      </c>
      <c r="BA1031" s="14" t="s">
        <v>99</v>
      </c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 t="s">
        <v>106</v>
      </c>
      <c r="BP1031" s="14"/>
      <c r="BQ1031" s="14"/>
      <c r="BR1031" s="22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</row>
    <row r="1032" spans="1:93" ht="15" customHeight="1">
      <c r="A1032" s="103" t="s">
        <v>12687</v>
      </c>
      <c r="B1032" s="32"/>
      <c r="C1032" s="34" t="s">
        <v>82</v>
      </c>
      <c r="D1032" s="600" t="s">
        <v>12108</v>
      </c>
      <c r="E1032" s="600">
        <v>44</v>
      </c>
      <c r="F1032" s="600"/>
      <c r="G1032" s="600"/>
      <c r="H1032" s="27" t="s">
        <v>84</v>
      </c>
      <c r="I1032" s="25" t="s">
        <v>5401</v>
      </c>
      <c r="J1032" s="32" t="s">
        <v>135</v>
      </c>
      <c r="K1032" s="25" t="s">
        <v>86</v>
      </c>
      <c r="L1032" s="32" t="s">
        <v>69</v>
      </c>
      <c r="M1032" s="32" t="s">
        <v>1392</v>
      </c>
      <c r="N1032" s="32" t="s">
        <v>1450</v>
      </c>
      <c r="O1032" s="29" t="s">
        <v>12688</v>
      </c>
      <c r="P1032" s="32" t="s">
        <v>12689</v>
      </c>
      <c r="Q1032" s="25">
        <v>1851</v>
      </c>
      <c r="R1032" s="32">
        <v>12530483843</v>
      </c>
      <c r="S1032" s="32">
        <v>47635967215</v>
      </c>
      <c r="T1032" s="32">
        <v>172010522</v>
      </c>
      <c r="U1032" s="32">
        <v>59</v>
      </c>
      <c r="V1032" s="32">
        <v>65</v>
      </c>
      <c r="W1032" s="32">
        <v>496</v>
      </c>
      <c r="X1032" s="103" t="s">
        <v>12690</v>
      </c>
      <c r="Y1032" s="103" t="s">
        <v>12691</v>
      </c>
      <c r="Z1032" s="25">
        <v>1</v>
      </c>
      <c r="AA1032" s="25" t="s">
        <v>96</v>
      </c>
      <c r="AB1032" s="25" t="s">
        <v>23</v>
      </c>
      <c r="AC1032" s="32" t="s">
        <v>97</v>
      </c>
      <c r="AD1032" s="105"/>
      <c r="AE1032" s="103"/>
      <c r="AF1032" s="106">
        <v>27275</v>
      </c>
      <c r="AG1032" s="32" t="s">
        <v>5049</v>
      </c>
      <c r="AH1032" s="106">
        <v>44802</v>
      </c>
      <c r="AI1032" s="106">
        <v>44802</v>
      </c>
      <c r="AJ1032" s="31">
        <f>EDATE(AI1032,300)</f>
        <v>53933</v>
      </c>
      <c r="AK1032" s="31">
        <f>EDATE(AI1032,360)</f>
        <v>55760</v>
      </c>
      <c r="AL1032" s="32">
        <v>59</v>
      </c>
      <c r="AM1032" s="25" t="str">
        <f ca="1">DATEDIF(AI1032,TODAY(),"Y")&amp;" ano(s)"</f>
        <v>2 ano(s)</v>
      </c>
      <c r="AN1032" s="25" t="str">
        <f ca="1">DATEDIF(AI1032,TODAY(),"YM")&amp;"  mês(es)"</f>
        <v>11  mês(es)</v>
      </c>
      <c r="AO1032" s="25" t="str">
        <f ca="1">DATEDIF(AI1032,TODAY(),"MD")&amp;" dias"</f>
        <v>18 dias</v>
      </c>
      <c r="AP1032" s="25">
        <f ca="1">TODAY()-AI1032</f>
        <v>1083</v>
      </c>
      <c r="AQ1032" s="32" t="s">
        <v>99</v>
      </c>
      <c r="AR1032" s="32"/>
      <c r="AS1032" s="32"/>
      <c r="AT1032" s="32"/>
      <c r="AU1032" s="32"/>
      <c r="AV1032" s="32"/>
      <c r="AW1032" s="32" t="s">
        <v>336</v>
      </c>
      <c r="AX1032" s="32" t="s">
        <v>6868</v>
      </c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 t="s">
        <v>12692</v>
      </c>
      <c r="BM1032" s="32">
        <v>13</v>
      </c>
      <c r="BN1032" s="32" t="s">
        <v>8263</v>
      </c>
      <c r="BO1032" s="32" t="s">
        <v>106</v>
      </c>
      <c r="BP1032" s="32">
        <v>69095000</v>
      </c>
      <c r="BQ1032" s="32" t="s">
        <v>12693</v>
      </c>
      <c r="BR1032" s="182" t="s">
        <v>12694</v>
      </c>
      <c r="BS1032" s="103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32"/>
      <c r="CK1032" s="32"/>
      <c r="CL1032" s="32"/>
      <c r="CM1032" s="103"/>
      <c r="CN1032" s="32"/>
      <c r="CO1032" s="32"/>
    </row>
    <row r="1033" spans="1:93" ht="15" customHeight="1">
      <c r="A1033" s="13" t="s">
        <v>12695</v>
      </c>
      <c r="B1033" s="14">
        <v>63</v>
      </c>
      <c r="C1033" s="40" t="s">
        <v>82</v>
      </c>
      <c r="D1033" s="599" t="s">
        <v>12108</v>
      </c>
      <c r="E1033" s="600">
        <v>44</v>
      </c>
      <c r="F1033" s="599"/>
      <c r="G1033" s="599"/>
      <c r="H1033" s="591" t="s">
        <v>84</v>
      </c>
      <c r="I1033" s="14" t="s">
        <v>295</v>
      </c>
      <c r="J1033" s="14" t="s">
        <v>85</v>
      </c>
      <c r="K1033" s="14"/>
      <c r="L1033" s="14" t="s">
        <v>257</v>
      </c>
      <c r="M1033" s="17" t="s">
        <v>196</v>
      </c>
      <c r="N1033" s="21" t="s">
        <v>88</v>
      </c>
      <c r="O1033" s="18" t="s">
        <v>12696</v>
      </c>
      <c r="P1033" s="59" t="s">
        <v>12697</v>
      </c>
      <c r="Q1033" s="14">
        <v>1963</v>
      </c>
      <c r="R1033" s="59" t="s">
        <v>12698</v>
      </c>
      <c r="S1033" s="59" t="s">
        <v>12699</v>
      </c>
      <c r="T1033" s="61" t="s">
        <v>12700</v>
      </c>
      <c r="U1033" s="14">
        <v>24</v>
      </c>
      <c r="V1033" s="61" t="s">
        <v>301</v>
      </c>
      <c r="W1033" s="61" t="s">
        <v>8728</v>
      </c>
      <c r="X1033" s="13" t="s">
        <v>12701</v>
      </c>
      <c r="Y1033" s="13" t="s">
        <v>12702</v>
      </c>
      <c r="Z1033" s="14">
        <v>2</v>
      </c>
      <c r="AA1033" s="14" t="s">
        <v>96</v>
      </c>
      <c r="AB1033" s="14" t="s">
        <v>23</v>
      </c>
      <c r="AC1033" s="14" t="s">
        <v>97</v>
      </c>
      <c r="AD1033" s="19"/>
      <c r="AE1033" s="13"/>
      <c r="AF1033" s="62">
        <v>31845</v>
      </c>
      <c r="AG1033" s="14" t="str">
        <f t="shared" ref="AG1033:AG1045" ca="1" si="274">DATEDIF(AF1033,TODAY(),"Y")&amp;" anos"</f>
        <v>38 anos</v>
      </c>
      <c r="AH1033" s="62">
        <v>45261</v>
      </c>
      <c r="AI1033" s="20"/>
      <c r="AJ1033" s="20"/>
      <c r="AK1033" s="20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 t="s">
        <v>100</v>
      </c>
      <c r="AX1033" s="63" t="s">
        <v>1942</v>
      </c>
      <c r="AY1033" s="52" t="s">
        <v>306</v>
      </c>
      <c r="AZ1033" s="63" t="s">
        <v>99</v>
      </c>
      <c r="BA1033" s="52" t="s">
        <v>99</v>
      </c>
      <c r="BB1033" s="14" t="s">
        <v>271</v>
      </c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3" t="s">
        <v>12703</v>
      </c>
      <c r="BM1033" s="14">
        <v>609</v>
      </c>
      <c r="BN1033" s="14"/>
      <c r="BO1033" s="14" t="s">
        <v>106</v>
      </c>
      <c r="BP1033" s="14" t="s">
        <v>12704</v>
      </c>
      <c r="BQ1033" s="64" t="s">
        <v>12705</v>
      </c>
      <c r="BR1033" s="51" t="s">
        <v>12706</v>
      </c>
      <c r="BS1033" s="14"/>
      <c r="BT1033" s="14"/>
      <c r="BU1033" s="14"/>
      <c r="BV1033" s="14" t="s">
        <v>276</v>
      </c>
      <c r="BW1033" s="14"/>
      <c r="BX1033" s="14"/>
      <c r="BY1033" s="14"/>
      <c r="BZ1033" s="14"/>
      <c r="CA1033" s="14"/>
      <c r="CB1033" s="20"/>
      <c r="CC1033" s="14"/>
      <c r="CD1033" s="20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</row>
    <row r="1034" spans="1:93" ht="15" customHeight="1">
      <c r="A1034" s="24" t="s">
        <v>12707</v>
      </c>
      <c r="B1034" s="25">
        <v>62</v>
      </c>
      <c r="C1034" s="34" t="s">
        <v>82</v>
      </c>
      <c r="D1034" s="600" t="s">
        <v>12108</v>
      </c>
      <c r="E1034" s="600">
        <v>44</v>
      </c>
      <c r="F1034" s="600"/>
      <c r="G1034" s="600"/>
      <c r="H1034" s="27" t="s">
        <v>84</v>
      </c>
      <c r="I1034" s="25" t="s">
        <v>10051</v>
      </c>
      <c r="J1034" s="25" t="s">
        <v>135</v>
      </c>
      <c r="K1034" s="25" t="s">
        <v>544</v>
      </c>
      <c r="L1034" s="25" t="s">
        <v>75</v>
      </c>
      <c r="M1034" s="28" t="s">
        <v>136</v>
      </c>
      <c r="N1034" s="28" t="s">
        <v>137</v>
      </c>
      <c r="O1034" s="29" t="s">
        <v>12708</v>
      </c>
      <c r="P1034" s="25" t="s">
        <v>12709</v>
      </c>
      <c r="Q1034" s="25">
        <v>1423</v>
      </c>
      <c r="R1034" s="25" t="s">
        <v>12710</v>
      </c>
      <c r="S1034" s="25" t="s">
        <v>12711</v>
      </c>
      <c r="T1034" s="25">
        <v>551208107</v>
      </c>
      <c r="U1034" s="25">
        <v>44</v>
      </c>
      <c r="V1034" s="25">
        <v>112</v>
      </c>
      <c r="W1034" s="25">
        <v>382</v>
      </c>
      <c r="X1034" s="24" t="s">
        <v>12712</v>
      </c>
      <c r="Y1034" s="24" t="s">
        <v>12713</v>
      </c>
      <c r="Z1034" s="25"/>
      <c r="AA1034" s="25" t="s">
        <v>96</v>
      </c>
      <c r="AB1034" s="25" t="s">
        <v>23</v>
      </c>
      <c r="AC1034" s="25" t="s">
        <v>97</v>
      </c>
      <c r="AD1034" s="30"/>
      <c r="AE1034" s="24" t="s">
        <v>9035</v>
      </c>
      <c r="AF1034" s="31">
        <v>30188</v>
      </c>
      <c r="AG1034" s="25" t="str">
        <f t="shared" ca="1" si="274"/>
        <v>42 anos</v>
      </c>
      <c r="AH1034" s="25"/>
      <c r="AI1034" s="31">
        <v>43937</v>
      </c>
      <c r="AJ1034" s="31">
        <f>EDATE(AI1034,300)</f>
        <v>53068</v>
      </c>
      <c r="AK1034" s="31">
        <f>EDATE(AI1034,360)</f>
        <v>54894</v>
      </c>
      <c r="AL1034" s="25">
        <v>59</v>
      </c>
      <c r="AM1034" s="25" t="str">
        <f ca="1">DATEDIF(AI1034,TODAY(),"Y")&amp;" ano(s)"</f>
        <v>5 ano(s)</v>
      </c>
      <c r="AN1034" s="25" t="str">
        <f ca="1">DATEDIF(AI1034,TODAY(),"YM")&amp;"  mês(es)"</f>
        <v>4  mês(es)</v>
      </c>
      <c r="AO1034" s="25" t="str">
        <f ca="1">DATEDIF(AI1034,TODAY(),"MD")&amp;" dias"</f>
        <v>0 dias</v>
      </c>
      <c r="AP1034" s="25">
        <f ca="1">TODAY()-AI1034</f>
        <v>1948</v>
      </c>
      <c r="AQ1034" s="32" t="s">
        <v>99</v>
      </c>
      <c r="AR1034" s="25"/>
      <c r="AS1034" s="25"/>
      <c r="AT1034" s="25"/>
      <c r="AU1034" s="25"/>
      <c r="AV1034" s="25"/>
      <c r="AW1034" s="25" t="s">
        <v>100</v>
      </c>
      <c r="AX1034" s="25" t="s">
        <v>149</v>
      </c>
      <c r="AY1034" s="25" t="s">
        <v>12714</v>
      </c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 t="s">
        <v>12715</v>
      </c>
      <c r="BM1034" s="25">
        <v>14</v>
      </c>
      <c r="BN1034" s="25" t="s">
        <v>12716</v>
      </c>
      <c r="BO1034" s="25" t="s">
        <v>106</v>
      </c>
      <c r="BP1034" s="25">
        <v>69058800</v>
      </c>
      <c r="BQ1034" s="25">
        <v>85996744554</v>
      </c>
      <c r="BR1034" s="33" t="s">
        <v>12717</v>
      </c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31">
        <v>43937</v>
      </c>
      <c r="CC1034" s="25" t="s">
        <v>175</v>
      </c>
      <c r="CD1034" s="31">
        <v>44672</v>
      </c>
      <c r="CE1034" s="25" t="s">
        <v>5664</v>
      </c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</row>
    <row r="1035" spans="1:93" ht="15" customHeight="1">
      <c r="A1035" s="13" t="s">
        <v>12718</v>
      </c>
      <c r="B1035" s="14">
        <v>59</v>
      </c>
      <c r="C1035" s="40" t="s">
        <v>82</v>
      </c>
      <c r="D1035" s="599" t="s">
        <v>12108</v>
      </c>
      <c r="E1035" s="600">
        <v>44</v>
      </c>
      <c r="F1035" s="599"/>
      <c r="G1035" s="599"/>
      <c r="H1035" s="36" t="s">
        <v>84</v>
      </c>
      <c r="I1035" s="14" t="s">
        <v>11996</v>
      </c>
      <c r="J1035" s="14" t="s">
        <v>85</v>
      </c>
      <c r="K1035" s="14" t="s">
        <v>544</v>
      </c>
      <c r="L1035" s="14" t="s">
        <v>75</v>
      </c>
      <c r="M1035" s="17" t="s">
        <v>136</v>
      </c>
      <c r="N1035" s="17" t="s">
        <v>137</v>
      </c>
      <c r="O1035" s="18" t="s">
        <v>12719</v>
      </c>
      <c r="P1035" s="14" t="s">
        <v>12720</v>
      </c>
      <c r="Q1035" s="14">
        <v>1433</v>
      </c>
      <c r="R1035" s="14" t="s">
        <v>12721</v>
      </c>
      <c r="S1035" s="14" t="s">
        <v>12722</v>
      </c>
      <c r="T1035" s="14">
        <v>208179322</v>
      </c>
      <c r="U1035" s="14">
        <v>24</v>
      </c>
      <c r="V1035" s="14">
        <v>68</v>
      </c>
      <c r="W1035" s="14">
        <v>546</v>
      </c>
      <c r="X1035" s="13" t="s">
        <v>12723</v>
      </c>
      <c r="Y1035" s="13" t="s">
        <v>12724</v>
      </c>
      <c r="Z1035" s="14"/>
      <c r="AA1035" s="14" t="s">
        <v>96</v>
      </c>
      <c r="AB1035" s="14" t="s">
        <v>23</v>
      </c>
      <c r="AC1035" s="14" t="s">
        <v>97</v>
      </c>
      <c r="AD1035" s="19"/>
      <c r="AE1035" s="13" t="s">
        <v>12424</v>
      </c>
      <c r="AF1035" s="20">
        <v>30146</v>
      </c>
      <c r="AG1035" s="14" t="str">
        <f t="shared" ca="1" si="274"/>
        <v>43 anos</v>
      </c>
      <c r="AH1035" s="14"/>
      <c r="AI1035" s="20">
        <v>43937</v>
      </c>
      <c r="AJ1035" s="20">
        <f>EDATE(AI1035,300)</f>
        <v>53068</v>
      </c>
      <c r="AK1035" s="20">
        <f>EDATE(AI1035,360)</f>
        <v>54894</v>
      </c>
      <c r="AL1035" s="14">
        <v>59</v>
      </c>
      <c r="AM1035" s="14" t="str">
        <f ca="1">DATEDIF(AI1035,TODAY(),"Y")&amp;" ano(s)"</f>
        <v>5 ano(s)</v>
      </c>
      <c r="AN1035" s="14" t="str">
        <f ca="1">DATEDIF(AI1035,TODAY(),"YM")&amp;"  mês(es)"</f>
        <v>4  mês(es)</v>
      </c>
      <c r="AO1035" s="14" t="str">
        <f ca="1">DATEDIF(AI1035,TODAY(),"MD")&amp;" dias"</f>
        <v>0 dias</v>
      </c>
      <c r="AP1035" s="14">
        <f ca="1">TODAY()-AI1035</f>
        <v>1948</v>
      </c>
      <c r="AQ1035" s="21" t="s">
        <v>99</v>
      </c>
      <c r="AR1035" s="14"/>
      <c r="AS1035" s="14"/>
      <c r="AT1035" s="14"/>
      <c r="AU1035" s="14"/>
      <c r="AV1035" s="14"/>
      <c r="AW1035" s="14" t="s">
        <v>100</v>
      </c>
      <c r="AX1035" s="14" t="s">
        <v>149</v>
      </c>
      <c r="AY1035" s="14" t="s">
        <v>11095</v>
      </c>
      <c r="AZ1035" s="14"/>
      <c r="BA1035" s="116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 t="s">
        <v>12725</v>
      </c>
      <c r="BM1035" s="14">
        <v>101</v>
      </c>
      <c r="BN1035" s="14" t="s">
        <v>12726</v>
      </c>
      <c r="BO1035" s="14" t="s">
        <v>106</v>
      </c>
      <c r="BP1035" s="14">
        <v>69037043</v>
      </c>
      <c r="BQ1035" s="117">
        <v>92993104947</v>
      </c>
      <c r="BR1035" s="22" t="s">
        <v>12727</v>
      </c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20">
        <v>43937</v>
      </c>
      <c r="CC1035" s="14" t="s">
        <v>175</v>
      </c>
      <c r="CD1035" s="20">
        <v>44672</v>
      </c>
      <c r="CE1035" s="14" t="s">
        <v>5664</v>
      </c>
      <c r="CF1035" s="14"/>
      <c r="CG1035" s="14"/>
      <c r="CH1035" s="14"/>
      <c r="CI1035" s="14"/>
      <c r="CJ1035" s="14"/>
      <c r="CK1035" s="14"/>
      <c r="CL1035" s="14"/>
      <c r="CM1035" s="14"/>
      <c r="CN1035" s="14" t="s">
        <v>12728</v>
      </c>
      <c r="CO1035" s="14" t="s">
        <v>12729</v>
      </c>
    </row>
    <row r="1036" spans="1:93" ht="15" customHeight="1">
      <c r="A1036" s="24" t="s">
        <v>12730</v>
      </c>
      <c r="B1036" s="25"/>
      <c r="C1036" s="34" t="s">
        <v>82</v>
      </c>
      <c r="D1036" s="600" t="s">
        <v>12108</v>
      </c>
      <c r="E1036" s="600">
        <v>44</v>
      </c>
      <c r="F1036" s="600"/>
      <c r="G1036" s="600"/>
      <c r="H1036" s="27" t="s">
        <v>84</v>
      </c>
      <c r="I1036" s="25" t="s">
        <v>11347</v>
      </c>
      <c r="J1036" s="25" t="s">
        <v>135</v>
      </c>
      <c r="K1036" s="25" t="s">
        <v>86</v>
      </c>
      <c r="L1036" s="32" t="s">
        <v>69</v>
      </c>
      <c r="M1036" s="28" t="s">
        <v>1392</v>
      </c>
      <c r="N1036" s="28" t="s">
        <v>1450</v>
      </c>
      <c r="O1036" s="29" t="s">
        <v>12731</v>
      </c>
      <c r="P1036" s="25" t="s">
        <v>12732</v>
      </c>
      <c r="Q1036" s="41" t="s">
        <v>12733</v>
      </c>
      <c r="R1036" s="25" t="s">
        <v>12734</v>
      </c>
      <c r="S1036" s="25" t="s">
        <v>12735</v>
      </c>
      <c r="T1036" s="25">
        <v>30685626</v>
      </c>
      <c r="U1036" s="25">
        <v>7</v>
      </c>
      <c r="V1036" s="25">
        <v>1</v>
      </c>
      <c r="W1036" s="25">
        <v>38</v>
      </c>
      <c r="X1036" s="24" t="s">
        <v>1575</v>
      </c>
      <c r="Y1036" s="24" t="s">
        <v>12736</v>
      </c>
      <c r="Z1036" s="25">
        <v>1</v>
      </c>
      <c r="AA1036" s="25" t="s">
        <v>96</v>
      </c>
      <c r="AB1036" s="25" t="s">
        <v>23</v>
      </c>
      <c r="AC1036" s="25" t="s">
        <v>97</v>
      </c>
      <c r="AD1036" s="30"/>
      <c r="AE1036" s="24" t="s">
        <v>915</v>
      </c>
      <c r="AF1036" s="31">
        <v>30134</v>
      </c>
      <c r="AG1036" s="25" t="str">
        <f t="shared" ca="1" si="274"/>
        <v>43 anos</v>
      </c>
      <c r="AH1036" s="31">
        <v>43937</v>
      </c>
      <c r="AI1036" s="31">
        <v>43937</v>
      </c>
      <c r="AJ1036" s="31">
        <f>EDATE(AI1036,300)</f>
        <v>53068</v>
      </c>
      <c r="AK1036" s="31">
        <f>EDATE(AI1036,360)</f>
        <v>54894</v>
      </c>
      <c r="AL1036" s="25">
        <v>59</v>
      </c>
      <c r="AM1036" s="25" t="str">
        <f ca="1">DATEDIF(AI1036,TODAY(),"Y")&amp;" ano(s)"</f>
        <v>5 ano(s)</v>
      </c>
      <c r="AN1036" s="25" t="str">
        <f ca="1">DATEDIF(AI1036,TODAY(),"YM")&amp;"  mês(es)"</f>
        <v>4  mês(es)</v>
      </c>
      <c r="AO1036" s="25" t="str">
        <f ca="1">DATEDIF(AI1036,TODAY(),"MD")&amp;" dias"</f>
        <v>0 dias</v>
      </c>
      <c r="AP1036" s="25">
        <f ca="1">TODAY()-AI1036</f>
        <v>1948</v>
      </c>
      <c r="AQ1036" s="32" t="s">
        <v>99</v>
      </c>
      <c r="AR1036" s="25"/>
      <c r="AS1036" s="25"/>
      <c r="AT1036" s="25"/>
      <c r="AU1036" s="25"/>
      <c r="AV1036" s="25"/>
      <c r="AW1036" s="25" t="s">
        <v>336</v>
      </c>
      <c r="AX1036" s="25" t="s">
        <v>110</v>
      </c>
      <c r="AY1036" s="25" t="s">
        <v>99</v>
      </c>
      <c r="AZ1036" s="25" t="s">
        <v>99</v>
      </c>
      <c r="BA1036" s="25" t="s">
        <v>99</v>
      </c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 t="s">
        <v>106</v>
      </c>
      <c r="BP1036" s="25"/>
      <c r="BQ1036" s="25"/>
      <c r="BR1036" s="33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</row>
    <row r="1037" spans="1:93" ht="15" customHeight="1">
      <c r="A1037" s="256" t="s">
        <v>12737</v>
      </c>
      <c r="B1037" s="14"/>
      <c r="C1037" s="40" t="s">
        <v>82</v>
      </c>
      <c r="D1037" s="599" t="s">
        <v>12108</v>
      </c>
      <c r="E1037" s="600">
        <v>44</v>
      </c>
      <c r="F1037" s="599"/>
      <c r="G1037" s="599"/>
      <c r="H1037" s="36" t="s">
        <v>84</v>
      </c>
      <c r="I1037" s="14" t="s">
        <v>12658</v>
      </c>
      <c r="J1037" s="14" t="s">
        <v>85</v>
      </c>
      <c r="K1037" s="14"/>
      <c r="L1037" s="14" t="s">
        <v>73</v>
      </c>
      <c r="M1037" s="14" t="s">
        <v>136</v>
      </c>
      <c r="N1037" s="17" t="s">
        <v>137</v>
      </c>
      <c r="O1037" s="18" t="s">
        <v>12738</v>
      </c>
      <c r="P1037" s="14" t="s">
        <v>12739</v>
      </c>
      <c r="Q1037" s="14">
        <v>1893</v>
      </c>
      <c r="R1037" s="14" t="s">
        <v>12740</v>
      </c>
      <c r="S1037" s="14" t="s">
        <v>12741</v>
      </c>
      <c r="T1037" s="14">
        <v>207041922</v>
      </c>
      <c r="U1037" s="14">
        <v>40</v>
      </c>
      <c r="V1037" s="14">
        <v>2</v>
      </c>
      <c r="W1037" s="14">
        <v>684</v>
      </c>
      <c r="X1037" s="13" t="s">
        <v>12742</v>
      </c>
      <c r="Y1037" s="13" t="s">
        <v>12743</v>
      </c>
      <c r="Z1037" s="14" t="s">
        <v>1075</v>
      </c>
      <c r="AA1037" s="14" t="s">
        <v>96</v>
      </c>
      <c r="AB1037" s="14" t="s">
        <v>23</v>
      </c>
      <c r="AC1037" s="14" t="s">
        <v>97</v>
      </c>
      <c r="AD1037" s="19"/>
      <c r="AE1037" s="13"/>
      <c r="AF1037" s="20">
        <v>29766</v>
      </c>
      <c r="AG1037" s="14" t="str">
        <f t="shared" ca="1" si="274"/>
        <v>44 anos</v>
      </c>
      <c r="AH1037" s="202">
        <v>45642</v>
      </c>
      <c r="AI1037" s="20"/>
      <c r="AJ1037" s="20"/>
      <c r="AK1037" s="20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 t="s">
        <v>100</v>
      </c>
      <c r="AX1037" s="14" t="s">
        <v>110</v>
      </c>
      <c r="AY1037" s="14" t="s">
        <v>110</v>
      </c>
      <c r="AZ1037" s="14" t="s">
        <v>110</v>
      </c>
      <c r="BA1037" s="14" t="s">
        <v>110</v>
      </c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 t="s">
        <v>12744</v>
      </c>
      <c r="BM1037" s="14">
        <v>12</v>
      </c>
      <c r="BN1037" s="14" t="s">
        <v>12745</v>
      </c>
      <c r="BO1037" s="14" t="s">
        <v>106</v>
      </c>
      <c r="BP1037" s="14" t="s">
        <v>12746</v>
      </c>
      <c r="BQ1037" s="14" t="s">
        <v>12747</v>
      </c>
      <c r="BR1037" s="22" t="s">
        <v>12748</v>
      </c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20"/>
      <c r="CC1037" s="14"/>
      <c r="CD1037" s="20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</row>
    <row r="1038" spans="1:93" ht="15" customHeight="1">
      <c r="A1038" s="24" t="s">
        <v>12749</v>
      </c>
      <c r="B1038" s="25"/>
      <c r="C1038" s="34" t="s">
        <v>82</v>
      </c>
      <c r="D1038" s="600" t="s">
        <v>12108</v>
      </c>
      <c r="E1038" s="600">
        <v>44</v>
      </c>
      <c r="F1038" s="600"/>
      <c r="G1038" s="600"/>
      <c r="H1038" s="27" t="s">
        <v>84</v>
      </c>
      <c r="I1038" s="25"/>
      <c r="J1038" s="25" t="s">
        <v>85</v>
      </c>
      <c r="K1038" s="25" t="s">
        <v>86</v>
      </c>
      <c r="L1038" s="32" t="s">
        <v>70</v>
      </c>
      <c r="M1038" s="28" t="s">
        <v>1392</v>
      </c>
      <c r="N1038" s="28" t="s">
        <v>1450</v>
      </c>
      <c r="O1038" s="29" t="s">
        <v>12750</v>
      </c>
      <c r="P1038" s="25" t="s">
        <v>12751</v>
      </c>
      <c r="Q1038" s="41" t="s">
        <v>12752</v>
      </c>
      <c r="R1038" s="25" t="s">
        <v>12753</v>
      </c>
      <c r="S1038" s="25" t="s">
        <v>12754</v>
      </c>
      <c r="T1038" s="25">
        <v>1467236222</v>
      </c>
      <c r="U1038" s="25">
        <v>75</v>
      </c>
      <c r="V1038" s="25">
        <v>59</v>
      </c>
      <c r="W1038" s="25">
        <v>130</v>
      </c>
      <c r="X1038" s="24" t="s">
        <v>12755</v>
      </c>
      <c r="Y1038" s="24" t="s">
        <v>12756</v>
      </c>
      <c r="Z1038" s="25">
        <v>1</v>
      </c>
      <c r="AA1038" s="25" t="s">
        <v>96</v>
      </c>
      <c r="AB1038" s="25" t="s">
        <v>23</v>
      </c>
      <c r="AC1038" s="25" t="s">
        <v>97</v>
      </c>
      <c r="AD1038" s="30"/>
      <c r="AE1038" s="24"/>
      <c r="AF1038" s="31">
        <v>27581</v>
      </c>
      <c r="AG1038" s="25" t="str">
        <f t="shared" ca="1" si="274"/>
        <v>50 anos</v>
      </c>
      <c r="AH1038" s="31">
        <v>43937</v>
      </c>
      <c r="AI1038" s="31">
        <v>43937</v>
      </c>
      <c r="AJ1038" s="31">
        <f>EDATE(AI1038,300)</f>
        <v>53068</v>
      </c>
      <c r="AK1038" s="31">
        <f>EDATE(AI1038,360)</f>
        <v>54894</v>
      </c>
      <c r="AL1038" s="25">
        <v>59</v>
      </c>
      <c r="AM1038" s="25" t="str">
        <f ca="1">DATEDIF(AI1038,TODAY(),"Y")&amp;" ano(s)"</f>
        <v>5 ano(s)</v>
      </c>
      <c r="AN1038" s="25" t="str">
        <f ca="1">DATEDIF(AI1038,TODAY(),"YM")&amp;"  mês(es)"</f>
        <v>4  mês(es)</v>
      </c>
      <c r="AO1038" s="25" t="str">
        <f ca="1">DATEDIF(AI1038,TODAY(),"MD")&amp;" dias"</f>
        <v>0 dias</v>
      </c>
      <c r="AP1038" s="25">
        <f ca="1">TODAY()-AI1038</f>
        <v>1948</v>
      </c>
      <c r="AQ1038" s="32" t="s">
        <v>99</v>
      </c>
      <c r="AR1038" s="25"/>
      <c r="AS1038" s="25"/>
      <c r="AT1038" s="25"/>
      <c r="AU1038" s="25"/>
      <c r="AV1038" s="25"/>
      <c r="AW1038" s="25" t="s">
        <v>100</v>
      </c>
      <c r="AX1038" s="25" t="s">
        <v>110</v>
      </c>
      <c r="AY1038" s="25" t="s">
        <v>5424</v>
      </c>
      <c r="AZ1038" s="25" t="s">
        <v>99</v>
      </c>
      <c r="BA1038" s="25" t="s">
        <v>99</v>
      </c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 t="s">
        <v>12757</v>
      </c>
      <c r="BM1038" s="25">
        <v>67</v>
      </c>
      <c r="BN1038" s="25" t="s">
        <v>1526</v>
      </c>
      <c r="BO1038" s="25" t="s">
        <v>106</v>
      </c>
      <c r="BP1038" s="25" t="s">
        <v>12758</v>
      </c>
      <c r="BQ1038" s="25" t="s">
        <v>12759</v>
      </c>
      <c r="BR1038" s="150" t="s">
        <v>12760</v>
      </c>
      <c r="BS1038" s="25"/>
      <c r="BT1038" s="25"/>
      <c r="BU1038" s="25"/>
      <c r="BV1038" s="25"/>
      <c r="BW1038" s="25"/>
      <c r="BX1038" s="25"/>
      <c r="BY1038" s="25" t="s">
        <v>12761</v>
      </c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</row>
    <row r="1039" spans="1:93" ht="15" customHeight="1">
      <c r="A1039" s="13" t="s">
        <v>12762</v>
      </c>
      <c r="B1039" s="14">
        <v>21</v>
      </c>
      <c r="C1039" s="40" t="s">
        <v>82</v>
      </c>
      <c r="D1039" s="599" t="s">
        <v>12108</v>
      </c>
      <c r="E1039" s="600">
        <v>44</v>
      </c>
      <c r="F1039" s="599"/>
      <c r="G1039" s="599"/>
      <c r="H1039" s="36" t="s">
        <v>84</v>
      </c>
      <c r="I1039" s="14"/>
      <c r="J1039" s="14" t="s">
        <v>135</v>
      </c>
      <c r="K1039" s="14" t="s">
        <v>544</v>
      </c>
      <c r="L1039" s="14" t="s">
        <v>75</v>
      </c>
      <c r="M1039" s="17" t="s">
        <v>136</v>
      </c>
      <c r="N1039" s="17" t="s">
        <v>2291</v>
      </c>
      <c r="O1039" s="18" t="s">
        <v>12763</v>
      </c>
      <c r="P1039" s="14" t="s">
        <v>12764</v>
      </c>
      <c r="Q1039" s="14">
        <v>1391</v>
      </c>
      <c r="R1039" s="14" t="s">
        <v>12765</v>
      </c>
      <c r="S1039" s="14" t="s">
        <v>12766</v>
      </c>
      <c r="T1039" s="14">
        <v>226424522</v>
      </c>
      <c r="U1039" s="14">
        <v>59</v>
      </c>
      <c r="V1039" s="14">
        <v>2</v>
      </c>
      <c r="W1039" s="14">
        <v>706</v>
      </c>
      <c r="X1039" s="13" t="s">
        <v>12767</v>
      </c>
      <c r="Y1039" s="13" t="s">
        <v>12768</v>
      </c>
      <c r="Z1039" s="14"/>
      <c r="AA1039" s="14" t="s">
        <v>96</v>
      </c>
      <c r="AB1039" s="14" t="s">
        <v>23</v>
      </c>
      <c r="AC1039" s="14" t="s">
        <v>97</v>
      </c>
      <c r="AD1039" s="77"/>
      <c r="AE1039" s="13" t="s">
        <v>495</v>
      </c>
      <c r="AF1039" s="20">
        <v>30764</v>
      </c>
      <c r="AG1039" s="14" t="str">
        <f t="shared" ca="1" si="274"/>
        <v>41 anos</v>
      </c>
      <c r="AH1039" s="14"/>
      <c r="AI1039" s="20">
        <v>43937</v>
      </c>
      <c r="AJ1039" s="20">
        <f>EDATE(AI1039,300)</f>
        <v>53068</v>
      </c>
      <c r="AK1039" s="20">
        <f>EDATE(AI1039,360)</f>
        <v>54894</v>
      </c>
      <c r="AL1039" s="14">
        <v>59</v>
      </c>
      <c r="AM1039" s="14" t="str">
        <f ca="1">DATEDIF(AI1039,TODAY(),"Y")&amp;" ano(s)"</f>
        <v>5 ano(s)</v>
      </c>
      <c r="AN1039" s="14" t="str">
        <f ca="1">DATEDIF(AI1039,TODAY(),"YM")&amp;"  mês(es)"</f>
        <v>4  mês(es)</v>
      </c>
      <c r="AO1039" s="14" t="str">
        <f ca="1">DATEDIF(AI1039,TODAY(),"MD")&amp;" dias"</f>
        <v>0 dias</v>
      </c>
      <c r="AP1039" s="14">
        <f ca="1">TODAY()-AI1039</f>
        <v>1948</v>
      </c>
      <c r="AQ1039" s="21" t="s">
        <v>99</v>
      </c>
      <c r="AR1039" s="14"/>
      <c r="AS1039" s="14"/>
      <c r="AT1039" s="14"/>
      <c r="AU1039" s="14"/>
      <c r="AV1039" s="14"/>
      <c r="AW1039" s="14" t="s">
        <v>100</v>
      </c>
      <c r="AX1039" s="14" t="s">
        <v>2298</v>
      </c>
      <c r="AY1039" s="14" t="s">
        <v>12769</v>
      </c>
      <c r="AZ1039" s="14" t="s">
        <v>12770</v>
      </c>
      <c r="BA1039" s="14" t="s">
        <v>99</v>
      </c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 t="s">
        <v>12771</v>
      </c>
      <c r="BM1039" s="14">
        <v>550</v>
      </c>
      <c r="BN1039" s="14" t="s">
        <v>12772</v>
      </c>
      <c r="BO1039" s="14" t="s">
        <v>106</v>
      </c>
      <c r="BP1039" s="14">
        <v>69037042</v>
      </c>
      <c r="BQ1039" s="14">
        <v>92982698319</v>
      </c>
      <c r="BR1039" s="22" t="s">
        <v>12773</v>
      </c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20">
        <v>43937</v>
      </c>
      <c r="CC1039" s="14" t="s">
        <v>175</v>
      </c>
      <c r="CD1039" s="20">
        <v>44672</v>
      </c>
      <c r="CE1039" s="14" t="s">
        <v>2304</v>
      </c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</row>
    <row r="1040" spans="1:93" ht="15" customHeight="1">
      <c r="A1040" s="24" t="s">
        <v>12774</v>
      </c>
      <c r="B1040" s="25"/>
      <c r="C1040" s="34" t="s">
        <v>82</v>
      </c>
      <c r="D1040" s="600" t="s">
        <v>12108</v>
      </c>
      <c r="E1040" s="600">
        <v>44</v>
      </c>
      <c r="F1040" s="600"/>
      <c r="G1040" s="600"/>
      <c r="H1040" s="27" t="s">
        <v>84</v>
      </c>
      <c r="I1040" s="25" t="s">
        <v>10051</v>
      </c>
      <c r="J1040" s="25" t="s">
        <v>135</v>
      </c>
      <c r="K1040" s="25" t="s">
        <v>86</v>
      </c>
      <c r="L1040" s="32" t="s">
        <v>69</v>
      </c>
      <c r="M1040" s="28" t="s">
        <v>1392</v>
      </c>
      <c r="N1040" s="28" t="s">
        <v>1450</v>
      </c>
      <c r="O1040" s="29" t="s">
        <v>12775</v>
      </c>
      <c r="P1040" s="25" t="s">
        <v>12776</v>
      </c>
      <c r="Q1040" s="41" t="s">
        <v>12777</v>
      </c>
      <c r="R1040" s="25" t="s">
        <v>12778</v>
      </c>
      <c r="S1040" s="25" t="s">
        <v>12779</v>
      </c>
      <c r="T1040" s="25">
        <v>191740522</v>
      </c>
      <c r="U1040" s="25">
        <v>59</v>
      </c>
      <c r="V1040" s="25">
        <v>65</v>
      </c>
      <c r="W1040" s="25">
        <v>481</v>
      </c>
      <c r="X1040" s="24" t="s">
        <v>928</v>
      </c>
      <c r="Y1040" s="24" t="s">
        <v>12780</v>
      </c>
      <c r="Z1040" s="25">
        <v>2</v>
      </c>
      <c r="AA1040" s="25" t="s">
        <v>96</v>
      </c>
      <c r="AB1040" s="25" t="s">
        <v>23</v>
      </c>
      <c r="AC1040" s="25" t="s">
        <v>97</v>
      </c>
      <c r="AD1040" s="30"/>
      <c r="AE1040" s="24" t="s">
        <v>7711</v>
      </c>
      <c r="AF1040" s="31">
        <v>29285</v>
      </c>
      <c r="AG1040" s="25" t="str">
        <f t="shared" ca="1" si="274"/>
        <v>45 anos</v>
      </c>
      <c r="AH1040" s="31">
        <v>43937</v>
      </c>
      <c r="AI1040" s="31">
        <v>43937</v>
      </c>
      <c r="AJ1040" s="31">
        <f>EDATE(AI1040,300)</f>
        <v>53068</v>
      </c>
      <c r="AK1040" s="31">
        <f>EDATE(AI1040,360)</f>
        <v>54894</v>
      </c>
      <c r="AL1040" s="25">
        <v>59</v>
      </c>
      <c r="AM1040" s="25" t="str">
        <f ca="1">DATEDIF(AI1040,TODAY(),"Y")&amp;" ano(s)"</f>
        <v>5 ano(s)</v>
      </c>
      <c r="AN1040" s="25" t="str">
        <f ca="1">DATEDIF(AI1040,TODAY(),"YM")&amp;"  mês(es)"</f>
        <v>4  mês(es)</v>
      </c>
      <c r="AO1040" s="25" t="str">
        <f ca="1">DATEDIF(AI1040,TODAY(),"MD")&amp;" dias"</f>
        <v>0 dias</v>
      </c>
      <c r="AP1040" s="25">
        <f ca="1">TODAY()-AI1040</f>
        <v>1948</v>
      </c>
      <c r="AQ1040" s="32" t="s">
        <v>99</v>
      </c>
      <c r="AR1040" s="25"/>
      <c r="AS1040" s="25"/>
      <c r="AT1040" s="25"/>
      <c r="AU1040" s="25"/>
      <c r="AV1040" s="25"/>
      <c r="AW1040" s="25" t="s">
        <v>100</v>
      </c>
      <c r="AX1040" s="25" t="s">
        <v>110</v>
      </c>
      <c r="AY1040" s="25" t="s">
        <v>12781</v>
      </c>
      <c r="AZ1040" s="25" t="s">
        <v>99</v>
      </c>
      <c r="BA1040" s="25" t="s">
        <v>99</v>
      </c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 t="s">
        <v>12782</v>
      </c>
      <c r="BM1040" s="25">
        <v>28</v>
      </c>
      <c r="BN1040" s="25" t="s">
        <v>1605</v>
      </c>
      <c r="BO1040" s="25" t="s">
        <v>106</v>
      </c>
      <c r="BP1040" s="25" t="s">
        <v>12783</v>
      </c>
      <c r="BQ1040" s="25" t="s">
        <v>12784</v>
      </c>
      <c r="BR1040" s="150" t="s">
        <v>12785</v>
      </c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</row>
    <row r="1041" spans="1:93" ht="15" customHeight="1">
      <c r="A1041" s="13" t="s">
        <v>12786</v>
      </c>
      <c r="B1041" s="14"/>
      <c r="C1041" s="40" t="s">
        <v>82</v>
      </c>
      <c r="D1041" s="599" t="s">
        <v>12108</v>
      </c>
      <c r="E1041" s="600">
        <v>44</v>
      </c>
      <c r="F1041" s="599"/>
      <c r="G1041" s="599"/>
      <c r="H1041" s="36" t="s">
        <v>84</v>
      </c>
      <c r="I1041" s="14" t="s">
        <v>10051</v>
      </c>
      <c r="J1041" s="14" t="s">
        <v>85</v>
      </c>
      <c r="K1041" s="14" t="s">
        <v>2697</v>
      </c>
      <c r="L1041" s="21" t="s">
        <v>69</v>
      </c>
      <c r="M1041" s="17" t="s">
        <v>1392</v>
      </c>
      <c r="N1041" s="17" t="s">
        <v>1450</v>
      </c>
      <c r="O1041" s="18" t="s">
        <v>12787</v>
      </c>
      <c r="P1041" s="14" t="s">
        <v>12788</v>
      </c>
      <c r="Q1041" s="60" t="s">
        <v>12789</v>
      </c>
      <c r="R1041" s="14" t="s">
        <v>12790</v>
      </c>
      <c r="S1041" s="14" t="s">
        <v>12791</v>
      </c>
      <c r="T1041" s="14">
        <v>206930022</v>
      </c>
      <c r="U1041" s="14">
        <v>16</v>
      </c>
      <c r="V1041" s="14">
        <v>65</v>
      </c>
      <c r="W1041" s="14">
        <v>519</v>
      </c>
      <c r="X1041" s="13" t="s">
        <v>12792</v>
      </c>
      <c r="Y1041" s="13" t="s">
        <v>12793</v>
      </c>
      <c r="Z1041" s="14">
        <v>1</v>
      </c>
      <c r="AA1041" s="14" t="s">
        <v>96</v>
      </c>
      <c r="AB1041" s="14" t="s">
        <v>23</v>
      </c>
      <c r="AC1041" s="14" t="s">
        <v>97</v>
      </c>
      <c r="AD1041" s="19"/>
      <c r="AE1041" s="13" t="s">
        <v>2851</v>
      </c>
      <c r="AF1041" s="133">
        <v>29325</v>
      </c>
      <c r="AG1041" s="14" t="str">
        <f t="shared" ca="1" si="274"/>
        <v>45 anos</v>
      </c>
      <c r="AH1041" s="20">
        <v>43937</v>
      </c>
      <c r="AI1041" s="20">
        <v>43937</v>
      </c>
      <c r="AJ1041" s="20">
        <f>EDATE(AI1041,300)</f>
        <v>53068</v>
      </c>
      <c r="AK1041" s="20">
        <f>EDATE(AI1041,360)</f>
        <v>54894</v>
      </c>
      <c r="AL1041" s="14">
        <v>59</v>
      </c>
      <c r="AM1041" s="14" t="str">
        <f ca="1">DATEDIF(AI1041,TODAY(),"Y")&amp;" ano(s)"</f>
        <v>5 ano(s)</v>
      </c>
      <c r="AN1041" s="14" t="str">
        <f ca="1">DATEDIF(AI1041,TODAY(),"YM")&amp;"  mês(es)"</f>
        <v>4  mês(es)</v>
      </c>
      <c r="AO1041" s="14" t="str">
        <f ca="1">DATEDIF(AI1041,TODAY(),"MD")&amp;" dias"</f>
        <v>0 dias</v>
      </c>
      <c r="AP1041" s="14">
        <f ca="1">TODAY()-AI1041</f>
        <v>1948</v>
      </c>
      <c r="AQ1041" s="21" t="s">
        <v>99</v>
      </c>
      <c r="AR1041" s="14"/>
      <c r="AS1041" s="14"/>
      <c r="AT1041" s="14"/>
      <c r="AU1041" s="14"/>
      <c r="AV1041" s="14"/>
      <c r="AW1041" s="14" t="s">
        <v>336</v>
      </c>
      <c r="AX1041" s="14" t="s">
        <v>110</v>
      </c>
      <c r="AY1041" s="14" t="s">
        <v>99</v>
      </c>
      <c r="AZ1041" s="14" t="s">
        <v>99</v>
      </c>
      <c r="BA1041" s="14" t="s">
        <v>99</v>
      </c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55" t="s">
        <v>12794</v>
      </c>
      <c r="BM1041" s="21">
        <v>129</v>
      </c>
      <c r="BN1041" s="155" t="s">
        <v>8263</v>
      </c>
      <c r="BO1041" s="21" t="s">
        <v>106</v>
      </c>
      <c r="BP1041" s="21">
        <v>69097576</v>
      </c>
      <c r="BQ1041" s="21">
        <v>92991728622</v>
      </c>
      <c r="BR1041" s="155" t="s">
        <v>12795</v>
      </c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</row>
    <row r="1042" spans="1:93" ht="15" customHeight="1">
      <c r="A1042" s="24" t="s">
        <v>12796</v>
      </c>
      <c r="B1042" s="25"/>
      <c r="C1042" s="34" t="s">
        <v>82</v>
      </c>
      <c r="D1042" s="600" t="s">
        <v>12108</v>
      </c>
      <c r="E1042" s="600">
        <v>44</v>
      </c>
      <c r="F1042" s="600"/>
      <c r="G1042" s="600"/>
      <c r="H1042" s="27" t="s">
        <v>84</v>
      </c>
      <c r="I1042" s="25"/>
      <c r="J1042" s="25" t="s">
        <v>135</v>
      </c>
      <c r="K1042" s="25" t="s">
        <v>86</v>
      </c>
      <c r="L1042" s="32" t="s">
        <v>69</v>
      </c>
      <c r="M1042" s="28" t="s">
        <v>1392</v>
      </c>
      <c r="N1042" s="28" t="s">
        <v>1450</v>
      </c>
      <c r="O1042" s="29" t="s">
        <v>12797</v>
      </c>
      <c r="P1042" s="25" t="s">
        <v>12798</v>
      </c>
      <c r="Q1042" s="41" t="s">
        <v>12799</v>
      </c>
      <c r="R1042" s="25" t="s">
        <v>12800</v>
      </c>
      <c r="S1042" s="25" t="s">
        <v>12801</v>
      </c>
      <c r="T1042" s="25">
        <v>202206422</v>
      </c>
      <c r="U1042" s="25">
        <v>24</v>
      </c>
      <c r="V1042" s="25">
        <v>70</v>
      </c>
      <c r="W1042" s="25">
        <v>552</v>
      </c>
      <c r="X1042" s="24" t="s">
        <v>12802</v>
      </c>
      <c r="Y1042" s="24" t="s">
        <v>12803</v>
      </c>
      <c r="Z1042" s="25">
        <v>2</v>
      </c>
      <c r="AA1042" s="25" t="s">
        <v>99</v>
      </c>
      <c r="AB1042" s="25" t="s">
        <v>1601</v>
      </c>
      <c r="AC1042" s="25" t="s">
        <v>97</v>
      </c>
      <c r="AD1042" s="30" t="s">
        <v>12804</v>
      </c>
      <c r="AE1042" s="24" t="s">
        <v>356</v>
      </c>
      <c r="AF1042" s="31">
        <v>29416</v>
      </c>
      <c r="AG1042" s="25" t="str">
        <f t="shared" ca="1" si="274"/>
        <v>45 anos</v>
      </c>
      <c r="AH1042" s="31">
        <v>43937</v>
      </c>
      <c r="AI1042" s="31">
        <v>43937</v>
      </c>
      <c r="AJ1042" s="31">
        <f>EDATE(AI1042,300)</f>
        <v>53068</v>
      </c>
      <c r="AK1042" s="31">
        <f>EDATE(AI1042,360)</f>
        <v>54894</v>
      </c>
      <c r="AL1042" s="25">
        <v>59</v>
      </c>
      <c r="AM1042" s="25" t="str">
        <f ca="1">DATEDIF(AI1042,TODAY(),"Y")&amp;" ano(s)"</f>
        <v>5 ano(s)</v>
      </c>
      <c r="AN1042" s="25" t="str">
        <f ca="1">DATEDIF(AI1042,TODAY(),"YM")&amp;"  mês(es)"</f>
        <v>4  mês(es)</v>
      </c>
      <c r="AO1042" s="25" t="str">
        <f ca="1">DATEDIF(AI1042,TODAY(),"MD")&amp;" dias"</f>
        <v>0 dias</v>
      </c>
      <c r="AP1042" s="25">
        <f ca="1">TODAY()-AI1042</f>
        <v>1948</v>
      </c>
      <c r="AQ1042" s="32" t="s">
        <v>99</v>
      </c>
      <c r="AR1042" s="25"/>
      <c r="AS1042" s="25"/>
      <c r="AT1042" s="25"/>
      <c r="AU1042" s="25"/>
      <c r="AV1042" s="25"/>
      <c r="AW1042" s="25" t="s">
        <v>100</v>
      </c>
      <c r="AX1042" s="25" t="s">
        <v>110</v>
      </c>
      <c r="AY1042" s="25" t="s">
        <v>99</v>
      </c>
      <c r="AZ1042" s="25" t="s">
        <v>99</v>
      </c>
      <c r="BA1042" s="25" t="s">
        <v>99</v>
      </c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 t="s">
        <v>12805</v>
      </c>
      <c r="BM1042" s="25">
        <v>60</v>
      </c>
      <c r="BN1042" s="25" t="s">
        <v>12806</v>
      </c>
      <c r="BO1042" s="25" t="s">
        <v>106</v>
      </c>
      <c r="BP1042" s="25" t="s">
        <v>12807</v>
      </c>
      <c r="BQ1042" s="25" t="s">
        <v>12808</v>
      </c>
      <c r="BR1042" s="150" t="s">
        <v>12809</v>
      </c>
      <c r="BS1042" s="25"/>
      <c r="BT1042" s="25"/>
      <c r="BU1042" s="25"/>
      <c r="BV1042" s="25"/>
      <c r="BW1042" s="25"/>
      <c r="BX1042" s="25"/>
      <c r="BY1042" s="246" t="s">
        <v>12243</v>
      </c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</row>
    <row r="1043" spans="1:93" ht="15" customHeight="1">
      <c r="A1043" s="13" t="s">
        <v>12810</v>
      </c>
      <c r="B1043" s="14">
        <v>40</v>
      </c>
      <c r="C1043" s="40" t="s">
        <v>82</v>
      </c>
      <c r="D1043" s="599" t="s">
        <v>12108</v>
      </c>
      <c r="E1043" s="600">
        <v>44</v>
      </c>
      <c r="F1043" s="599"/>
      <c r="G1043" s="599"/>
      <c r="H1043" s="591" t="s">
        <v>84</v>
      </c>
      <c r="I1043" s="14" t="s">
        <v>295</v>
      </c>
      <c r="J1043" s="14" t="s">
        <v>85</v>
      </c>
      <c r="K1043" s="14"/>
      <c r="L1043" s="14" t="s">
        <v>257</v>
      </c>
      <c r="M1043" s="17" t="s">
        <v>196</v>
      </c>
      <c r="N1043" s="21" t="s">
        <v>88</v>
      </c>
      <c r="O1043" s="18" t="s">
        <v>12811</v>
      </c>
      <c r="P1043" s="59" t="s">
        <v>12812</v>
      </c>
      <c r="Q1043" s="14">
        <v>1939</v>
      </c>
      <c r="R1043" s="59" t="s">
        <v>12813</v>
      </c>
      <c r="S1043" s="59" t="s">
        <v>12814</v>
      </c>
      <c r="T1043" s="61" t="s">
        <v>12815</v>
      </c>
      <c r="U1043" s="14" t="s">
        <v>4123</v>
      </c>
      <c r="V1043" s="14" t="s">
        <v>264</v>
      </c>
      <c r="W1043" s="14" t="s">
        <v>12816</v>
      </c>
      <c r="X1043" s="13" t="s">
        <v>12817</v>
      </c>
      <c r="Y1043" s="13" t="s">
        <v>12818</v>
      </c>
      <c r="Z1043" s="14">
        <v>2</v>
      </c>
      <c r="AA1043" s="14" t="s">
        <v>96</v>
      </c>
      <c r="AB1043" s="14" t="s">
        <v>23</v>
      </c>
      <c r="AC1043" s="14" t="s">
        <v>97</v>
      </c>
      <c r="AD1043" s="19"/>
      <c r="AE1043" s="13"/>
      <c r="AF1043" s="62">
        <v>35282</v>
      </c>
      <c r="AG1043" s="14" t="str">
        <f t="shared" ca="1" si="274"/>
        <v>29 anos</v>
      </c>
      <c r="AH1043" s="62">
        <v>45261</v>
      </c>
      <c r="AI1043" s="20"/>
      <c r="AJ1043" s="20"/>
      <c r="AK1043" s="20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 t="s">
        <v>100</v>
      </c>
      <c r="AX1043" s="52" t="s">
        <v>12819</v>
      </c>
      <c r="AY1043" s="52" t="s">
        <v>127</v>
      </c>
      <c r="AZ1043" s="63" t="s">
        <v>99</v>
      </c>
      <c r="BA1043" s="52" t="s">
        <v>99</v>
      </c>
      <c r="BB1043" s="14" t="s">
        <v>271</v>
      </c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3" t="s">
        <v>12820</v>
      </c>
      <c r="BM1043" s="14">
        <v>51</v>
      </c>
      <c r="BN1043" s="14"/>
      <c r="BO1043" s="14" t="s">
        <v>106</v>
      </c>
      <c r="BP1043" s="14" t="s">
        <v>12821</v>
      </c>
      <c r="BQ1043" s="53">
        <v>92988211123</v>
      </c>
      <c r="BR1043" s="54" t="s">
        <v>12822</v>
      </c>
      <c r="BS1043" s="14"/>
      <c r="BT1043" s="14"/>
      <c r="BU1043" s="14"/>
      <c r="BV1043" s="14" t="s">
        <v>276</v>
      </c>
      <c r="BW1043" s="14"/>
      <c r="BX1043" s="14"/>
      <c r="BY1043" s="14"/>
      <c r="BZ1043" s="14"/>
      <c r="CA1043" s="14"/>
      <c r="CB1043" s="20"/>
      <c r="CC1043" s="14"/>
      <c r="CD1043" s="20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</row>
    <row r="1044" spans="1:93" ht="15" customHeight="1">
      <c r="A1044" s="65" t="s">
        <v>12823</v>
      </c>
      <c r="B1044" s="25">
        <v>180</v>
      </c>
      <c r="C1044" s="34" t="s">
        <v>82</v>
      </c>
      <c r="D1044" s="600" t="s">
        <v>12108</v>
      </c>
      <c r="E1044" s="600">
        <v>44</v>
      </c>
      <c r="F1044" s="600"/>
      <c r="G1044" s="600"/>
      <c r="H1044" s="590" t="s">
        <v>84</v>
      </c>
      <c r="I1044" s="25" t="s">
        <v>2558</v>
      </c>
      <c r="J1044" s="25" t="s">
        <v>85</v>
      </c>
      <c r="K1044" s="25"/>
      <c r="L1044" s="25" t="s">
        <v>257</v>
      </c>
      <c r="M1044" s="25" t="s">
        <v>196</v>
      </c>
      <c r="N1044" s="28" t="s">
        <v>88</v>
      </c>
      <c r="O1044" s="29" t="s">
        <v>12824</v>
      </c>
      <c r="P1044" s="44" t="s">
        <v>12825</v>
      </c>
      <c r="Q1044" s="28" t="s">
        <v>12826</v>
      </c>
      <c r="R1044" s="44" t="s">
        <v>12827</v>
      </c>
      <c r="S1044" s="44" t="s">
        <v>12828</v>
      </c>
      <c r="T1044" s="67" t="s">
        <v>12829</v>
      </c>
      <c r="U1044" s="25">
        <v>0</v>
      </c>
      <c r="V1044" s="68" t="s">
        <v>1031</v>
      </c>
      <c r="W1044" s="68" t="s">
        <v>5755</v>
      </c>
      <c r="X1044" s="24" t="s">
        <v>12830</v>
      </c>
      <c r="Y1044" s="24" t="s">
        <v>12831</v>
      </c>
      <c r="Z1044" s="25">
        <v>1</v>
      </c>
      <c r="AA1044" s="25" t="s">
        <v>96</v>
      </c>
      <c r="AB1044" s="25" t="s">
        <v>23</v>
      </c>
      <c r="AC1044" s="25" t="s">
        <v>97</v>
      </c>
      <c r="AD1044" s="30"/>
      <c r="AE1044" s="24"/>
      <c r="AF1044" s="45">
        <v>36368</v>
      </c>
      <c r="AG1044" s="25" t="str">
        <f t="shared" ca="1" si="274"/>
        <v>26 anos</v>
      </c>
      <c r="AH1044" s="45">
        <v>45296</v>
      </c>
      <c r="AI1044" s="31"/>
      <c r="AJ1044" s="31"/>
      <c r="AK1044" s="31"/>
      <c r="AL1044" s="25"/>
      <c r="AM1044" s="25"/>
      <c r="AN1044" s="25"/>
      <c r="AO1044" s="25"/>
      <c r="AP1044" s="25"/>
      <c r="AQ1044" s="32"/>
      <c r="AR1044" s="25"/>
      <c r="AS1044" s="25"/>
      <c r="AT1044" s="25"/>
      <c r="AU1044" s="25"/>
      <c r="AV1044" s="25"/>
      <c r="AW1044" s="25" t="s">
        <v>336</v>
      </c>
      <c r="AX1044" s="52" t="s">
        <v>99</v>
      </c>
      <c r="AY1044" s="52" t="s">
        <v>99</v>
      </c>
      <c r="AZ1044" s="52" t="s">
        <v>99</v>
      </c>
      <c r="BA1044" s="52" t="s">
        <v>99</v>
      </c>
      <c r="BB1044" s="25" t="s">
        <v>271</v>
      </c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4"/>
      <c r="BM1044" s="25"/>
      <c r="BN1044" s="25"/>
      <c r="BO1044" s="25" t="s">
        <v>106</v>
      </c>
      <c r="BP1044" s="25"/>
      <c r="BQ1044" s="64">
        <v>92984895885</v>
      </c>
      <c r="BR1044" s="51" t="s">
        <v>12832</v>
      </c>
      <c r="BS1044" s="25"/>
      <c r="BT1044" s="25"/>
      <c r="BU1044" s="25"/>
      <c r="BV1044" s="25" t="s">
        <v>276</v>
      </c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</row>
    <row r="1045" spans="1:93" ht="15" customHeight="1">
      <c r="A1045" s="13" t="s">
        <v>12833</v>
      </c>
      <c r="B1045" s="14"/>
      <c r="C1045" s="40" t="s">
        <v>82</v>
      </c>
      <c r="D1045" s="599" t="s">
        <v>12108</v>
      </c>
      <c r="E1045" s="600">
        <v>44</v>
      </c>
      <c r="F1045" s="599"/>
      <c r="G1045" s="599"/>
      <c r="H1045" s="36" t="s">
        <v>84</v>
      </c>
      <c r="I1045" s="14" t="s">
        <v>1082</v>
      </c>
      <c r="J1045" s="14" t="s">
        <v>85</v>
      </c>
      <c r="K1045" s="14" t="s">
        <v>86</v>
      </c>
      <c r="L1045" s="21" t="s">
        <v>69</v>
      </c>
      <c r="M1045" s="17" t="s">
        <v>1392</v>
      </c>
      <c r="N1045" s="17" t="s">
        <v>1450</v>
      </c>
      <c r="O1045" s="18" t="s">
        <v>12834</v>
      </c>
      <c r="P1045" s="14" t="s">
        <v>12835</v>
      </c>
      <c r="Q1045" s="60" t="s">
        <v>12836</v>
      </c>
      <c r="R1045" s="14" t="s">
        <v>12837</v>
      </c>
      <c r="S1045" s="14" t="s">
        <v>12838</v>
      </c>
      <c r="T1045" s="14">
        <v>300399922</v>
      </c>
      <c r="U1045" s="14">
        <v>16</v>
      </c>
      <c r="V1045" s="14">
        <v>8</v>
      </c>
      <c r="W1045" s="14">
        <v>136</v>
      </c>
      <c r="X1045" s="13" t="s">
        <v>5021</v>
      </c>
      <c r="Y1045" s="13" t="s">
        <v>12839</v>
      </c>
      <c r="Z1045" s="14">
        <v>1</v>
      </c>
      <c r="AA1045" s="14" t="s">
        <v>96</v>
      </c>
      <c r="AB1045" s="14" t="s">
        <v>23</v>
      </c>
      <c r="AC1045" s="14" t="s">
        <v>97</v>
      </c>
      <c r="AD1045" s="19"/>
      <c r="AE1045" s="13" t="s">
        <v>495</v>
      </c>
      <c r="AF1045" s="133">
        <v>30520</v>
      </c>
      <c r="AG1045" s="14" t="str">
        <f t="shared" ca="1" si="274"/>
        <v>42 anos</v>
      </c>
      <c r="AH1045" s="20">
        <v>43937</v>
      </c>
      <c r="AI1045" s="20">
        <v>43937</v>
      </c>
      <c r="AJ1045" s="20">
        <f>EDATE(AI1045,300)</f>
        <v>53068</v>
      </c>
      <c r="AK1045" s="20">
        <f>EDATE(AI1045,360)</f>
        <v>54894</v>
      </c>
      <c r="AL1045" s="14">
        <v>59</v>
      </c>
      <c r="AM1045" s="14" t="str">
        <f ca="1">DATEDIF(AI1045,TODAY(),"Y")&amp;" ano(s)"</f>
        <v>5 ano(s)</v>
      </c>
      <c r="AN1045" s="14" t="str">
        <f ca="1">DATEDIF(AI1045,TODAY(),"YM")&amp;"  mês(es)"</f>
        <v>4  mês(es)</v>
      </c>
      <c r="AO1045" s="14" t="str">
        <f ca="1">DATEDIF(AI1045,TODAY(),"MD")&amp;" dias"</f>
        <v>0 dias</v>
      </c>
      <c r="AP1045" s="14">
        <f ca="1">TODAY()-AI1045</f>
        <v>1948</v>
      </c>
      <c r="AQ1045" s="21" t="s">
        <v>99</v>
      </c>
      <c r="AR1045" s="14"/>
      <c r="AS1045" s="14"/>
      <c r="AT1045" s="14"/>
      <c r="AU1045" s="14"/>
      <c r="AV1045" s="14"/>
      <c r="AW1045" s="14" t="s">
        <v>100</v>
      </c>
      <c r="AX1045" s="14" t="s">
        <v>110</v>
      </c>
      <c r="AY1045" s="14" t="s">
        <v>99</v>
      </c>
      <c r="AZ1045" s="14" t="s">
        <v>12840</v>
      </c>
      <c r="BA1045" s="14" t="s">
        <v>99</v>
      </c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55" t="s">
        <v>12841</v>
      </c>
      <c r="BM1045" s="21">
        <v>53</v>
      </c>
      <c r="BN1045" s="155" t="s">
        <v>12842</v>
      </c>
      <c r="BO1045" s="21" t="s">
        <v>106</v>
      </c>
      <c r="BP1045" s="21">
        <v>69095181</v>
      </c>
      <c r="BQ1045" s="21">
        <v>92993162178</v>
      </c>
      <c r="BR1045" s="155" t="s">
        <v>12843</v>
      </c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</row>
    <row r="1046" spans="1:93" ht="15" customHeight="1">
      <c r="A1046" s="103" t="s">
        <v>12844</v>
      </c>
      <c r="B1046" s="32"/>
      <c r="C1046" s="34" t="s">
        <v>82</v>
      </c>
      <c r="D1046" s="600" t="s">
        <v>12108</v>
      </c>
      <c r="E1046" s="600">
        <v>44</v>
      </c>
      <c r="F1046" s="600"/>
      <c r="G1046" s="600"/>
      <c r="H1046" s="27" t="s">
        <v>84</v>
      </c>
      <c r="I1046" s="25" t="s">
        <v>10051</v>
      </c>
      <c r="J1046" s="32" t="s">
        <v>135</v>
      </c>
      <c r="K1046" s="25" t="s">
        <v>544</v>
      </c>
      <c r="L1046" s="25" t="s">
        <v>73</v>
      </c>
      <c r="M1046" s="32" t="s">
        <v>136</v>
      </c>
      <c r="N1046" s="25" t="s">
        <v>137</v>
      </c>
      <c r="O1046" s="29" t="s">
        <v>12845</v>
      </c>
      <c r="P1046" s="32" t="s">
        <v>12846</v>
      </c>
      <c r="Q1046" s="25">
        <v>1867</v>
      </c>
      <c r="R1046" s="32" t="s">
        <v>12847</v>
      </c>
      <c r="S1046" s="32" t="s">
        <v>12848</v>
      </c>
      <c r="T1046" s="32">
        <v>195661922</v>
      </c>
      <c r="U1046" s="32">
        <v>8</v>
      </c>
      <c r="V1046" s="32">
        <v>2</v>
      </c>
      <c r="W1046" s="32">
        <v>624</v>
      </c>
      <c r="X1046" s="103" t="s">
        <v>12849</v>
      </c>
      <c r="Y1046" s="103" t="s">
        <v>12850</v>
      </c>
      <c r="Z1046" s="25">
        <v>2</v>
      </c>
      <c r="AA1046" s="25" t="s">
        <v>96</v>
      </c>
      <c r="AB1046" s="25" t="s">
        <v>23</v>
      </c>
      <c r="AC1046" s="32" t="s">
        <v>97</v>
      </c>
      <c r="AD1046" s="105"/>
      <c r="AE1046" s="103"/>
      <c r="AF1046" s="106">
        <v>29433</v>
      </c>
      <c r="AG1046" s="32" t="s">
        <v>8639</v>
      </c>
      <c r="AH1046" s="32"/>
      <c r="AI1046" s="106">
        <v>45036</v>
      </c>
      <c r="AJ1046" s="31">
        <f>EDATE(AI1046,300)</f>
        <v>54168</v>
      </c>
      <c r="AK1046" s="31">
        <f>EDATE(AI1046,360)</f>
        <v>55994</v>
      </c>
      <c r="AL1046" s="32">
        <v>59</v>
      </c>
      <c r="AM1046" s="25" t="str">
        <f ca="1">DATEDIF(AI1046,TODAY(),"Y")&amp;" ano(s)"</f>
        <v>2 ano(s)</v>
      </c>
      <c r="AN1046" s="25" t="str">
        <f ca="1">DATEDIF(AI1046,TODAY(),"YM")&amp;"  mês(es)"</f>
        <v>3  mês(es)</v>
      </c>
      <c r="AO1046" s="25" t="str">
        <f ca="1">DATEDIF(AI1046,TODAY(),"MD")&amp;" dias"</f>
        <v>27 dias</v>
      </c>
      <c r="AP1046" s="25">
        <f ca="1">TODAY()-AI1046</f>
        <v>849</v>
      </c>
      <c r="AQ1046" s="32" t="s">
        <v>99</v>
      </c>
      <c r="AR1046" s="32"/>
      <c r="AS1046" s="32"/>
      <c r="AT1046" s="32"/>
      <c r="AU1046" s="32"/>
      <c r="AV1046" s="32"/>
      <c r="AW1046" s="25" t="s">
        <v>100</v>
      </c>
      <c r="AX1046" s="32" t="s">
        <v>149</v>
      </c>
      <c r="AY1046" s="32" t="s">
        <v>99</v>
      </c>
      <c r="AZ1046" s="32" t="s">
        <v>99</v>
      </c>
      <c r="BA1046" s="25" t="s">
        <v>99</v>
      </c>
      <c r="BB1046" s="32"/>
      <c r="BC1046" s="32"/>
      <c r="BD1046" s="32"/>
      <c r="BE1046" s="32"/>
      <c r="BF1046" s="32"/>
      <c r="BG1046" s="32" t="s">
        <v>6647</v>
      </c>
      <c r="BH1046" s="32"/>
      <c r="BI1046" s="32"/>
      <c r="BJ1046" s="32"/>
      <c r="BK1046" s="32"/>
      <c r="BL1046" s="32" t="s">
        <v>12851</v>
      </c>
      <c r="BM1046" s="32">
        <v>575</v>
      </c>
      <c r="BN1046" s="32" t="s">
        <v>7177</v>
      </c>
      <c r="BO1046" s="32" t="s">
        <v>106</v>
      </c>
      <c r="BP1046" s="32" t="s">
        <v>12852</v>
      </c>
      <c r="BQ1046" s="32" t="s">
        <v>12853</v>
      </c>
      <c r="BR1046" s="182" t="s">
        <v>12854</v>
      </c>
      <c r="BS1046" s="103"/>
      <c r="BT1046" s="32"/>
      <c r="BU1046" s="32"/>
      <c r="BV1046" s="32"/>
      <c r="BW1046" s="32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32"/>
      <c r="CK1046" s="32"/>
      <c r="CL1046" s="32"/>
      <c r="CM1046" s="103"/>
      <c r="CN1046" s="32"/>
      <c r="CO1046" s="32"/>
    </row>
    <row r="1047" spans="1:93" ht="15" customHeight="1">
      <c r="A1047" s="155" t="s">
        <v>12855</v>
      </c>
      <c r="B1047" s="21"/>
      <c r="C1047" s="40" t="s">
        <v>82</v>
      </c>
      <c r="D1047" s="599" t="s">
        <v>12108</v>
      </c>
      <c r="E1047" s="600">
        <v>44</v>
      </c>
      <c r="F1047" s="599"/>
      <c r="G1047" s="599"/>
      <c r="H1047" s="36" t="s">
        <v>84</v>
      </c>
      <c r="I1047" s="14" t="s">
        <v>10051</v>
      </c>
      <c r="J1047" s="21" t="s">
        <v>135</v>
      </c>
      <c r="K1047" s="14" t="s">
        <v>86</v>
      </c>
      <c r="L1047" s="21" t="s">
        <v>69</v>
      </c>
      <c r="M1047" s="21" t="s">
        <v>1392</v>
      </c>
      <c r="N1047" s="21" t="s">
        <v>1450</v>
      </c>
      <c r="O1047" s="18" t="s">
        <v>12856</v>
      </c>
      <c r="P1047" s="21" t="s">
        <v>12857</v>
      </c>
      <c r="Q1047" s="14">
        <v>1847</v>
      </c>
      <c r="R1047" s="21">
        <v>20095887460</v>
      </c>
      <c r="S1047" s="21">
        <v>69191603234</v>
      </c>
      <c r="T1047" s="21">
        <v>200589522</v>
      </c>
      <c r="U1047" s="21">
        <v>8</v>
      </c>
      <c r="V1047" s="21">
        <v>62</v>
      </c>
      <c r="W1047" s="21">
        <v>541</v>
      </c>
      <c r="X1047" s="155" t="s">
        <v>12858</v>
      </c>
      <c r="Y1047" s="155" t="s">
        <v>12859</v>
      </c>
      <c r="Z1047" s="14">
        <v>1</v>
      </c>
      <c r="AA1047" s="14" t="s">
        <v>96</v>
      </c>
      <c r="AB1047" s="14" t="s">
        <v>23</v>
      </c>
      <c r="AC1047" s="21" t="s">
        <v>97</v>
      </c>
      <c r="AD1047" s="157"/>
      <c r="AE1047" s="155"/>
      <c r="AF1047" s="133">
        <v>29633</v>
      </c>
      <c r="AG1047" s="21" t="s">
        <v>5946</v>
      </c>
      <c r="AH1047" s="133">
        <v>44802</v>
      </c>
      <c r="AI1047" s="133">
        <v>44802</v>
      </c>
      <c r="AJ1047" s="20">
        <f>EDATE(AI1047,300)</f>
        <v>53933</v>
      </c>
      <c r="AK1047" s="20">
        <f>EDATE(AI1047,360)</f>
        <v>55760</v>
      </c>
      <c r="AL1047" s="21">
        <v>59</v>
      </c>
      <c r="AM1047" s="14" t="str">
        <f ca="1">DATEDIF(AI1047,TODAY(),"Y")&amp;" ano(s)"</f>
        <v>2 ano(s)</v>
      </c>
      <c r="AN1047" s="14" t="str">
        <f ca="1">DATEDIF(AI1047,TODAY(),"YM")&amp;"  mês(es)"</f>
        <v>11  mês(es)</v>
      </c>
      <c r="AO1047" s="14" t="str">
        <f ca="1">DATEDIF(AI1047,TODAY(),"MD")&amp;" dias"</f>
        <v>18 dias</v>
      </c>
      <c r="AP1047" s="14">
        <f ca="1">TODAY()-AI1047</f>
        <v>1083</v>
      </c>
      <c r="AQ1047" s="21" t="s">
        <v>99</v>
      </c>
      <c r="AR1047" s="21"/>
      <c r="AS1047" s="21"/>
      <c r="AT1047" s="21"/>
      <c r="AU1047" s="21"/>
      <c r="AV1047" s="21"/>
      <c r="AW1047" s="14" t="s">
        <v>336</v>
      </c>
      <c r="AX1047" s="21" t="s">
        <v>6868</v>
      </c>
      <c r="AY1047" s="21"/>
      <c r="AZ1047" s="21"/>
      <c r="BA1047" s="678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 t="s">
        <v>12860</v>
      </c>
      <c r="BM1047" s="21">
        <v>11901</v>
      </c>
      <c r="BN1047" s="21" t="s">
        <v>6870</v>
      </c>
      <c r="BO1047" s="21" t="s">
        <v>106</v>
      </c>
      <c r="BP1047" s="21">
        <v>60023003</v>
      </c>
      <c r="BQ1047" s="257" t="s">
        <v>12861</v>
      </c>
      <c r="BR1047" s="189" t="s">
        <v>12862</v>
      </c>
      <c r="BS1047" s="155"/>
      <c r="BT1047" s="21"/>
      <c r="BU1047" s="21"/>
      <c r="BV1047" s="21"/>
      <c r="BW1047" s="21"/>
      <c r="BX1047" s="21"/>
      <c r="BY1047" s="21"/>
      <c r="BZ1047" s="21"/>
      <c r="CA1047" s="21"/>
      <c r="CB1047" s="21"/>
      <c r="CC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155"/>
      <c r="CN1047" s="21"/>
      <c r="CO1047" s="21"/>
    </row>
    <row r="1048" spans="1:93" ht="15" customHeight="1">
      <c r="A1048" s="24" t="s">
        <v>12863</v>
      </c>
      <c r="B1048" s="25"/>
      <c r="C1048" s="34" t="s">
        <v>82</v>
      </c>
      <c r="D1048" s="600" t="s">
        <v>12108</v>
      </c>
      <c r="E1048" s="600">
        <v>44</v>
      </c>
      <c r="F1048" s="600"/>
      <c r="G1048" s="600"/>
      <c r="H1048" s="27" t="s">
        <v>84</v>
      </c>
      <c r="I1048" s="25" t="s">
        <v>10051</v>
      </c>
      <c r="J1048" s="25" t="s">
        <v>85</v>
      </c>
      <c r="K1048" s="25" t="s">
        <v>86</v>
      </c>
      <c r="L1048" s="32" t="s">
        <v>69</v>
      </c>
      <c r="M1048" s="28" t="s">
        <v>1392</v>
      </c>
      <c r="N1048" s="28" t="s">
        <v>1450</v>
      </c>
      <c r="O1048" s="29" t="s">
        <v>12864</v>
      </c>
      <c r="P1048" s="25" t="s">
        <v>12865</v>
      </c>
      <c r="Q1048" s="41" t="s">
        <v>12866</v>
      </c>
      <c r="R1048" s="25" t="s">
        <v>12867</v>
      </c>
      <c r="S1048" s="25" t="s">
        <v>12868</v>
      </c>
      <c r="T1048" s="25">
        <v>188754522</v>
      </c>
      <c r="U1048" s="25">
        <v>91</v>
      </c>
      <c r="V1048" s="25">
        <v>37</v>
      </c>
      <c r="W1048" s="25">
        <v>548</v>
      </c>
      <c r="X1048" s="24" t="s">
        <v>753</v>
      </c>
      <c r="Y1048" s="24" t="s">
        <v>12869</v>
      </c>
      <c r="Z1048" s="25">
        <v>1</v>
      </c>
      <c r="AA1048" s="25" t="s">
        <v>96</v>
      </c>
      <c r="AB1048" s="25" t="s">
        <v>23</v>
      </c>
      <c r="AC1048" s="25" t="s">
        <v>97</v>
      </c>
      <c r="AD1048" s="30"/>
      <c r="AE1048" s="24"/>
      <c r="AF1048" s="106">
        <v>29506</v>
      </c>
      <c r="AG1048" s="25" t="str">
        <f t="shared" ref="AG1048:AG1057" ca="1" si="275">DATEDIF(AF1048,TODAY(),"Y")&amp;" anos"</f>
        <v>44 anos</v>
      </c>
      <c r="AH1048" s="31">
        <v>43937</v>
      </c>
      <c r="AI1048" s="31">
        <v>43937</v>
      </c>
      <c r="AJ1048" s="31">
        <f>EDATE(AI1048,300)</f>
        <v>53068</v>
      </c>
      <c r="AK1048" s="31">
        <f>EDATE(AI1048,360)</f>
        <v>54894</v>
      </c>
      <c r="AL1048" s="25">
        <v>59</v>
      </c>
      <c r="AM1048" s="25" t="str">
        <f ca="1">DATEDIF(AI1048,TODAY(),"Y")&amp;" ano(s)"</f>
        <v>5 ano(s)</v>
      </c>
      <c r="AN1048" s="25" t="str">
        <f ca="1">DATEDIF(AI1048,TODAY(),"YM")&amp;"  mês(es)"</f>
        <v>4  mês(es)</v>
      </c>
      <c r="AO1048" s="25" t="str">
        <f ca="1">DATEDIF(AI1048,TODAY(),"MD")&amp;" dias"</f>
        <v>0 dias</v>
      </c>
      <c r="AP1048" s="25">
        <f ca="1">TODAY()-AI1048</f>
        <v>1948</v>
      </c>
      <c r="AQ1048" s="32" t="s">
        <v>99</v>
      </c>
      <c r="AR1048" s="25"/>
      <c r="AS1048" s="25"/>
      <c r="AT1048" s="25"/>
      <c r="AU1048" s="25"/>
      <c r="AV1048" s="25"/>
      <c r="AW1048" s="25" t="s">
        <v>100</v>
      </c>
      <c r="AX1048" s="251" t="s">
        <v>12870</v>
      </c>
      <c r="AY1048" s="25" t="s">
        <v>99</v>
      </c>
      <c r="AZ1048" s="25" t="s">
        <v>99</v>
      </c>
      <c r="BA1048" s="73" t="s">
        <v>99</v>
      </c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103" t="s">
        <v>12871</v>
      </c>
      <c r="BM1048" s="32">
        <v>62</v>
      </c>
      <c r="BN1048" s="103" t="s">
        <v>12134</v>
      </c>
      <c r="BO1048" s="32" t="s">
        <v>106</v>
      </c>
      <c r="BP1048" s="32">
        <v>69063001</v>
      </c>
      <c r="BQ1048" s="216">
        <v>36111705</v>
      </c>
      <c r="BR1048" s="103" t="s">
        <v>12872</v>
      </c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</row>
    <row r="1049" spans="1:93" ht="15" customHeight="1">
      <c r="A1049" s="13" t="s">
        <v>12873</v>
      </c>
      <c r="B1049" s="14">
        <v>22</v>
      </c>
      <c r="C1049" s="40" t="s">
        <v>82</v>
      </c>
      <c r="D1049" s="599" t="s">
        <v>12108</v>
      </c>
      <c r="E1049" s="600">
        <v>44</v>
      </c>
      <c r="F1049" s="599"/>
      <c r="G1049" s="599"/>
      <c r="H1049" s="36" t="s">
        <v>84</v>
      </c>
      <c r="I1049" s="14" t="s">
        <v>10051</v>
      </c>
      <c r="J1049" s="14" t="s">
        <v>85</v>
      </c>
      <c r="K1049" s="14" t="s">
        <v>544</v>
      </c>
      <c r="L1049" s="14" t="s">
        <v>75</v>
      </c>
      <c r="M1049" s="17" t="s">
        <v>136</v>
      </c>
      <c r="N1049" s="17" t="s">
        <v>137</v>
      </c>
      <c r="O1049" s="18" t="s">
        <v>12874</v>
      </c>
      <c r="P1049" s="14" t="s">
        <v>12875</v>
      </c>
      <c r="Q1049" s="14">
        <v>1431</v>
      </c>
      <c r="R1049" s="14" t="s">
        <v>12876</v>
      </c>
      <c r="S1049" s="14" t="s">
        <v>12877</v>
      </c>
      <c r="T1049" s="14">
        <v>229055322</v>
      </c>
      <c r="U1049" s="14">
        <v>75</v>
      </c>
      <c r="V1049" s="14">
        <v>62</v>
      </c>
      <c r="W1049" s="14">
        <v>341</v>
      </c>
      <c r="X1049" s="13" t="s">
        <v>12878</v>
      </c>
      <c r="Y1049" s="13" t="s">
        <v>12879</v>
      </c>
      <c r="Z1049" s="14"/>
      <c r="AA1049" s="14" t="s">
        <v>96</v>
      </c>
      <c r="AB1049" s="14" t="s">
        <v>23</v>
      </c>
      <c r="AC1049" s="14" t="s">
        <v>97</v>
      </c>
      <c r="AD1049" s="19"/>
      <c r="AE1049" s="13" t="s">
        <v>12880</v>
      </c>
      <c r="AF1049" s="20">
        <v>30898</v>
      </c>
      <c r="AG1049" s="14" t="str">
        <f t="shared" ca="1" si="275"/>
        <v>41 anos</v>
      </c>
      <c r="AH1049" s="14"/>
      <c r="AI1049" s="20">
        <v>43937</v>
      </c>
      <c r="AJ1049" s="20">
        <f>EDATE(AI1049,300)</f>
        <v>53068</v>
      </c>
      <c r="AK1049" s="20">
        <f>EDATE(AI1049,360)</f>
        <v>54894</v>
      </c>
      <c r="AL1049" s="14">
        <v>59</v>
      </c>
      <c r="AM1049" s="14" t="str">
        <f ca="1">DATEDIF(AI1049,TODAY(),"Y")&amp;" ano(s)"</f>
        <v>5 ano(s)</v>
      </c>
      <c r="AN1049" s="14" t="str">
        <f ca="1">DATEDIF(AI1049,TODAY(),"YM")&amp;"  mês(es)"</f>
        <v>4  mês(es)</v>
      </c>
      <c r="AO1049" s="14" t="str">
        <f ca="1">DATEDIF(AI1049,TODAY(),"MD")&amp;" dias"</f>
        <v>0 dias</v>
      </c>
      <c r="AP1049" s="14">
        <f ca="1">TODAY()-AI1049</f>
        <v>1948</v>
      </c>
      <c r="AQ1049" s="21" t="s">
        <v>99</v>
      </c>
      <c r="AR1049" s="14"/>
      <c r="AS1049" s="14"/>
      <c r="AT1049" s="14"/>
      <c r="AU1049" s="14"/>
      <c r="AV1049" s="14"/>
      <c r="AW1049" s="14" t="s">
        <v>100</v>
      </c>
      <c r="AX1049" s="14" t="s">
        <v>12881</v>
      </c>
      <c r="AY1049" s="14" t="s">
        <v>12882</v>
      </c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 t="s">
        <v>12883</v>
      </c>
      <c r="BM1049" s="14">
        <v>3</v>
      </c>
      <c r="BN1049" s="14" t="s">
        <v>10183</v>
      </c>
      <c r="BO1049" s="14" t="s">
        <v>106</v>
      </c>
      <c r="BP1049" s="14">
        <v>69043000</v>
      </c>
      <c r="BQ1049" s="14">
        <v>92981552154</v>
      </c>
      <c r="BR1049" s="22" t="s">
        <v>12884</v>
      </c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20">
        <v>43937</v>
      </c>
      <c r="CC1049" s="14" t="s">
        <v>175</v>
      </c>
      <c r="CD1049" s="20">
        <v>44672</v>
      </c>
      <c r="CE1049" s="14" t="s">
        <v>5664</v>
      </c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</row>
    <row r="1050" spans="1:93" ht="15" customHeight="1">
      <c r="A1050" s="24" t="s">
        <v>12885</v>
      </c>
      <c r="B1050" s="25">
        <v>148</v>
      </c>
      <c r="C1050" s="34" t="s">
        <v>82</v>
      </c>
      <c r="D1050" s="600" t="s">
        <v>12108</v>
      </c>
      <c r="E1050" s="600">
        <v>44</v>
      </c>
      <c r="F1050" s="600"/>
      <c r="G1050" s="600"/>
      <c r="H1050" s="590" t="s">
        <v>84</v>
      </c>
      <c r="I1050" s="25" t="s">
        <v>295</v>
      </c>
      <c r="J1050" s="25" t="s">
        <v>85</v>
      </c>
      <c r="K1050" s="25"/>
      <c r="L1050" s="25" t="s">
        <v>257</v>
      </c>
      <c r="M1050" s="28" t="s">
        <v>196</v>
      </c>
      <c r="N1050" s="32" t="s">
        <v>88</v>
      </c>
      <c r="O1050" s="29" t="s">
        <v>12886</v>
      </c>
      <c r="P1050" s="44" t="s">
        <v>12887</v>
      </c>
      <c r="Q1050" s="25">
        <v>2048</v>
      </c>
      <c r="R1050" s="44" t="s">
        <v>12888</v>
      </c>
      <c r="S1050" s="44" t="s">
        <v>12889</v>
      </c>
      <c r="T1050" s="92" t="s">
        <v>12890</v>
      </c>
      <c r="U1050" s="92" t="s">
        <v>2801</v>
      </c>
      <c r="V1050" s="92" t="s">
        <v>301</v>
      </c>
      <c r="W1050" s="92" t="s">
        <v>12891</v>
      </c>
      <c r="X1050" s="24"/>
      <c r="Y1050" s="24" t="s">
        <v>12892</v>
      </c>
      <c r="Z1050" s="25">
        <v>1</v>
      </c>
      <c r="AA1050" s="25" t="s">
        <v>96</v>
      </c>
      <c r="AB1050" s="25" t="s">
        <v>23</v>
      </c>
      <c r="AC1050" s="25" t="s">
        <v>97</v>
      </c>
      <c r="AD1050" s="30"/>
      <c r="AE1050" s="24"/>
      <c r="AF1050" s="45">
        <v>33462</v>
      </c>
      <c r="AG1050" s="25" t="str">
        <f t="shared" ca="1" si="275"/>
        <v>34 anos</v>
      </c>
      <c r="AH1050" s="45">
        <v>45261</v>
      </c>
      <c r="AI1050" s="31"/>
      <c r="AJ1050" s="31"/>
      <c r="AK1050" s="31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52" t="s">
        <v>336</v>
      </c>
      <c r="AX1050" s="52" t="s">
        <v>99</v>
      </c>
      <c r="AY1050" s="52" t="s">
        <v>99</v>
      </c>
      <c r="AZ1050" s="52" t="s">
        <v>99</v>
      </c>
      <c r="BA1050" s="52" t="s">
        <v>99</v>
      </c>
      <c r="BB1050" s="25" t="s">
        <v>271</v>
      </c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4" t="s">
        <v>12893</v>
      </c>
      <c r="BM1050" s="25">
        <v>53</v>
      </c>
      <c r="BN1050" s="25"/>
      <c r="BO1050" s="25" t="s">
        <v>106</v>
      </c>
      <c r="BP1050" s="25">
        <v>69042450</v>
      </c>
      <c r="BQ1050" s="53">
        <v>92982021849</v>
      </c>
      <c r="BR1050" s="54" t="s">
        <v>12894</v>
      </c>
      <c r="BS1050" s="25"/>
      <c r="BT1050" s="25"/>
      <c r="BU1050" s="25"/>
      <c r="BV1050" s="25" t="s">
        <v>276</v>
      </c>
      <c r="BW1050" s="25"/>
      <c r="BX1050" s="25"/>
      <c r="BY1050" s="25"/>
      <c r="BZ1050" s="25"/>
      <c r="CA1050" s="25"/>
      <c r="CB1050" s="31"/>
      <c r="CC1050" s="25"/>
      <c r="CD1050" s="31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</row>
    <row r="1051" spans="1:93" ht="15" customHeight="1">
      <c r="A1051" s="39" t="s">
        <v>12895</v>
      </c>
      <c r="B1051" s="14">
        <v>18</v>
      </c>
      <c r="C1051" s="40" t="s">
        <v>82</v>
      </c>
      <c r="D1051" s="599" t="s">
        <v>12108</v>
      </c>
      <c r="E1051" s="600">
        <v>44</v>
      </c>
      <c r="F1051" s="599"/>
      <c r="G1051" s="599"/>
      <c r="H1051" s="591" t="s">
        <v>84</v>
      </c>
      <c r="I1051" s="14" t="s">
        <v>295</v>
      </c>
      <c r="J1051" s="14" t="s">
        <v>135</v>
      </c>
      <c r="K1051" s="14"/>
      <c r="L1051" s="21" t="s">
        <v>257</v>
      </c>
      <c r="M1051" s="17" t="s">
        <v>196</v>
      </c>
      <c r="N1051" s="17" t="s">
        <v>88</v>
      </c>
      <c r="O1051" s="18" t="s">
        <v>12896</v>
      </c>
      <c r="P1051" s="59" t="s">
        <v>12897</v>
      </c>
      <c r="Q1051" s="60">
        <v>1917</v>
      </c>
      <c r="R1051" s="59" t="s">
        <v>12898</v>
      </c>
      <c r="S1051" s="59" t="s">
        <v>12899</v>
      </c>
      <c r="T1051" s="85" t="s">
        <v>12900</v>
      </c>
      <c r="U1051" s="14">
        <v>4</v>
      </c>
      <c r="V1051" s="75" t="s">
        <v>1617</v>
      </c>
      <c r="W1051" s="75" t="s">
        <v>12901</v>
      </c>
      <c r="X1051" s="39" t="s">
        <v>12902</v>
      </c>
      <c r="Y1051" s="39" t="s">
        <v>12903</v>
      </c>
      <c r="Z1051" s="14"/>
      <c r="AA1051" s="14" t="s">
        <v>96</v>
      </c>
      <c r="AB1051" s="14" t="s">
        <v>23</v>
      </c>
      <c r="AC1051" s="14" t="s">
        <v>97</v>
      </c>
      <c r="AD1051" s="19"/>
      <c r="AE1051" s="13"/>
      <c r="AF1051" s="62">
        <v>32051</v>
      </c>
      <c r="AG1051" s="14" t="str">
        <f t="shared" ca="1" si="275"/>
        <v>37 anos</v>
      </c>
      <c r="AH1051" s="62">
        <v>45282</v>
      </c>
      <c r="AI1051" s="20"/>
      <c r="AJ1051" s="20"/>
      <c r="AK1051" s="20"/>
      <c r="AL1051" s="14"/>
      <c r="AM1051" s="14"/>
      <c r="AN1051" s="14"/>
      <c r="AO1051" s="14"/>
      <c r="AP1051" s="14"/>
      <c r="AQ1051" s="21"/>
      <c r="AR1051" s="14"/>
      <c r="AS1051" s="14"/>
      <c r="AT1051" s="14"/>
      <c r="AU1051" s="14"/>
      <c r="AV1051" s="14"/>
      <c r="AW1051" s="14" t="s">
        <v>100</v>
      </c>
      <c r="AX1051" s="63" t="s">
        <v>12904</v>
      </c>
      <c r="AY1051" s="52" t="s">
        <v>306</v>
      </c>
      <c r="AZ1051" s="63" t="s">
        <v>99</v>
      </c>
      <c r="BA1051" s="52" t="s">
        <v>99</v>
      </c>
      <c r="BB1051" s="14" t="s">
        <v>271</v>
      </c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78" t="s">
        <v>12905</v>
      </c>
      <c r="BM1051" s="14">
        <v>71</v>
      </c>
      <c r="BN1051" s="14"/>
      <c r="BO1051" s="14" t="s">
        <v>106</v>
      </c>
      <c r="BP1051" s="76">
        <v>69042670</v>
      </c>
      <c r="BQ1051" s="64" t="s">
        <v>12906</v>
      </c>
      <c r="BR1051" s="51" t="s">
        <v>12907</v>
      </c>
      <c r="BS1051" s="14"/>
      <c r="BT1051" s="14"/>
      <c r="BU1051" s="14"/>
      <c r="BV1051" s="14" t="s">
        <v>276</v>
      </c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</row>
    <row r="1052" spans="1:93" ht="15" customHeight="1">
      <c r="A1052" s="24" t="s">
        <v>12908</v>
      </c>
      <c r="B1052" s="25">
        <v>20</v>
      </c>
      <c r="C1052" s="34" t="s">
        <v>82</v>
      </c>
      <c r="D1052" s="600" t="s">
        <v>12108</v>
      </c>
      <c r="E1052" s="600">
        <v>44</v>
      </c>
      <c r="F1052" s="600"/>
      <c r="G1052" s="600"/>
      <c r="H1052" s="27" t="s">
        <v>84</v>
      </c>
      <c r="I1052" s="25"/>
      <c r="J1052" s="25" t="s">
        <v>135</v>
      </c>
      <c r="K1052" s="25" t="s">
        <v>544</v>
      </c>
      <c r="L1052" s="25" t="s">
        <v>75</v>
      </c>
      <c r="M1052" s="28" t="s">
        <v>136</v>
      </c>
      <c r="N1052" s="28" t="s">
        <v>137</v>
      </c>
      <c r="O1052" s="29" t="s">
        <v>12909</v>
      </c>
      <c r="P1052" s="25" t="s">
        <v>12910</v>
      </c>
      <c r="Q1052" s="25">
        <v>1446</v>
      </c>
      <c r="R1052" s="25" t="s">
        <v>12911</v>
      </c>
      <c r="S1052" s="25" t="s">
        <v>12912</v>
      </c>
      <c r="T1052" s="25">
        <v>135942119</v>
      </c>
      <c r="U1052" s="25">
        <v>45</v>
      </c>
      <c r="V1052" s="25">
        <v>8</v>
      </c>
      <c r="W1052" s="25">
        <v>453</v>
      </c>
      <c r="X1052" s="24" t="s">
        <v>12913</v>
      </c>
      <c r="Y1052" s="24" t="s">
        <v>12914</v>
      </c>
      <c r="Z1052" s="25"/>
      <c r="AA1052" s="25" t="s">
        <v>96</v>
      </c>
      <c r="AB1052" s="25" t="s">
        <v>23</v>
      </c>
      <c r="AC1052" s="25" t="s">
        <v>97</v>
      </c>
      <c r="AD1052" s="105"/>
      <c r="AE1052" s="103" t="s">
        <v>1676</v>
      </c>
      <c r="AF1052" s="31">
        <v>28241</v>
      </c>
      <c r="AG1052" s="25" t="str">
        <f t="shared" ca="1" si="275"/>
        <v>48 anos</v>
      </c>
      <c r="AH1052" s="25"/>
      <c r="AI1052" s="31">
        <v>43937</v>
      </c>
      <c r="AJ1052" s="31">
        <f t="shared" ref="AJ1052:AJ1057" si="276">EDATE(AI1052,300)</f>
        <v>53068</v>
      </c>
      <c r="AK1052" s="31">
        <f t="shared" ref="AK1052:AK1057" si="277">EDATE(AI1052,360)</f>
        <v>54894</v>
      </c>
      <c r="AL1052" s="25">
        <v>59</v>
      </c>
      <c r="AM1052" s="25" t="str">
        <f t="shared" ref="AM1052:AM1057" ca="1" si="278">DATEDIF(AI1052,TODAY(),"Y")&amp;" ano(s)"</f>
        <v>5 ano(s)</v>
      </c>
      <c r="AN1052" s="25" t="str">
        <f t="shared" ref="AN1052:AN1057" ca="1" si="279">DATEDIF(AI1052,TODAY(),"YM")&amp;"  mês(es)"</f>
        <v>4  mês(es)</v>
      </c>
      <c r="AO1052" s="25" t="str">
        <f t="shared" ref="AO1052:AO1057" ca="1" si="280">DATEDIF(AI1052,TODAY(),"MD")&amp;" dias"</f>
        <v>0 dias</v>
      </c>
      <c r="AP1052" s="25">
        <f t="shared" ref="AP1052:AP1057" ca="1" si="281">TODAY()-AI1052</f>
        <v>1948</v>
      </c>
      <c r="AQ1052" s="32" t="s">
        <v>99</v>
      </c>
      <c r="AR1052" s="25"/>
      <c r="AS1052" s="25"/>
      <c r="AT1052" s="25"/>
      <c r="AU1052" s="25"/>
      <c r="AV1052" s="25"/>
      <c r="AW1052" s="25" t="s">
        <v>100</v>
      </c>
      <c r="AX1052" s="25" t="s">
        <v>149</v>
      </c>
      <c r="AY1052" s="25" t="s">
        <v>12915</v>
      </c>
      <c r="AZ1052" s="25" t="s">
        <v>149</v>
      </c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 t="s">
        <v>12916</v>
      </c>
      <c r="BM1052" s="25">
        <v>40</v>
      </c>
      <c r="BN1052" s="25" t="s">
        <v>12917</v>
      </c>
      <c r="BO1052" s="25" t="s">
        <v>106</v>
      </c>
      <c r="BP1052" s="25">
        <v>69054110</v>
      </c>
      <c r="BQ1052" s="25">
        <v>67999391525</v>
      </c>
      <c r="BR1052" s="33" t="s">
        <v>12918</v>
      </c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31">
        <v>43937</v>
      </c>
      <c r="CC1052" s="25" t="s">
        <v>175</v>
      </c>
      <c r="CD1052" s="31">
        <v>44672</v>
      </c>
      <c r="CE1052" s="25" t="s">
        <v>5664</v>
      </c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</row>
    <row r="1053" spans="1:93" ht="15" customHeight="1">
      <c r="A1053" s="13" t="s">
        <v>12919</v>
      </c>
      <c r="B1053" s="14"/>
      <c r="C1053" s="40" t="s">
        <v>82</v>
      </c>
      <c r="D1053" s="599" t="s">
        <v>12108</v>
      </c>
      <c r="E1053" s="600">
        <v>44</v>
      </c>
      <c r="F1053" s="599"/>
      <c r="G1053" s="599"/>
      <c r="H1053" s="36" t="s">
        <v>84</v>
      </c>
      <c r="I1053" s="14"/>
      <c r="J1053" s="14" t="s">
        <v>85</v>
      </c>
      <c r="K1053" s="14" t="s">
        <v>86</v>
      </c>
      <c r="L1053" s="21" t="s">
        <v>69</v>
      </c>
      <c r="M1053" s="17" t="s">
        <v>1392</v>
      </c>
      <c r="N1053" s="17" t="s">
        <v>1450</v>
      </c>
      <c r="O1053" s="18" t="s">
        <v>12920</v>
      </c>
      <c r="P1053" s="14" t="s">
        <v>12921</v>
      </c>
      <c r="Q1053" s="60" t="s">
        <v>12922</v>
      </c>
      <c r="R1053" s="14" t="s">
        <v>12923</v>
      </c>
      <c r="S1053" s="14" t="s">
        <v>12924</v>
      </c>
      <c r="T1053" s="14">
        <v>198021322</v>
      </c>
      <c r="U1053" s="14">
        <v>75</v>
      </c>
      <c r="V1053" s="14">
        <v>37</v>
      </c>
      <c r="W1053" s="14">
        <v>252</v>
      </c>
      <c r="X1053" s="13" t="s">
        <v>12925</v>
      </c>
      <c r="Y1053" s="13" t="s">
        <v>12926</v>
      </c>
      <c r="Z1053" s="14">
        <v>2</v>
      </c>
      <c r="AA1053" s="14" t="s">
        <v>96</v>
      </c>
      <c r="AB1053" s="14" t="s">
        <v>23</v>
      </c>
      <c r="AC1053" s="14" t="s">
        <v>97</v>
      </c>
      <c r="AD1053" s="19"/>
      <c r="AE1053" s="13" t="s">
        <v>335</v>
      </c>
      <c r="AF1053" s="20">
        <v>29244</v>
      </c>
      <c r="AG1053" s="14" t="str">
        <f t="shared" ca="1" si="275"/>
        <v>45 anos</v>
      </c>
      <c r="AH1053" s="20">
        <v>43937</v>
      </c>
      <c r="AI1053" s="20">
        <v>43937</v>
      </c>
      <c r="AJ1053" s="20">
        <f t="shared" si="276"/>
        <v>53068</v>
      </c>
      <c r="AK1053" s="20">
        <f t="shared" si="277"/>
        <v>54894</v>
      </c>
      <c r="AL1053" s="14">
        <v>59</v>
      </c>
      <c r="AM1053" s="14" t="str">
        <f t="shared" ca="1" si="278"/>
        <v>5 ano(s)</v>
      </c>
      <c r="AN1053" s="14" t="str">
        <f t="shared" ca="1" si="279"/>
        <v>4  mês(es)</v>
      </c>
      <c r="AO1053" s="14" t="str">
        <f t="shared" ca="1" si="280"/>
        <v>0 dias</v>
      </c>
      <c r="AP1053" s="14">
        <f t="shared" ca="1" si="281"/>
        <v>1948</v>
      </c>
      <c r="AQ1053" s="21" t="s">
        <v>99</v>
      </c>
      <c r="AR1053" s="14"/>
      <c r="AS1053" s="14"/>
      <c r="AT1053" s="14"/>
      <c r="AU1053" s="14"/>
      <c r="AV1053" s="14"/>
      <c r="AW1053" s="14" t="s">
        <v>336</v>
      </c>
      <c r="AX1053" s="14" t="s">
        <v>110</v>
      </c>
      <c r="AY1053" s="14" t="s">
        <v>99</v>
      </c>
      <c r="AZ1053" s="14" t="s">
        <v>99</v>
      </c>
      <c r="BA1053" s="14" t="s">
        <v>99</v>
      </c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 t="s">
        <v>12927</v>
      </c>
      <c r="BM1053" s="14">
        <v>14</v>
      </c>
      <c r="BN1053" s="14" t="s">
        <v>12928</v>
      </c>
      <c r="BO1053" s="14" t="s">
        <v>106</v>
      </c>
      <c r="BP1053" s="14" t="s">
        <v>12929</v>
      </c>
      <c r="BQ1053" s="14" t="s">
        <v>12930</v>
      </c>
      <c r="BR1053" s="22" t="s">
        <v>12931</v>
      </c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</row>
    <row r="1054" spans="1:93" ht="15" customHeight="1">
      <c r="A1054" s="24" t="s">
        <v>12932</v>
      </c>
      <c r="B1054" s="25">
        <v>2</v>
      </c>
      <c r="C1054" s="34" t="s">
        <v>82</v>
      </c>
      <c r="D1054" s="600" t="s">
        <v>12108</v>
      </c>
      <c r="E1054" s="600">
        <v>44</v>
      </c>
      <c r="F1054" s="600"/>
      <c r="G1054" s="600"/>
      <c r="H1054" s="27" t="s">
        <v>84</v>
      </c>
      <c r="I1054" s="165"/>
      <c r="J1054" s="25" t="s">
        <v>85</v>
      </c>
      <c r="K1054" s="25" t="s">
        <v>544</v>
      </c>
      <c r="L1054" s="25" t="s">
        <v>75</v>
      </c>
      <c r="M1054" s="28" t="s">
        <v>136</v>
      </c>
      <c r="N1054" s="28" t="s">
        <v>137</v>
      </c>
      <c r="O1054" s="29" t="s">
        <v>12933</v>
      </c>
      <c r="P1054" s="25" t="s">
        <v>12934</v>
      </c>
      <c r="Q1054" s="28" t="s">
        <v>12935</v>
      </c>
      <c r="R1054" s="25" t="s">
        <v>12936</v>
      </c>
      <c r="S1054" s="25" t="s">
        <v>12937</v>
      </c>
      <c r="T1054" s="25">
        <v>192259422</v>
      </c>
      <c r="U1054" s="25">
        <v>67</v>
      </c>
      <c r="V1054" s="25">
        <v>58</v>
      </c>
      <c r="W1054" s="25">
        <v>90</v>
      </c>
      <c r="X1054" s="24" t="s">
        <v>12938</v>
      </c>
      <c r="Y1054" s="24" t="s">
        <v>12939</v>
      </c>
      <c r="Z1054" s="25">
        <v>1</v>
      </c>
      <c r="AA1054" s="25" t="s">
        <v>96</v>
      </c>
      <c r="AB1054" s="25" t="s">
        <v>23</v>
      </c>
      <c r="AC1054" s="25" t="s">
        <v>97</v>
      </c>
      <c r="AD1054" s="30"/>
      <c r="AE1054" s="24" t="s">
        <v>12940</v>
      </c>
      <c r="AF1054" s="31">
        <v>29437</v>
      </c>
      <c r="AG1054" s="25" t="str">
        <f t="shared" ca="1" si="275"/>
        <v>45 anos</v>
      </c>
      <c r="AH1054" s="25"/>
      <c r="AI1054" s="31">
        <v>43388</v>
      </c>
      <c r="AJ1054" s="31">
        <f t="shared" si="276"/>
        <v>52519</v>
      </c>
      <c r="AK1054" s="31">
        <f t="shared" si="277"/>
        <v>54346</v>
      </c>
      <c r="AL1054" s="25">
        <v>59</v>
      </c>
      <c r="AM1054" s="25" t="str">
        <f t="shared" ca="1" si="278"/>
        <v>6 ano(s)</v>
      </c>
      <c r="AN1054" s="25" t="str">
        <f t="shared" ca="1" si="279"/>
        <v>10  mês(es)</v>
      </c>
      <c r="AO1054" s="25" t="str">
        <f t="shared" ca="1" si="280"/>
        <v>1 dias</v>
      </c>
      <c r="AP1054" s="25">
        <f t="shared" ca="1" si="281"/>
        <v>2497</v>
      </c>
      <c r="AQ1054" s="32" t="s">
        <v>99</v>
      </c>
      <c r="AR1054" s="25"/>
      <c r="AS1054" s="25"/>
      <c r="AT1054" s="25"/>
      <c r="AU1054" s="25"/>
      <c r="AV1054" s="25"/>
      <c r="AW1054" s="25" t="s">
        <v>100</v>
      </c>
      <c r="AX1054" s="25" t="s">
        <v>149</v>
      </c>
      <c r="AY1054" s="25" t="s">
        <v>7639</v>
      </c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 t="s">
        <v>12941</v>
      </c>
      <c r="BM1054" s="25" t="s">
        <v>12942</v>
      </c>
      <c r="BN1054" s="25" t="s">
        <v>12943</v>
      </c>
      <c r="BO1054" s="25" t="s">
        <v>106</v>
      </c>
      <c r="BP1054" s="25">
        <v>69097300</v>
      </c>
      <c r="BQ1054" s="25">
        <v>92920000000</v>
      </c>
      <c r="BR1054" s="33" t="s">
        <v>12944</v>
      </c>
      <c r="BS1054" s="25" t="s">
        <v>10623</v>
      </c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31">
        <v>44307</v>
      </c>
      <c r="CE1054" s="97" t="s">
        <v>8680</v>
      </c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</row>
    <row r="1055" spans="1:93" ht="15" customHeight="1">
      <c r="A1055" s="13" t="s">
        <v>12945</v>
      </c>
      <c r="B1055" s="14">
        <v>27</v>
      </c>
      <c r="C1055" s="40" t="s">
        <v>82</v>
      </c>
      <c r="D1055" s="599" t="s">
        <v>12108</v>
      </c>
      <c r="E1055" s="600">
        <v>44</v>
      </c>
      <c r="F1055" s="599"/>
      <c r="G1055" s="599"/>
      <c r="H1055" s="36" t="s">
        <v>84</v>
      </c>
      <c r="I1055" s="14" t="s">
        <v>12946</v>
      </c>
      <c r="J1055" s="14" t="s">
        <v>85</v>
      </c>
      <c r="K1055" s="14" t="s">
        <v>544</v>
      </c>
      <c r="L1055" s="14" t="s">
        <v>75</v>
      </c>
      <c r="M1055" s="17" t="s">
        <v>136</v>
      </c>
      <c r="N1055" s="17" t="s">
        <v>137</v>
      </c>
      <c r="O1055" s="18" t="s">
        <v>12947</v>
      </c>
      <c r="P1055" s="14" t="s">
        <v>12948</v>
      </c>
      <c r="Q1055" s="14">
        <v>1418</v>
      </c>
      <c r="R1055" s="14" t="s">
        <v>12949</v>
      </c>
      <c r="S1055" s="14" t="s">
        <v>12950</v>
      </c>
      <c r="T1055" s="14">
        <v>451270613</v>
      </c>
      <c r="U1055" s="14">
        <v>92</v>
      </c>
      <c r="V1055" s="14">
        <v>76</v>
      </c>
      <c r="W1055" s="14">
        <v>496</v>
      </c>
      <c r="X1055" s="13" t="s">
        <v>12951</v>
      </c>
      <c r="Y1055" s="13" t="s">
        <v>12952</v>
      </c>
      <c r="Z1055" s="14"/>
      <c r="AA1055" s="14" t="s">
        <v>96</v>
      </c>
      <c r="AB1055" s="14" t="s">
        <v>23</v>
      </c>
      <c r="AC1055" s="14" t="s">
        <v>97</v>
      </c>
      <c r="AD1055" s="19" t="s">
        <v>12953</v>
      </c>
      <c r="AE1055" s="13" t="s">
        <v>12424</v>
      </c>
      <c r="AF1055" s="20">
        <v>30980</v>
      </c>
      <c r="AG1055" s="14" t="str">
        <f t="shared" ca="1" si="275"/>
        <v>40 anos</v>
      </c>
      <c r="AH1055" s="14"/>
      <c r="AI1055" s="20">
        <v>43937</v>
      </c>
      <c r="AJ1055" s="20">
        <f t="shared" si="276"/>
        <v>53068</v>
      </c>
      <c r="AK1055" s="20">
        <f t="shared" si="277"/>
        <v>54894</v>
      </c>
      <c r="AL1055" s="14">
        <v>59</v>
      </c>
      <c r="AM1055" s="14" t="str">
        <f t="shared" ca="1" si="278"/>
        <v>5 ano(s)</v>
      </c>
      <c r="AN1055" s="14" t="str">
        <f t="shared" ca="1" si="279"/>
        <v>4  mês(es)</v>
      </c>
      <c r="AO1055" s="14" t="str">
        <f t="shared" ca="1" si="280"/>
        <v>0 dias</v>
      </c>
      <c r="AP1055" s="14">
        <f t="shared" ca="1" si="281"/>
        <v>1948</v>
      </c>
      <c r="AQ1055" s="21" t="s">
        <v>99</v>
      </c>
      <c r="AR1055" s="14"/>
      <c r="AS1055" s="14"/>
      <c r="AT1055" s="14"/>
      <c r="AU1055" s="14"/>
      <c r="AV1055" s="14" t="s">
        <v>12954</v>
      </c>
      <c r="AW1055" s="14" t="s">
        <v>100</v>
      </c>
      <c r="AX1055" s="14" t="s">
        <v>149</v>
      </c>
      <c r="AY1055" s="14" t="s">
        <v>12955</v>
      </c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 t="s">
        <v>12956</v>
      </c>
      <c r="BM1055" s="14">
        <v>31</v>
      </c>
      <c r="BN1055" s="14" t="s">
        <v>7177</v>
      </c>
      <c r="BO1055" s="14" t="s">
        <v>106</v>
      </c>
      <c r="BP1055" s="14">
        <v>69018080</v>
      </c>
      <c r="BQ1055" s="14">
        <v>99914430590</v>
      </c>
      <c r="BR1055" s="22" t="s">
        <v>12957</v>
      </c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20">
        <v>43937</v>
      </c>
      <c r="CC1055" s="14" t="s">
        <v>175</v>
      </c>
      <c r="CD1055" s="20">
        <v>44672</v>
      </c>
      <c r="CE1055" s="14" t="s">
        <v>5664</v>
      </c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</row>
    <row r="1056" spans="1:93" ht="15" customHeight="1">
      <c r="A1056" s="24" t="s">
        <v>12958</v>
      </c>
      <c r="B1056" s="25">
        <v>39</v>
      </c>
      <c r="C1056" s="34" t="s">
        <v>82</v>
      </c>
      <c r="D1056" s="600" t="s">
        <v>12108</v>
      </c>
      <c r="E1056" s="600">
        <v>44</v>
      </c>
      <c r="F1056" s="600"/>
      <c r="G1056" s="600"/>
      <c r="H1056" s="27" t="s">
        <v>84</v>
      </c>
      <c r="I1056" s="25"/>
      <c r="J1056" s="25" t="s">
        <v>135</v>
      </c>
      <c r="K1056" s="25" t="s">
        <v>544</v>
      </c>
      <c r="L1056" s="25" t="s">
        <v>75</v>
      </c>
      <c r="M1056" s="28" t="s">
        <v>136</v>
      </c>
      <c r="N1056" s="28" t="s">
        <v>137</v>
      </c>
      <c r="O1056" s="29" t="s">
        <v>12959</v>
      </c>
      <c r="P1056" s="25" t="s">
        <v>12960</v>
      </c>
      <c r="Q1056" s="25">
        <v>1406</v>
      </c>
      <c r="R1056" s="25" t="s">
        <v>12961</v>
      </c>
      <c r="S1056" s="25" t="s">
        <v>12962</v>
      </c>
      <c r="T1056" s="25">
        <v>219263222</v>
      </c>
      <c r="U1056" s="25">
        <v>83</v>
      </c>
      <c r="V1056" s="25">
        <v>2</v>
      </c>
      <c r="W1056" s="25">
        <v>633</v>
      </c>
      <c r="X1056" s="24" t="s">
        <v>12963</v>
      </c>
      <c r="Y1056" s="24" t="s">
        <v>12964</v>
      </c>
      <c r="Z1056" s="25"/>
      <c r="AA1056" s="25" t="s">
        <v>96</v>
      </c>
      <c r="AB1056" s="25" t="s">
        <v>23</v>
      </c>
      <c r="AC1056" s="25" t="s">
        <v>97</v>
      </c>
      <c r="AD1056" s="30"/>
      <c r="AE1056" s="24"/>
      <c r="AF1056" s="31">
        <v>30587</v>
      </c>
      <c r="AG1056" s="25" t="str">
        <f t="shared" ca="1" si="275"/>
        <v>41 anos</v>
      </c>
      <c r="AH1056" s="25"/>
      <c r="AI1056" s="31">
        <v>43937</v>
      </c>
      <c r="AJ1056" s="31">
        <f t="shared" si="276"/>
        <v>53068</v>
      </c>
      <c r="AK1056" s="31">
        <f t="shared" si="277"/>
        <v>54894</v>
      </c>
      <c r="AL1056" s="25">
        <v>59</v>
      </c>
      <c r="AM1056" s="25" t="str">
        <f t="shared" ca="1" si="278"/>
        <v>5 ano(s)</v>
      </c>
      <c r="AN1056" s="25" t="str">
        <f t="shared" ca="1" si="279"/>
        <v>4  mês(es)</v>
      </c>
      <c r="AO1056" s="25" t="str">
        <f t="shared" ca="1" si="280"/>
        <v>0 dias</v>
      </c>
      <c r="AP1056" s="25">
        <f t="shared" ca="1" si="281"/>
        <v>1948</v>
      </c>
      <c r="AQ1056" s="32" t="s">
        <v>99</v>
      </c>
      <c r="AR1056" s="25"/>
      <c r="AS1056" s="25"/>
      <c r="AT1056" s="25"/>
      <c r="AU1056" s="25"/>
      <c r="AV1056" s="25"/>
      <c r="AW1056" s="25" t="s">
        <v>100</v>
      </c>
      <c r="AX1056" s="25" t="s">
        <v>149</v>
      </c>
      <c r="AY1056" s="25" t="s">
        <v>12965</v>
      </c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 t="s">
        <v>8676</v>
      </c>
      <c r="BM1056" s="25">
        <v>1357</v>
      </c>
      <c r="BN1056" s="25" t="s">
        <v>12966</v>
      </c>
      <c r="BO1056" s="25" t="s">
        <v>106</v>
      </c>
      <c r="BP1056" s="25">
        <v>69048010</v>
      </c>
      <c r="BQ1056" s="25"/>
      <c r="BR1056" s="33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31">
        <v>43937</v>
      </c>
      <c r="CC1056" s="25" t="s">
        <v>175</v>
      </c>
      <c r="CD1056" s="31">
        <v>44672</v>
      </c>
      <c r="CE1056" s="25" t="s">
        <v>5664</v>
      </c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</row>
    <row r="1057" spans="1:93" ht="15" customHeight="1">
      <c r="A1057" s="13" t="s">
        <v>12967</v>
      </c>
      <c r="B1057" s="14"/>
      <c r="C1057" s="40" t="s">
        <v>82</v>
      </c>
      <c r="D1057" s="599" t="s">
        <v>12108</v>
      </c>
      <c r="E1057" s="600">
        <v>44</v>
      </c>
      <c r="F1057" s="599"/>
      <c r="G1057" s="599"/>
      <c r="H1057" s="36" t="s">
        <v>84</v>
      </c>
      <c r="I1057" s="14" t="s">
        <v>10051</v>
      </c>
      <c r="J1057" s="14" t="s">
        <v>135</v>
      </c>
      <c r="K1057" s="14" t="s">
        <v>86</v>
      </c>
      <c r="L1057" s="21" t="s">
        <v>69</v>
      </c>
      <c r="M1057" s="17" t="s">
        <v>1392</v>
      </c>
      <c r="N1057" s="17" t="s">
        <v>1450</v>
      </c>
      <c r="O1057" s="18" t="s">
        <v>12968</v>
      </c>
      <c r="P1057" s="14" t="s">
        <v>12969</v>
      </c>
      <c r="Q1057" s="60" t="s">
        <v>12970</v>
      </c>
      <c r="R1057" s="14" t="s">
        <v>12971</v>
      </c>
      <c r="S1057" s="14" t="s">
        <v>12972</v>
      </c>
      <c r="T1057" s="14">
        <v>211224422</v>
      </c>
      <c r="U1057" s="14">
        <v>8</v>
      </c>
      <c r="V1057" s="14">
        <v>65</v>
      </c>
      <c r="W1057" s="14">
        <v>498</v>
      </c>
      <c r="X1057" s="13" t="s">
        <v>12973</v>
      </c>
      <c r="Y1057" s="13" t="s">
        <v>12974</v>
      </c>
      <c r="Z1057" s="14">
        <v>1</v>
      </c>
      <c r="AA1057" s="14" t="s">
        <v>96</v>
      </c>
      <c r="AB1057" s="14" t="s">
        <v>23</v>
      </c>
      <c r="AC1057" s="14" t="s">
        <v>97</v>
      </c>
      <c r="AD1057" s="19"/>
      <c r="AE1057" s="13" t="s">
        <v>12975</v>
      </c>
      <c r="AF1057" s="133">
        <v>29655</v>
      </c>
      <c r="AG1057" s="14" t="str">
        <f t="shared" ca="1" si="275"/>
        <v>44 anos</v>
      </c>
      <c r="AH1057" s="20">
        <v>43937</v>
      </c>
      <c r="AI1057" s="20">
        <v>43937</v>
      </c>
      <c r="AJ1057" s="20">
        <f t="shared" si="276"/>
        <v>53068</v>
      </c>
      <c r="AK1057" s="20">
        <f t="shared" si="277"/>
        <v>54894</v>
      </c>
      <c r="AL1057" s="14">
        <v>59</v>
      </c>
      <c r="AM1057" s="14" t="str">
        <f t="shared" ca="1" si="278"/>
        <v>5 ano(s)</v>
      </c>
      <c r="AN1057" s="14" t="str">
        <f t="shared" ca="1" si="279"/>
        <v>4  mês(es)</v>
      </c>
      <c r="AO1057" s="14" t="str">
        <f t="shared" ca="1" si="280"/>
        <v>0 dias</v>
      </c>
      <c r="AP1057" s="14">
        <f t="shared" ca="1" si="281"/>
        <v>1948</v>
      </c>
      <c r="AQ1057" s="21" t="s">
        <v>99</v>
      </c>
      <c r="AR1057" s="14"/>
      <c r="AS1057" s="14"/>
      <c r="AT1057" s="14"/>
      <c r="AU1057" s="14"/>
      <c r="AV1057" s="14"/>
      <c r="AW1057" s="14" t="s">
        <v>100</v>
      </c>
      <c r="AX1057" s="14" t="s">
        <v>110</v>
      </c>
      <c r="AY1057" s="14" t="s">
        <v>99</v>
      </c>
      <c r="AZ1057" s="14" t="s">
        <v>99</v>
      </c>
      <c r="BA1057" s="14" t="s">
        <v>99</v>
      </c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55" t="s">
        <v>12976</v>
      </c>
      <c r="BM1057" s="21">
        <v>17</v>
      </c>
      <c r="BN1057" s="155" t="s">
        <v>12977</v>
      </c>
      <c r="BO1057" s="21" t="s">
        <v>106</v>
      </c>
      <c r="BP1057" s="21">
        <v>69000000</v>
      </c>
      <c r="BQ1057" s="21">
        <v>92991178695</v>
      </c>
      <c r="BR1057" s="155" t="s">
        <v>12978</v>
      </c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</row>
    <row r="1058" spans="1:93" ht="15" customHeight="1">
      <c r="A1058" s="153" t="s">
        <v>12979</v>
      </c>
      <c r="B1058" s="25"/>
      <c r="C1058" s="34" t="s">
        <v>82</v>
      </c>
      <c r="D1058" s="600" t="s">
        <v>12108</v>
      </c>
      <c r="E1058" s="600">
        <v>44</v>
      </c>
      <c r="F1058" s="600"/>
      <c r="G1058" s="600"/>
      <c r="H1058" s="27" t="s">
        <v>84</v>
      </c>
      <c r="I1058" s="25" t="s">
        <v>2734</v>
      </c>
      <c r="J1058" s="25" t="s">
        <v>135</v>
      </c>
      <c r="K1058" s="25"/>
      <c r="L1058" s="25" t="s">
        <v>69</v>
      </c>
      <c r="M1058" s="28" t="s">
        <v>1392</v>
      </c>
      <c r="N1058" s="28" t="s">
        <v>1450</v>
      </c>
      <c r="O1058" s="29" t="s">
        <v>12980</v>
      </c>
      <c r="P1058" s="25" t="s">
        <v>12981</v>
      </c>
      <c r="Q1058" s="25">
        <v>1895</v>
      </c>
      <c r="R1058" s="25" t="s">
        <v>12982</v>
      </c>
      <c r="S1058" s="25" t="s">
        <v>12983</v>
      </c>
      <c r="T1058" s="25">
        <v>165730722</v>
      </c>
      <c r="U1058" s="25">
        <v>24</v>
      </c>
      <c r="V1058" s="25">
        <v>6</v>
      </c>
      <c r="W1058" s="25">
        <v>124</v>
      </c>
      <c r="X1058" s="24" t="s">
        <v>2739</v>
      </c>
      <c r="Y1058" s="24" t="s">
        <v>12984</v>
      </c>
      <c r="Z1058" s="25" t="s">
        <v>5048</v>
      </c>
      <c r="AA1058" s="25" t="s">
        <v>96</v>
      </c>
      <c r="AB1058" s="25" t="s">
        <v>23</v>
      </c>
      <c r="AC1058" s="25" t="s">
        <v>97</v>
      </c>
      <c r="AD1058" s="30"/>
      <c r="AE1058" s="24"/>
      <c r="AF1058" s="31">
        <v>27551</v>
      </c>
      <c r="AG1058" s="25">
        <v>49</v>
      </c>
      <c r="AH1058" s="154">
        <v>45642</v>
      </c>
      <c r="AI1058" s="31"/>
      <c r="AJ1058" s="31"/>
      <c r="AK1058" s="31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 t="s">
        <v>336</v>
      </c>
      <c r="AX1058" s="25" t="s">
        <v>110</v>
      </c>
      <c r="AY1058" s="25" t="s">
        <v>110</v>
      </c>
      <c r="AZ1058" s="25" t="s">
        <v>110</v>
      </c>
      <c r="BA1058" s="25" t="s">
        <v>110</v>
      </c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 t="s">
        <v>12985</v>
      </c>
      <c r="BM1058" s="25"/>
      <c r="BN1058" s="25"/>
      <c r="BO1058" s="25" t="s">
        <v>106</v>
      </c>
      <c r="BP1058" s="25" t="s">
        <v>12986</v>
      </c>
      <c r="BQ1058" s="25"/>
      <c r="BR1058" s="33" t="s">
        <v>12987</v>
      </c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31"/>
      <c r="CC1058" s="25"/>
      <c r="CD1058" s="31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</row>
    <row r="1059" spans="1:93" ht="15" customHeight="1">
      <c r="A1059" s="13" t="s">
        <v>12988</v>
      </c>
      <c r="B1059" s="14"/>
      <c r="C1059" s="40" t="s">
        <v>82</v>
      </c>
      <c r="D1059" s="599" t="s">
        <v>12108</v>
      </c>
      <c r="E1059" s="600">
        <v>44</v>
      </c>
      <c r="F1059" s="599"/>
      <c r="G1059" s="599"/>
      <c r="H1059" s="593" t="s">
        <v>84</v>
      </c>
      <c r="I1059" s="14" t="s">
        <v>6015</v>
      </c>
      <c r="J1059" s="14" t="s">
        <v>85</v>
      </c>
      <c r="K1059" s="14" t="s">
        <v>86</v>
      </c>
      <c r="L1059" s="21" t="s">
        <v>69</v>
      </c>
      <c r="M1059" s="17" t="s">
        <v>1392</v>
      </c>
      <c r="N1059" s="17" t="s">
        <v>1450</v>
      </c>
      <c r="O1059" s="18" t="s">
        <v>12989</v>
      </c>
      <c r="P1059" s="14" t="s">
        <v>12990</v>
      </c>
      <c r="Q1059" s="60" t="s">
        <v>12991</v>
      </c>
      <c r="R1059" s="14" t="s">
        <v>12992</v>
      </c>
      <c r="S1059" s="14" t="s">
        <v>12993</v>
      </c>
      <c r="T1059" s="14">
        <v>228949122</v>
      </c>
      <c r="U1059" s="14">
        <v>83</v>
      </c>
      <c r="V1059" s="14">
        <v>65</v>
      </c>
      <c r="W1059" s="14">
        <v>380</v>
      </c>
      <c r="X1059" s="13" t="s">
        <v>1575</v>
      </c>
      <c r="Y1059" s="13" t="s">
        <v>12994</v>
      </c>
      <c r="Z1059" s="14">
        <v>2</v>
      </c>
      <c r="AA1059" s="14" t="s">
        <v>96</v>
      </c>
      <c r="AB1059" s="14" t="s">
        <v>23</v>
      </c>
      <c r="AC1059" s="14" t="s">
        <v>97</v>
      </c>
      <c r="AD1059" s="19"/>
      <c r="AE1059" s="13" t="s">
        <v>1822</v>
      </c>
      <c r="AF1059" s="133">
        <v>30140</v>
      </c>
      <c r="AG1059" s="14" t="str">
        <f t="shared" ref="AG1059:AG1066" ca="1" si="282">DATEDIF(AF1059,TODAY(),"Y")&amp;" anos"</f>
        <v>43 anos</v>
      </c>
      <c r="AH1059" s="20">
        <v>43937</v>
      </c>
      <c r="AI1059" s="20">
        <v>43937</v>
      </c>
      <c r="AJ1059" s="20">
        <f t="shared" ref="AJ1059:AJ1066" si="283">EDATE(AI1059,300)</f>
        <v>53068</v>
      </c>
      <c r="AK1059" s="20">
        <f t="shared" ref="AK1059:AK1066" si="284">EDATE(AI1059,360)</f>
        <v>54894</v>
      </c>
      <c r="AL1059" s="14">
        <v>59</v>
      </c>
      <c r="AM1059" s="14" t="str">
        <f t="shared" ref="AM1059:AM1066" ca="1" si="285">DATEDIF(AI1059,TODAY(),"Y")&amp;" ano(s)"</f>
        <v>5 ano(s)</v>
      </c>
      <c r="AN1059" s="14" t="str">
        <f t="shared" ref="AN1059:AN1066" ca="1" si="286">DATEDIF(AI1059,TODAY(),"YM")&amp;"  mês(es)"</f>
        <v>4  mês(es)</v>
      </c>
      <c r="AO1059" s="14" t="str">
        <f t="shared" ref="AO1059:AO1066" ca="1" si="287">DATEDIF(AI1059,TODAY(),"MD")&amp;" dias"</f>
        <v>0 dias</v>
      </c>
      <c r="AP1059" s="14">
        <f t="shared" ref="AP1059:AP1066" ca="1" si="288">TODAY()-AI1059</f>
        <v>1948</v>
      </c>
      <c r="AQ1059" s="21" t="s">
        <v>99</v>
      </c>
      <c r="AR1059" s="14"/>
      <c r="AS1059" s="14"/>
      <c r="AT1059" s="14"/>
      <c r="AU1059" s="14"/>
      <c r="AV1059" s="14"/>
      <c r="AW1059" s="14" t="s">
        <v>336</v>
      </c>
      <c r="AX1059" s="14" t="s">
        <v>110</v>
      </c>
      <c r="AY1059" s="14" t="s">
        <v>99</v>
      </c>
      <c r="AZ1059" s="14" t="s">
        <v>99</v>
      </c>
      <c r="BA1059" s="14" t="s">
        <v>99</v>
      </c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55" t="s">
        <v>12995</v>
      </c>
      <c r="BM1059" s="21">
        <v>11</v>
      </c>
      <c r="BN1059" s="155" t="s">
        <v>1539</v>
      </c>
      <c r="BO1059" s="21" t="s">
        <v>106</v>
      </c>
      <c r="BP1059" s="21">
        <v>69015643</v>
      </c>
      <c r="BQ1059" s="21">
        <v>92996230864</v>
      </c>
      <c r="BR1059" s="155" t="s">
        <v>12996</v>
      </c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</row>
    <row r="1060" spans="1:93" ht="15" customHeight="1">
      <c r="A1060" s="24" t="s">
        <v>12997</v>
      </c>
      <c r="B1060" s="25">
        <v>41</v>
      </c>
      <c r="C1060" s="34" t="s">
        <v>82</v>
      </c>
      <c r="D1060" s="600" t="s">
        <v>12108</v>
      </c>
      <c r="E1060" s="600">
        <v>44</v>
      </c>
      <c r="F1060" s="600"/>
      <c r="G1060" s="600"/>
      <c r="H1060" s="27" t="s">
        <v>84</v>
      </c>
      <c r="I1060" s="25"/>
      <c r="J1060" s="25" t="s">
        <v>85</v>
      </c>
      <c r="K1060" s="25" t="s">
        <v>544</v>
      </c>
      <c r="L1060" s="25" t="s">
        <v>75</v>
      </c>
      <c r="M1060" s="28" t="s">
        <v>136</v>
      </c>
      <c r="N1060" s="28" t="s">
        <v>137</v>
      </c>
      <c r="O1060" s="29" t="s">
        <v>12998</v>
      </c>
      <c r="P1060" s="25" t="s">
        <v>12999</v>
      </c>
      <c r="Q1060" s="25">
        <v>1410</v>
      </c>
      <c r="R1060" s="25" t="s">
        <v>13000</v>
      </c>
      <c r="S1060" s="25" t="s">
        <v>13001</v>
      </c>
      <c r="T1060" s="25">
        <v>217616722</v>
      </c>
      <c r="U1060" s="25">
        <v>16</v>
      </c>
      <c r="V1060" s="25">
        <v>37</v>
      </c>
      <c r="W1060" s="25">
        <v>511</v>
      </c>
      <c r="X1060" s="24" t="s">
        <v>13002</v>
      </c>
      <c r="Y1060" s="24" t="s">
        <v>13003</v>
      </c>
      <c r="Z1060" s="25"/>
      <c r="AA1060" s="25" t="s">
        <v>96</v>
      </c>
      <c r="AB1060" s="25" t="s">
        <v>23</v>
      </c>
      <c r="AC1060" s="25" t="s">
        <v>97</v>
      </c>
      <c r="AD1060" s="30"/>
      <c r="AE1060" s="24"/>
      <c r="AF1060" s="31">
        <v>30541</v>
      </c>
      <c r="AG1060" s="25" t="str">
        <f t="shared" ca="1" si="282"/>
        <v>42 anos</v>
      </c>
      <c r="AH1060" s="25"/>
      <c r="AI1060" s="31">
        <v>43937</v>
      </c>
      <c r="AJ1060" s="31">
        <f t="shared" si="283"/>
        <v>53068</v>
      </c>
      <c r="AK1060" s="31">
        <f t="shared" si="284"/>
        <v>54894</v>
      </c>
      <c r="AL1060" s="25">
        <v>59</v>
      </c>
      <c r="AM1060" s="25" t="str">
        <f t="shared" ca="1" si="285"/>
        <v>5 ano(s)</v>
      </c>
      <c r="AN1060" s="25" t="str">
        <f t="shared" ca="1" si="286"/>
        <v>4  mês(es)</v>
      </c>
      <c r="AO1060" s="25" t="str">
        <f t="shared" ca="1" si="287"/>
        <v>0 dias</v>
      </c>
      <c r="AP1060" s="25">
        <f t="shared" ca="1" si="288"/>
        <v>1948</v>
      </c>
      <c r="AQ1060" s="32" t="s">
        <v>99</v>
      </c>
      <c r="AR1060" s="25"/>
      <c r="AS1060" s="25"/>
      <c r="AT1060" s="25"/>
      <c r="AU1060" s="25"/>
      <c r="AV1060" s="25"/>
      <c r="AW1060" s="25" t="s">
        <v>100</v>
      </c>
      <c r="AX1060" s="25" t="s">
        <v>149</v>
      </c>
      <c r="AY1060" s="25" t="s">
        <v>8771</v>
      </c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 t="s">
        <v>13004</v>
      </c>
      <c r="BM1060" s="25">
        <v>342</v>
      </c>
      <c r="BN1060" s="25" t="s">
        <v>13005</v>
      </c>
      <c r="BO1060" s="25" t="s">
        <v>106</v>
      </c>
      <c r="BP1060" s="25">
        <v>69077749</v>
      </c>
      <c r="BQ1060" s="25">
        <v>92984155605</v>
      </c>
      <c r="BR1060" s="33" t="s">
        <v>13006</v>
      </c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31">
        <v>43937</v>
      </c>
      <c r="CC1060" s="25" t="s">
        <v>175</v>
      </c>
      <c r="CD1060" s="31">
        <v>44672</v>
      </c>
      <c r="CE1060" s="25" t="s">
        <v>5664</v>
      </c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</row>
    <row r="1061" spans="1:93" ht="15" customHeight="1">
      <c r="A1061" s="13" t="s">
        <v>13007</v>
      </c>
      <c r="B1061" s="14">
        <v>77</v>
      </c>
      <c r="C1061" s="40" t="s">
        <v>82</v>
      </c>
      <c r="D1061" s="599" t="s">
        <v>12108</v>
      </c>
      <c r="E1061" s="600">
        <v>44</v>
      </c>
      <c r="F1061" s="599"/>
      <c r="G1061" s="599"/>
      <c r="H1061" s="36" t="s">
        <v>84</v>
      </c>
      <c r="I1061" s="14" t="s">
        <v>1449</v>
      </c>
      <c r="J1061" s="14" t="s">
        <v>85</v>
      </c>
      <c r="K1061" s="14" t="s">
        <v>544</v>
      </c>
      <c r="L1061" s="14" t="s">
        <v>75</v>
      </c>
      <c r="M1061" s="14" t="s">
        <v>136</v>
      </c>
      <c r="N1061" s="14" t="s">
        <v>137</v>
      </c>
      <c r="O1061" s="18" t="s">
        <v>13008</v>
      </c>
      <c r="P1061" s="14" t="s">
        <v>13009</v>
      </c>
      <c r="Q1061" s="14">
        <v>1474</v>
      </c>
      <c r="R1061" s="14" t="s">
        <v>13010</v>
      </c>
      <c r="S1061" s="14" t="s">
        <v>13011</v>
      </c>
      <c r="T1061" s="14">
        <v>2311763001</v>
      </c>
      <c r="U1061" s="14">
        <v>91</v>
      </c>
      <c r="V1061" s="14">
        <v>26</v>
      </c>
      <c r="W1061" s="14">
        <v>85</v>
      </c>
      <c r="X1061" s="13" t="s">
        <v>13012</v>
      </c>
      <c r="Y1061" s="13" t="s">
        <v>13013</v>
      </c>
      <c r="Z1061" s="14"/>
      <c r="AA1061" s="14" t="s">
        <v>99</v>
      </c>
      <c r="AB1061" s="14" t="s">
        <v>23</v>
      </c>
      <c r="AC1061" s="14" t="s">
        <v>97</v>
      </c>
      <c r="AD1061" s="19"/>
      <c r="AE1061" s="13" t="s">
        <v>2696</v>
      </c>
      <c r="AF1061" s="20">
        <v>28399</v>
      </c>
      <c r="AG1061" s="14" t="str">
        <f t="shared" ca="1" si="282"/>
        <v>47 anos</v>
      </c>
      <c r="AH1061" s="14"/>
      <c r="AI1061" s="20">
        <v>43937</v>
      </c>
      <c r="AJ1061" s="20">
        <f t="shared" si="283"/>
        <v>53068</v>
      </c>
      <c r="AK1061" s="20">
        <f t="shared" si="284"/>
        <v>54894</v>
      </c>
      <c r="AL1061" s="14">
        <v>59</v>
      </c>
      <c r="AM1061" s="14" t="str">
        <f t="shared" ca="1" si="285"/>
        <v>5 ano(s)</v>
      </c>
      <c r="AN1061" s="14" t="str">
        <f t="shared" ca="1" si="286"/>
        <v>4  mês(es)</v>
      </c>
      <c r="AO1061" s="14" t="str">
        <f t="shared" ca="1" si="287"/>
        <v>0 dias</v>
      </c>
      <c r="AP1061" s="14">
        <f t="shared" ca="1" si="288"/>
        <v>1948</v>
      </c>
      <c r="AQ1061" s="21" t="s">
        <v>99</v>
      </c>
      <c r="AR1061" s="14"/>
      <c r="AS1061" s="14"/>
      <c r="AT1061" s="14"/>
      <c r="AU1061" s="14"/>
      <c r="AV1061" s="14"/>
      <c r="AW1061" s="14" t="s">
        <v>100</v>
      </c>
      <c r="AX1061" s="14" t="s">
        <v>149</v>
      </c>
      <c r="AY1061" s="14" t="s">
        <v>286</v>
      </c>
      <c r="AZ1061" s="14" t="s">
        <v>13014</v>
      </c>
      <c r="BA1061" s="14" t="s">
        <v>99</v>
      </c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 t="s">
        <v>13015</v>
      </c>
      <c r="BM1061" s="14">
        <v>6</v>
      </c>
      <c r="BN1061" s="14" t="s">
        <v>13016</v>
      </c>
      <c r="BO1061" s="14" t="s">
        <v>13017</v>
      </c>
      <c r="BP1061" s="14">
        <v>49095783</v>
      </c>
      <c r="BQ1061" s="14">
        <v>79991242525</v>
      </c>
      <c r="BR1061" s="22" t="s">
        <v>13018</v>
      </c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20">
        <v>43937</v>
      </c>
      <c r="CC1061" s="14" t="s">
        <v>175</v>
      </c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</row>
    <row r="1062" spans="1:93" ht="15" customHeight="1">
      <c r="A1062" s="24" t="s">
        <v>13019</v>
      </c>
      <c r="B1062" s="25">
        <v>43</v>
      </c>
      <c r="C1062" s="34" t="s">
        <v>82</v>
      </c>
      <c r="D1062" s="600" t="s">
        <v>12108</v>
      </c>
      <c r="E1062" s="600">
        <v>44</v>
      </c>
      <c r="F1062" s="600"/>
      <c r="G1062" s="600"/>
      <c r="H1062" s="27" t="s">
        <v>84</v>
      </c>
      <c r="I1062" s="25" t="s">
        <v>10051</v>
      </c>
      <c r="J1062" s="25" t="s">
        <v>85</v>
      </c>
      <c r="K1062" s="25" t="s">
        <v>544</v>
      </c>
      <c r="L1062" s="25" t="s">
        <v>75</v>
      </c>
      <c r="M1062" s="28" t="s">
        <v>136</v>
      </c>
      <c r="N1062" s="28" t="s">
        <v>137</v>
      </c>
      <c r="O1062" s="29" t="s">
        <v>13020</v>
      </c>
      <c r="P1062" s="25" t="s">
        <v>13021</v>
      </c>
      <c r="Q1062" s="25">
        <v>1509</v>
      </c>
      <c r="R1062" s="25" t="s">
        <v>13022</v>
      </c>
      <c r="S1062" s="25" t="s">
        <v>13023</v>
      </c>
      <c r="T1062" s="25">
        <v>363294913</v>
      </c>
      <c r="U1062" s="25">
        <v>50</v>
      </c>
      <c r="V1062" s="25">
        <v>104</v>
      </c>
      <c r="W1062" s="25">
        <v>301</v>
      </c>
      <c r="X1062" s="24" t="s">
        <v>13024</v>
      </c>
      <c r="Y1062" s="24" t="s">
        <v>13025</v>
      </c>
      <c r="Z1062" s="25"/>
      <c r="AA1062" s="25" t="s">
        <v>96</v>
      </c>
      <c r="AB1062" s="25" t="s">
        <v>23</v>
      </c>
      <c r="AC1062" s="25" t="s">
        <v>97</v>
      </c>
      <c r="AD1062" s="30"/>
      <c r="AE1062" s="24" t="s">
        <v>13026</v>
      </c>
      <c r="AF1062" s="31">
        <v>28995</v>
      </c>
      <c r="AG1062" s="25" t="str">
        <f t="shared" ca="1" si="282"/>
        <v>46 anos</v>
      </c>
      <c r="AH1062" s="25"/>
      <c r="AI1062" s="31">
        <v>43937</v>
      </c>
      <c r="AJ1062" s="31">
        <f t="shared" si="283"/>
        <v>53068</v>
      </c>
      <c r="AK1062" s="31">
        <f t="shared" si="284"/>
        <v>54894</v>
      </c>
      <c r="AL1062" s="25">
        <v>59</v>
      </c>
      <c r="AM1062" s="25" t="str">
        <f t="shared" ca="1" si="285"/>
        <v>5 ano(s)</v>
      </c>
      <c r="AN1062" s="25" t="str">
        <f t="shared" ca="1" si="286"/>
        <v>4  mês(es)</v>
      </c>
      <c r="AO1062" s="25" t="str">
        <f t="shared" ca="1" si="287"/>
        <v>0 dias</v>
      </c>
      <c r="AP1062" s="25">
        <f t="shared" ca="1" si="288"/>
        <v>1948</v>
      </c>
      <c r="AQ1062" s="32" t="s">
        <v>99</v>
      </c>
      <c r="AR1062" s="25"/>
      <c r="AS1062" s="25"/>
      <c r="AT1062" s="25"/>
      <c r="AU1062" s="25"/>
      <c r="AV1062" s="25"/>
      <c r="AW1062" s="25" t="s">
        <v>100</v>
      </c>
      <c r="AX1062" s="25" t="s">
        <v>149</v>
      </c>
      <c r="AY1062" s="25" t="s">
        <v>12714</v>
      </c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 t="s">
        <v>13027</v>
      </c>
      <c r="BM1062" s="25">
        <v>227</v>
      </c>
      <c r="BN1062" s="25" t="s">
        <v>1605</v>
      </c>
      <c r="BO1062" s="25" t="s">
        <v>106</v>
      </c>
      <c r="BP1062" s="25">
        <v>69095000</v>
      </c>
      <c r="BQ1062" s="25">
        <v>92992114550</v>
      </c>
      <c r="BR1062" s="33" t="s">
        <v>13028</v>
      </c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31">
        <v>43937</v>
      </c>
      <c r="CC1062" s="25" t="s">
        <v>175</v>
      </c>
      <c r="CD1062" s="31">
        <v>44672</v>
      </c>
      <c r="CE1062" s="25" t="s">
        <v>5664</v>
      </c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</row>
    <row r="1063" spans="1:93" ht="15" customHeight="1">
      <c r="A1063" s="155" t="s">
        <v>13029</v>
      </c>
      <c r="B1063" s="21"/>
      <c r="C1063" s="40" t="s">
        <v>82</v>
      </c>
      <c r="D1063" s="599" t="s">
        <v>12108</v>
      </c>
      <c r="E1063" s="600">
        <v>44</v>
      </c>
      <c r="F1063" s="599"/>
      <c r="G1063" s="599"/>
      <c r="H1063" s="36" t="s">
        <v>84</v>
      </c>
      <c r="I1063" s="14"/>
      <c r="J1063" s="21" t="s">
        <v>135</v>
      </c>
      <c r="K1063" s="14" t="s">
        <v>544</v>
      </c>
      <c r="L1063" s="14" t="s">
        <v>73</v>
      </c>
      <c r="M1063" s="21" t="s">
        <v>136</v>
      </c>
      <c r="N1063" s="14" t="s">
        <v>137</v>
      </c>
      <c r="O1063" s="18" t="s">
        <v>13030</v>
      </c>
      <c r="P1063" s="21" t="s">
        <v>13031</v>
      </c>
      <c r="Q1063" s="14">
        <v>1869</v>
      </c>
      <c r="R1063" s="21" t="s">
        <v>13032</v>
      </c>
      <c r="S1063" s="21" t="s">
        <v>13033</v>
      </c>
      <c r="T1063" s="21">
        <v>223889122</v>
      </c>
      <c r="U1063" s="21">
        <v>59</v>
      </c>
      <c r="V1063" s="21">
        <v>3</v>
      </c>
      <c r="W1063" s="21">
        <v>100</v>
      </c>
      <c r="X1063" s="155" t="s">
        <v>13034</v>
      </c>
      <c r="Y1063" s="155" t="s">
        <v>13035</v>
      </c>
      <c r="Z1063" s="14">
        <v>7</v>
      </c>
      <c r="AA1063" s="14" t="s">
        <v>96</v>
      </c>
      <c r="AB1063" s="14" t="s">
        <v>23</v>
      </c>
      <c r="AC1063" s="21" t="s">
        <v>97</v>
      </c>
      <c r="AD1063" s="157"/>
      <c r="AE1063" s="155" t="s">
        <v>13036</v>
      </c>
      <c r="AF1063" s="133">
        <v>30397</v>
      </c>
      <c r="AG1063" s="14" t="str">
        <f t="shared" ca="1" si="282"/>
        <v>42 anos</v>
      </c>
      <c r="AH1063" s="14"/>
      <c r="AI1063" s="133">
        <v>45036</v>
      </c>
      <c r="AJ1063" s="20">
        <f t="shared" si="283"/>
        <v>54168</v>
      </c>
      <c r="AK1063" s="20">
        <f t="shared" si="284"/>
        <v>55994</v>
      </c>
      <c r="AL1063" s="21">
        <v>59</v>
      </c>
      <c r="AM1063" s="14" t="str">
        <f t="shared" ca="1" si="285"/>
        <v>2 ano(s)</v>
      </c>
      <c r="AN1063" s="14" t="str">
        <f t="shared" ca="1" si="286"/>
        <v>3  mês(es)</v>
      </c>
      <c r="AO1063" s="14" t="str">
        <f t="shared" ca="1" si="287"/>
        <v>27 dias</v>
      </c>
      <c r="AP1063" s="14">
        <f t="shared" ca="1" si="288"/>
        <v>849</v>
      </c>
      <c r="AQ1063" s="21" t="s">
        <v>99</v>
      </c>
      <c r="AR1063" s="21"/>
      <c r="AS1063" s="21"/>
      <c r="AT1063" s="21"/>
      <c r="AU1063" s="21"/>
      <c r="AV1063" s="21"/>
      <c r="AW1063" s="14" t="s">
        <v>100</v>
      </c>
      <c r="AX1063" s="21" t="s">
        <v>149</v>
      </c>
      <c r="AY1063" s="21" t="s">
        <v>99</v>
      </c>
      <c r="AZ1063" s="21" t="s">
        <v>99</v>
      </c>
      <c r="BA1063" s="14" t="s">
        <v>99</v>
      </c>
      <c r="BB1063" s="21"/>
      <c r="BC1063" s="21"/>
      <c r="BD1063" s="21"/>
      <c r="BE1063" s="21"/>
      <c r="BF1063" s="21"/>
      <c r="BG1063" s="21" t="s">
        <v>6647</v>
      </c>
      <c r="BH1063" s="21"/>
      <c r="BI1063" s="21"/>
      <c r="BJ1063" s="21"/>
      <c r="BK1063" s="21"/>
      <c r="BL1063" s="21" t="s">
        <v>13037</v>
      </c>
      <c r="BM1063" s="21" t="s">
        <v>9011</v>
      </c>
      <c r="BN1063" s="21" t="s">
        <v>13038</v>
      </c>
      <c r="BO1063" s="21" t="s">
        <v>106</v>
      </c>
      <c r="BP1063" s="21" t="s">
        <v>13039</v>
      </c>
      <c r="BQ1063" s="21" t="s">
        <v>13040</v>
      </c>
      <c r="BR1063" s="189" t="s">
        <v>13041</v>
      </c>
      <c r="BS1063" s="155"/>
      <c r="BT1063" s="21"/>
      <c r="BU1063" s="21"/>
      <c r="BV1063" s="21"/>
      <c r="BW1063" s="21"/>
      <c r="BX1063" s="21"/>
      <c r="BY1063" s="21"/>
      <c r="BZ1063" s="21"/>
      <c r="CA1063" s="21"/>
      <c r="CB1063" s="21"/>
      <c r="CC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155"/>
      <c r="CN1063" s="21"/>
      <c r="CO1063" s="21"/>
    </row>
    <row r="1064" spans="1:93" ht="15" customHeight="1">
      <c r="A1064" s="24" t="s">
        <v>13042</v>
      </c>
      <c r="B1064" s="25"/>
      <c r="C1064" s="34" t="s">
        <v>82</v>
      </c>
      <c r="D1064" s="600" t="s">
        <v>12108</v>
      </c>
      <c r="E1064" s="600">
        <v>44</v>
      </c>
      <c r="F1064" s="600"/>
      <c r="G1064" s="600"/>
      <c r="H1064" s="27" t="s">
        <v>84</v>
      </c>
      <c r="I1064" s="25" t="s">
        <v>13043</v>
      </c>
      <c r="J1064" s="25" t="s">
        <v>85</v>
      </c>
      <c r="K1064" s="25" t="s">
        <v>279</v>
      </c>
      <c r="L1064" s="32" t="s">
        <v>70</v>
      </c>
      <c r="M1064" s="28" t="s">
        <v>1392</v>
      </c>
      <c r="N1064" s="28" t="s">
        <v>1450</v>
      </c>
      <c r="O1064" s="29" t="s">
        <v>13044</v>
      </c>
      <c r="P1064" s="25" t="s">
        <v>13045</v>
      </c>
      <c r="Q1064" s="41" t="s">
        <v>13046</v>
      </c>
      <c r="R1064" s="25" t="s">
        <v>13047</v>
      </c>
      <c r="S1064" s="25" t="s">
        <v>13048</v>
      </c>
      <c r="T1064" s="25">
        <v>331826822</v>
      </c>
      <c r="U1064" s="25">
        <v>8</v>
      </c>
      <c r="V1064" s="25">
        <v>58</v>
      </c>
      <c r="W1064" s="25">
        <v>791</v>
      </c>
      <c r="X1064" s="24" t="s">
        <v>8649</v>
      </c>
      <c r="Y1064" s="24" t="s">
        <v>13049</v>
      </c>
      <c r="Z1064" s="25">
        <v>1</v>
      </c>
      <c r="AA1064" s="25" t="s">
        <v>96</v>
      </c>
      <c r="AB1064" s="25" t="s">
        <v>23</v>
      </c>
      <c r="AC1064" s="25" t="s">
        <v>97</v>
      </c>
      <c r="AD1064" s="30"/>
      <c r="AE1064" s="24" t="s">
        <v>1716</v>
      </c>
      <c r="AF1064" s="31">
        <v>32973</v>
      </c>
      <c r="AG1064" s="25" t="str">
        <f t="shared" ca="1" si="282"/>
        <v>35 anos</v>
      </c>
      <c r="AH1064" s="31">
        <v>43937</v>
      </c>
      <c r="AI1064" s="31">
        <v>43937</v>
      </c>
      <c r="AJ1064" s="31">
        <f t="shared" si="283"/>
        <v>53068</v>
      </c>
      <c r="AK1064" s="31">
        <f t="shared" si="284"/>
        <v>54894</v>
      </c>
      <c r="AL1064" s="25">
        <v>59</v>
      </c>
      <c r="AM1064" s="25" t="str">
        <f t="shared" ca="1" si="285"/>
        <v>5 ano(s)</v>
      </c>
      <c r="AN1064" s="25" t="str">
        <f t="shared" ca="1" si="286"/>
        <v>4  mês(es)</v>
      </c>
      <c r="AO1064" s="25" t="str">
        <f t="shared" ca="1" si="287"/>
        <v>0 dias</v>
      </c>
      <c r="AP1064" s="25">
        <f t="shared" ca="1" si="288"/>
        <v>1948</v>
      </c>
      <c r="AQ1064" s="32" t="s">
        <v>99</v>
      </c>
      <c r="AR1064" s="25"/>
      <c r="AS1064" s="25"/>
      <c r="AT1064" s="25"/>
      <c r="AU1064" s="25"/>
      <c r="AV1064" s="25"/>
      <c r="AW1064" s="25" t="s">
        <v>100</v>
      </c>
      <c r="AX1064" s="25" t="s">
        <v>110</v>
      </c>
      <c r="AY1064" s="25" t="s">
        <v>13050</v>
      </c>
      <c r="AZ1064" s="25" t="s">
        <v>99</v>
      </c>
      <c r="BA1064" s="73" t="s">
        <v>99</v>
      </c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 t="s">
        <v>13051</v>
      </c>
      <c r="BM1064" s="25">
        <v>621</v>
      </c>
      <c r="BN1064" s="25" t="s">
        <v>1605</v>
      </c>
      <c r="BO1064" s="25" t="s">
        <v>106</v>
      </c>
      <c r="BP1064" s="25" t="s">
        <v>13052</v>
      </c>
      <c r="BQ1064" s="122" t="s">
        <v>13053</v>
      </c>
      <c r="BR1064" s="207" t="s">
        <v>13054</v>
      </c>
      <c r="BS1064" s="25"/>
      <c r="BT1064" s="25"/>
      <c r="BU1064" s="25"/>
      <c r="BV1064" s="25"/>
      <c r="BW1064" s="25"/>
      <c r="BX1064" s="25"/>
      <c r="BY1064" s="25" t="s">
        <v>2671</v>
      </c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</row>
    <row r="1065" spans="1:93" ht="15" customHeight="1">
      <c r="A1065" s="13" t="s">
        <v>13055</v>
      </c>
      <c r="B1065" s="14">
        <v>69</v>
      </c>
      <c r="C1065" s="40" t="s">
        <v>82</v>
      </c>
      <c r="D1065" s="599" t="s">
        <v>12108</v>
      </c>
      <c r="E1065" s="600">
        <v>44</v>
      </c>
      <c r="F1065" s="599"/>
      <c r="G1065" s="599"/>
      <c r="H1065" s="36" t="s">
        <v>84</v>
      </c>
      <c r="I1065" s="14"/>
      <c r="J1065" s="14" t="s">
        <v>85</v>
      </c>
      <c r="K1065" s="14" t="s">
        <v>544</v>
      </c>
      <c r="L1065" s="14" t="s">
        <v>75</v>
      </c>
      <c r="M1065" s="17" t="s">
        <v>136</v>
      </c>
      <c r="N1065" s="17" t="s">
        <v>137</v>
      </c>
      <c r="O1065" s="18" t="s">
        <v>13056</v>
      </c>
      <c r="P1065" s="14" t="s">
        <v>13057</v>
      </c>
      <c r="Q1065" s="14">
        <v>1351</v>
      </c>
      <c r="R1065" s="14" t="s">
        <v>13058</v>
      </c>
      <c r="S1065" s="14" t="s">
        <v>13059</v>
      </c>
      <c r="T1065" s="14">
        <v>235954522</v>
      </c>
      <c r="U1065" s="14">
        <v>8</v>
      </c>
      <c r="V1065" s="14">
        <v>56</v>
      </c>
      <c r="W1065" s="14">
        <v>84</v>
      </c>
      <c r="X1065" s="13" t="s">
        <v>13060</v>
      </c>
      <c r="Y1065" s="13" t="s">
        <v>13061</v>
      </c>
      <c r="Z1065" s="14"/>
      <c r="AA1065" s="14" t="s">
        <v>96</v>
      </c>
      <c r="AB1065" s="14" t="s">
        <v>23</v>
      </c>
      <c r="AC1065" s="14" t="s">
        <v>97</v>
      </c>
      <c r="AD1065" s="19"/>
      <c r="AE1065" s="13" t="s">
        <v>1702</v>
      </c>
      <c r="AF1065" s="20">
        <v>31374</v>
      </c>
      <c r="AG1065" s="14" t="str">
        <f t="shared" ca="1" si="282"/>
        <v>39 anos</v>
      </c>
      <c r="AH1065" s="14"/>
      <c r="AI1065" s="20">
        <v>43937</v>
      </c>
      <c r="AJ1065" s="20">
        <f t="shared" si="283"/>
        <v>53068</v>
      </c>
      <c r="AK1065" s="20">
        <f t="shared" si="284"/>
        <v>54894</v>
      </c>
      <c r="AL1065" s="14">
        <v>59</v>
      </c>
      <c r="AM1065" s="14" t="str">
        <f t="shared" ca="1" si="285"/>
        <v>5 ano(s)</v>
      </c>
      <c r="AN1065" s="14" t="str">
        <f t="shared" ca="1" si="286"/>
        <v>4  mês(es)</v>
      </c>
      <c r="AO1065" s="14" t="str">
        <f t="shared" ca="1" si="287"/>
        <v>0 dias</v>
      </c>
      <c r="AP1065" s="14">
        <f t="shared" ca="1" si="288"/>
        <v>1948</v>
      </c>
      <c r="AQ1065" s="21" t="s">
        <v>99</v>
      </c>
      <c r="AR1065" s="14"/>
      <c r="AS1065" s="14"/>
      <c r="AT1065" s="14"/>
      <c r="AU1065" s="14"/>
      <c r="AV1065" s="14"/>
      <c r="AW1065" s="14" t="s">
        <v>100</v>
      </c>
      <c r="AX1065" s="14" t="s">
        <v>149</v>
      </c>
      <c r="AY1065" s="14" t="s">
        <v>12714</v>
      </c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 t="s">
        <v>13062</v>
      </c>
      <c r="BM1065" s="14">
        <v>1302</v>
      </c>
      <c r="BN1065" s="14" t="s">
        <v>13063</v>
      </c>
      <c r="BO1065" s="14" t="s">
        <v>106</v>
      </c>
      <c r="BP1065" s="14">
        <v>69033000</v>
      </c>
      <c r="BQ1065" s="14">
        <v>92981269669</v>
      </c>
      <c r="BR1065" s="22" t="s">
        <v>13064</v>
      </c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20">
        <v>43937</v>
      </c>
      <c r="CC1065" s="14" t="s">
        <v>175</v>
      </c>
      <c r="CD1065" s="20">
        <v>44672</v>
      </c>
      <c r="CE1065" s="14" t="s">
        <v>5664</v>
      </c>
      <c r="CF1065" s="14"/>
      <c r="CG1065" s="14"/>
      <c r="CH1065" s="14"/>
      <c r="CI1065" s="14"/>
      <c r="CJ1065" s="14"/>
      <c r="CK1065" s="14"/>
      <c r="CL1065" s="14"/>
      <c r="CM1065" s="14"/>
      <c r="CN1065" s="14" t="s">
        <v>13065</v>
      </c>
      <c r="CO1065" s="14" t="s">
        <v>11649</v>
      </c>
    </row>
    <row r="1066" spans="1:93" ht="15" customHeight="1">
      <c r="A1066" s="103" t="s">
        <v>13066</v>
      </c>
      <c r="B1066" s="32"/>
      <c r="C1066" s="34" t="s">
        <v>82</v>
      </c>
      <c r="D1066" s="600" t="s">
        <v>12108</v>
      </c>
      <c r="E1066" s="600">
        <v>44</v>
      </c>
      <c r="F1066" s="600"/>
      <c r="G1066" s="600"/>
      <c r="H1066" s="27" t="s">
        <v>84</v>
      </c>
      <c r="I1066" s="25" t="s">
        <v>10051</v>
      </c>
      <c r="J1066" s="32" t="s">
        <v>85</v>
      </c>
      <c r="K1066" s="25" t="s">
        <v>279</v>
      </c>
      <c r="L1066" s="32" t="s">
        <v>69</v>
      </c>
      <c r="M1066" s="32" t="s">
        <v>1392</v>
      </c>
      <c r="N1066" s="32" t="s">
        <v>1450</v>
      </c>
      <c r="O1066" s="29" t="s">
        <v>13067</v>
      </c>
      <c r="P1066" s="32" t="s">
        <v>13068</v>
      </c>
      <c r="Q1066" s="25">
        <v>1829</v>
      </c>
      <c r="R1066" s="32">
        <v>14617077487</v>
      </c>
      <c r="S1066" s="32">
        <v>1103079093</v>
      </c>
      <c r="T1066" s="32">
        <v>901425904</v>
      </c>
      <c r="U1066" s="32">
        <v>42</v>
      </c>
      <c r="V1066" s="32">
        <v>60</v>
      </c>
      <c r="W1066" s="32">
        <v>51</v>
      </c>
      <c r="X1066" s="103" t="s">
        <v>13069</v>
      </c>
      <c r="Y1066" s="103" t="s">
        <v>13070</v>
      </c>
      <c r="Z1066" s="25">
        <v>5</v>
      </c>
      <c r="AA1066" s="25" t="s">
        <v>96</v>
      </c>
      <c r="AB1066" s="25" t="s">
        <v>23</v>
      </c>
      <c r="AC1066" s="32" t="s">
        <v>97</v>
      </c>
      <c r="AD1066" s="105"/>
      <c r="AE1066" s="103"/>
      <c r="AF1066" s="106">
        <v>31081</v>
      </c>
      <c r="AG1066" s="25" t="str">
        <f t="shared" ca="1" si="282"/>
        <v>40 anos</v>
      </c>
      <c r="AH1066" s="31">
        <v>44697</v>
      </c>
      <c r="AI1066" s="106">
        <v>44697</v>
      </c>
      <c r="AJ1066" s="31">
        <f t="shared" si="283"/>
        <v>53828</v>
      </c>
      <c r="AK1066" s="31">
        <f t="shared" si="284"/>
        <v>55655</v>
      </c>
      <c r="AL1066" s="32">
        <v>59</v>
      </c>
      <c r="AM1066" s="25" t="str">
        <f t="shared" ca="1" si="285"/>
        <v>3 ano(s)</v>
      </c>
      <c r="AN1066" s="25" t="str">
        <f t="shared" ca="1" si="286"/>
        <v>3  mês(es)</v>
      </c>
      <c r="AO1066" s="25" t="str">
        <f t="shared" ca="1" si="287"/>
        <v>0 dias</v>
      </c>
      <c r="AP1066" s="25">
        <f t="shared" ca="1" si="288"/>
        <v>1188</v>
      </c>
      <c r="AQ1066" s="32" t="s">
        <v>99</v>
      </c>
      <c r="AR1066" s="32"/>
      <c r="AS1066" s="32"/>
      <c r="AT1066" s="32"/>
      <c r="AU1066" s="32"/>
      <c r="AV1066" s="32"/>
      <c r="AW1066" s="25" t="s">
        <v>336</v>
      </c>
      <c r="AX1066" s="32" t="s">
        <v>110</v>
      </c>
      <c r="AY1066" s="32"/>
      <c r="AZ1066" s="25" t="s">
        <v>99</v>
      </c>
      <c r="BA1066" s="25" t="s">
        <v>99</v>
      </c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 t="s">
        <v>13071</v>
      </c>
      <c r="BM1066" s="32">
        <v>76</v>
      </c>
      <c r="BN1066" s="32" t="s">
        <v>1605</v>
      </c>
      <c r="BO1066" s="32" t="s">
        <v>106</v>
      </c>
      <c r="BP1066" s="32" t="s">
        <v>13072</v>
      </c>
      <c r="BQ1066" s="32" t="s">
        <v>13073</v>
      </c>
      <c r="BR1066" s="182" t="s">
        <v>13074</v>
      </c>
      <c r="BS1066" s="103"/>
      <c r="BT1066" s="32"/>
      <c r="BU1066" s="32"/>
      <c r="BV1066" s="32"/>
      <c r="BW1066" s="32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32"/>
      <c r="CK1066" s="32"/>
      <c r="CL1066" s="32"/>
      <c r="CM1066" s="103"/>
      <c r="CN1066" s="32"/>
      <c r="CO1066" s="32"/>
    </row>
    <row r="1067" spans="1:93" ht="15" customHeight="1">
      <c r="A1067" s="13" t="s">
        <v>13075</v>
      </c>
      <c r="B1067" s="14"/>
      <c r="C1067" s="40" t="s">
        <v>82</v>
      </c>
      <c r="D1067" s="599" t="s">
        <v>12108</v>
      </c>
      <c r="E1067" s="600">
        <v>44</v>
      </c>
      <c r="F1067" s="599"/>
      <c r="G1067" s="599"/>
      <c r="H1067" s="36" t="s">
        <v>84</v>
      </c>
      <c r="I1067" s="14" t="s">
        <v>2734</v>
      </c>
      <c r="J1067" s="14" t="s">
        <v>135</v>
      </c>
      <c r="K1067" s="14"/>
      <c r="L1067" s="14" t="s">
        <v>69</v>
      </c>
      <c r="M1067" s="17" t="s">
        <v>1392</v>
      </c>
      <c r="N1067" s="17" t="s">
        <v>1450</v>
      </c>
      <c r="O1067" s="18" t="s">
        <v>13076</v>
      </c>
      <c r="P1067" s="14" t="s">
        <v>13077</v>
      </c>
      <c r="Q1067" s="14">
        <v>1896</v>
      </c>
      <c r="R1067" s="14" t="s">
        <v>13078</v>
      </c>
      <c r="S1067" s="14" t="s">
        <v>13079</v>
      </c>
      <c r="T1067" s="14">
        <v>265221111</v>
      </c>
      <c r="U1067" s="14">
        <v>4</v>
      </c>
      <c r="V1067" s="14">
        <v>58</v>
      </c>
      <c r="W1067" s="14">
        <v>63</v>
      </c>
      <c r="X1067" s="13" t="s">
        <v>13080</v>
      </c>
      <c r="Y1067" s="13" t="s">
        <v>13081</v>
      </c>
      <c r="Z1067" s="14" t="s">
        <v>5048</v>
      </c>
      <c r="AA1067" s="14" t="s">
        <v>96</v>
      </c>
      <c r="AB1067" s="14" t="s">
        <v>23</v>
      </c>
      <c r="AC1067" s="14" t="s">
        <v>97</v>
      </c>
      <c r="AD1067" s="19"/>
      <c r="AE1067" s="13"/>
      <c r="AF1067" s="20">
        <v>27049</v>
      </c>
      <c r="AG1067" s="14">
        <v>50</v>
      </c>
      <c r="AH1067" s="202">
        <v>45642</v>
      </c>
      <c r="AI1067" s="20"/>
      <c r="AJ1067" s="20"/>
      <c r="AK1067" s="20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 t="s">
        <v>336</v>
      </c>
      <c r="AX1067" s="14" t="s">
        <v>110</v>
      </c>
      <c r="AY1067" s="14" t="s">
        <v>110</v>
      </c>
      <c r="AZ1067" s="14"/>
      <c r="BA1067" s="14" t="s">
        <v>110</v>
      </c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 t="s">
        <v>106</v>
      </c>
      <c r="BP1067" s="14" t="s">
        <v>13082</v>
      </c>
      <c r="BQ1067" s="14" t="s">
        <v>13083</v>
      </c>
      <c r="BR1067" s="22" t="s">
        <v>13084</v>
      </c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20"/>
      <c r="CC1067" s="14"/>
      <c r="CD1067" s="20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</row>
    <row r="1068" spans="1:93" ht="15" customHeight="1">
      <c r="A1068" s="24" t="s">
        <v>13085</v>
      </c>
      <c r="B1068" s="25"/>
      <c r="C1068" s="34" t="s">
        <v>82</v>
      </c>
      <c r="D1068" s="600" t="s">
        <v>12108</v>
      </c>
      <c r="E1068" s="600">
        <v>44</v>
      </c>
      <c r="F1068" s="600"/>
      <c r="G1068" s="600"/>
      <c r="H1068" s="27" t="s">
        <v>84</v>
      </c>
      <c r="I1068" s="25"/>
      <c r="J1068" s="25" t="s">
        <v>135</v>
      </c>
      <c r="K1068" s="25" t="s">
        <v>86</v>
      </c>
      <c r="L1068" s="32" t="s">
        <v>69</v>
      </c>
      <c r="M1068" s="28" t="s">
        <v>1392</v>
      </c>
      <c r="N1068" s="28" t="s">
        <v>1450</v>
      </c>
      <c r="O1068" s="29" t="s">
        <v>13086</v>
      </c>
      <c r="P1068" s="25" t="s">
        <v>13087</v>
      </c>
      <c r="Q1068" s="41" t="s">
        <v>13088</v>
      </c>
      <c r="R1068" s="25" t="s">
        <v>13089</v>
      </c>
      <c r="S1068" s="25" t="s">
        <v>13090</v>
      </c>
      <c r="T1068" s="25">
        <v>182515222</v>
      </c>
      <c r="U1068" s="25">
        <v>83</v>
      </c>
      <c r="V1068" s="25">
        <v>59</v>
      </c>
      <c r="W1068" s="25">
        <v>600</v>
      </c>
      <c r="X1068" s="24" t="s">
        <v>8212</v>
      </c>
      <c r="Y1068" s="24" t="s">
        <v>13091</v>
      </c>
      <c r="Z1068" s="25">
        <v>1</v>
      </c>
      <c r="AA1068" s="25" t="s">
        <v>96</v>
      </c>
      <c r="AB1068" s="25" t="s">
        <v>23</v>
      </c>
      <c r="AC1068" s="25" t="s">
        <v>97</v>
      </c>
      <c r="AD1068" s="30"/>
      <c r="AE1068" s="24" t="s">
        <v>13092</v>
      </c>
      <c r="AF1068" s="31">
        <v>28461</v>
      </c>
      <c r="AG1068" s="25" t="str">
        <f t="shared" ref="AG1068:AG1074" ca="1" si="289">DATEDIF(AF1068,TODAY(),"Y")&amp;" anos"</f>
        <v>47 anos</v>
      </c>
      <c r="AH1068" s="31">
        <v>43937</v>
      </c>
      <c r="AI1068" s="31">
        <v>43937</v>
      </c>
      <c r="AJ1068" s="31">
        <f t="shared" ref="AJ1068:AJ1080" si="290">EDATE(AI1068,300)</f>
        <v>53068</v>
      </c>
      <c r="AK1068" s="31">
        <f t="shared" ref="AK1068:AK1080" si="291">EDATE(AI1068,360)</f>
        <v>54894</v>
      </c>
      <c r="AL1068" s="25">
        <v>59</v>
      </c>
      <c r="AM1068" s="25" t="str">
        <f t="shared" ref="AM1068:AM1080" ca="1" si="292">DATEDIF(AI1068,TODAY(),"Y")&amp;" ano(s)"</f>
        <v>5 ano(s)</v>
      </c>
      <c r="AN1068" s="25" t="str">
        <f t="shared" ref="AN1068:AN1080" ca="1" si="293">DATEDIF(AI1068,TODAY(),"YM")&amp;"  mês(es)"</f>
        <v>4  mês(es)</v>
      </c>
      <c r="AO1068" s="25" t="str">
        <f t="shared" ref="AO1068:AO1080" ca="1" si="294">DATEDIF(AI1068,TODAY(),"MD")&amp;" dias"</f>
        <v>0 dias</v>
      </c>
      <c r="AP1068" s="25">
        <f t="shared" ref="AP1068:AP1080" ca="1" si="295">TODAY()-AI1068</f>
        <v>1948</v>
      </c>
      <c r="AQ1068" s="32" t="s">
        <v>99</v>
      </c>
      <c r="AR1068" s="25"/>
      <c r="AS1068" s="25"/>
      <c r="AT1068" s="25"/>
      <c r="AU1068" s="25"/>
      <c r="AV1068" s="25"/>
      <c r="AW1068" s="25" t="s">
        <v>100</v>
      </c>
      <c r="AX1068" s="25" t="s">
        <v>110</v>
      </c>
      <c r="AY1068" s="25" t="s">
        <v>13093</v>
      </c>
      <c r="AZ1068" s="25" t="s">
        <v>99</v>
      </c>
      <c r="BA1068" s="25" t="s">
        <v>99</v>
      </c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 t="s">
        <v>106</v>
      </c>
      <c r="BP1068" s="25"/>
      <c r="BQ1068" s="25"/>
      <c r="BR1068" s="33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</row>
    <row r="1069" spans="1:93" ht="15" customHeight="1">
      <c r="A1069" s="155" t="s">
        <v>13094</v>
      </c>
      <c r="B1069" s="21"/>
      <c r="C1069" s="40" t="s">
        <v>82</v>
      </c>
      <c r="D1069" s="599" t="s">
        <v>12108</v>
      </c>
      <c r="E1069" s="600">
        <v>44</v>
      </c>
      <c r="F1069" s="599"/>
      <c r="G1069" s="599"/>
      <c r="H1069" s="36" t="s">
        <v>84</v>
      </c>
      <c r="I1069" s="14" t="s">
        <v>7420</v>
      </c>
      <c r="J1069" s="21" t="s">
        <v>85</v>
      </c>
      <c r="K1069" s="14" t="s">
        <v>86</v>
      </c>
      <c r="L1069" s="21" t="s">
        <v>69</v>
      </c>
      <c r="M1069" s="21" t="s">
        <v>1392</v>
      </c>
      <c r="N1069" s="21" t="s">
        <v>1450</v>
      </c>
      <c r="O1069" s="18" t="s">
        <v>13095</v>
      </c>
      <c r="P1069" s="21" t="s">
        <v>13096</v>
      </c>
      <c r="Q1069" s="14">
        <v>1811</v>
      </c>
      <c r="R1069" s="21" t="s">
        <v>13097</v>
      </c>
      <c r="S1069" s="21" t="s">
        <v>13098</v>
      </c>
      <c r="T1069" s="21">
        <v>203345522</v>
      </c>
      <c r="U1069" s="21">
        <v>91</v>
      </c>
      <c r="V1069" s="21">
        <v>63</v>
      </c>
      <c r="W1069" s="21">
        <v>567</v>
      </c>
      <c r="X1069" s="155" t="s">
        <v>13099</v>
      </c>
      <c r="Y1069" s="155" t="s">
        <v>13100</v>
      </c>
      <c r="Z1069" s="14">
        <v>1</v>
      </c>
      <c r="AA1069" s="14" t="s">
        <v>96</v>
      </c>
      <c r="AB1069" s="14" t="s">
        <v>23</v>
      </c>
      <c r="AC1069" s="21" t="s">
        <v>97</v>
      </c>
      <c r="AD1069" s="157"/>
      <c r="AE1069" s="155" t="s">
        <v>13101</v>
      </c>
      <c r="AF1069" s="133">
        <v>30808</v>
      </c>
      <c r="AG1069" s="14" t="str">
        <f t="shared" ca="1" si="289"/>
        <v>41 anos</v>
      </c>
      <c r="AH1069" s="20">
        <v>44656</v>
      </c>
      <c r="AI1069" s="133">
        <v>44662</v>
      </c>
      <c r="AJ1069" s="20">
        <f t="shared" si="290"/>
        <v>53793</v>
      </c>
      <c r="AK1069" s="20">
        <f t="shared" si="291"/>
        <v>55620</v>
      </c>
      <c r="AL1069" s="14">
        <v>59</v>
      </c>
      <c r="AM1069" s="14" t="str">
        <f t="shared" ca="1" si="292"/>
        <v>3 ano(s)</v>
      </c>
      <c r="AN1069" s="14" t="str">
        <f t="shared" ca="1" si="293"/>
        <v>4  mês(es)</v>
      </c>
      <c r="AO1069" s="14" t="str">
        <f t="shared" ca="1" si="294"/>
        <v>5 dias</v>
      </c>
      <c r="AP1069" s="14">
        <f t="shared" ca="1" si="295"/>
        <v>1223</v>
      </c>
      <c r="AQ1069" s="21" t="s">
        <v>99</v>
      </c>
      <c r="AR1069" s="21"/>
      <c r="AS1069" s="21"/>
      <c r="AT1069" s="21"/>
      <c r="AU1069" s="21"/>
      <c r="AV1069" s="21"/>
      <c r="AW1069" s="21" t="s">
        <v>336</v>
      </c>
      <c r="AX1069" s="21" t="s">
        <v>110</v>
      </c>
      <c r="AY1069" s="21" t="s">
        <v>99</v>
      </c>
      <c r="AZ1069" s="14" t="s">
        <v>99</v>
      </c>
      <c r="BA1069" s="14" t="s">
        <v>99</v>
      </c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 t="s">
        <v>13102</v>
      </c>
      <c r="BM1069" s="21">
        <v>53</v>
      </c>
      <c r="BN1069" s="21" t="s">
        <v>1526</v>
      </c>
      <c r="BO1069" s="21" t="s">
        <v>106</v>
      </c>
      <c r="BP1069" s="21" t="s">
        <v>13103</v>
      </c>
      <c r="BQ1069" s="21" t="s">
        <v>13104</v>
      </c>
      <c r="BR1069" s="189" t="s">
        <v>13105</v>
      </c>
      <c r="BS1069" s="155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155"/>
      <c r="CN1069" s="21"/>
      <c r="CO1069" s="21"/>
    </row>
    <row r="1070" spans="1:93" ht="15" customHeight="1">
      <c r="A1070" s="24" t="s">
        <v>13106</v>
      </c>
      <c r="B1070" s="25"/>
      <c r="C1070" s="34" t="s">
        <v>82</v>
      </c>
      <c r="D1070" s="600" t="s">
        <v>12108</v>
      </c>
      <c r="E1070" s="600">
        <v>44</v>
      </c>
      <c r="F1070" s="600"/>
      <c r="G1070" s="600"/>
      <c r="H1070" s="27" t="s">
        <v>84</v>
      </c>
      <c r="I1070" s="25"/>
      <c r="J1070" s="25" t="s">
        <v>85</v>
      </c>
      <c r="K1070" s="25" t="s">
        <v>86</v>
      </c>
      <c r="L1070" s="32" t="s">
        <v>69</v>
      </c>
      <c r="M1070" s="28" t="s">
        <v>1392</v>
      </c>
      <c r="N1070" s="28" t="s">
        <v>1450</v>
      </c>
      <c r="O1070" s="29" t="s">
        <v>13107</v>
      </c>
      <c r="P1070" s="25" t="s">
        <v>13108</v>
      </c>
      <c r="Q1070" s="41" t="s">
        <v>13109</v>
      </c>
      <c r="R1070" s="25" t="s">
        <v>13110</v>
      </c>
      <c r="S1070" s="25" t="s">
        <v>13111</v>
      </c>
      <c r="T1070" s="25">
        <v>308221313</v>
      </c>
      <c r="U1070" s="25">
        <v>9</v>
      </c>
      <c r="V1070" s="25">
        <v>1</v>
      </c>
      <c r="W1070" s="25">
        <v>650</v>
      </c>
      <c r="X1070" s="24" t="s">
        <v>544</v>
      </c>
      <c r="Y1070" s="24" t="s">
        <v>13112</v>
      </c>
      <c r="Z1070" s="25">
        <v>1</v>
      </c>
      <c r="AA1070" s="25" t="s">
        <v>99</v>
      </c>
      <c r="AB1070" s="25" t="s">
        <v>817</v>
      </c>
      <c r="AC1070" s="25" t="s">
        <v>97</v>
      </c>
      <c r="AD1070" s="30" t="s">
        <v>13113</v>
      </c>
      <c r="AE1070" s="24" t="s">
        <v>6392</v>
      </c>
      <c r="AF1070" s="31">
        <v>28923</v>
      </c>
      <c r="AG1070" s="25" t="str">
        <f t="shared" ca="1" si="289"/>
        <v>46 anos</v>
      </c>
      <c r="AH1070" s="31">
        <v>43836</v>
      </c>
      <c r="AI1070" s="31">
        <v>43937</v>
      </c>
      <c r="AJ1070" s="31">
        <f t="shared" si="290"/>
        <v>53068</v>
      </c>
      <c r="AK1070" s="31">
        <f t="shared" si="291"/>
        <v>54894</v>
      </c>
      <c r="AL1070" s="25">
        <v>59</v>
      </c>
      <c r="AM1070" s="25" t="str">
        <f t="shared" ca="1" si="292"/>
        <v>5 ano(s)</v>
      </c>
      <c r="AN1070" s="25" t="str">
        <f t="shared" ca="1" si="293"/>
        <v>4  mês(es)</v>
      </c>
      <c r="AO1070" s="25" t="str">
        <f t="shared" ca="1" si="294"/>
        <v>0 dias</v>
      </c>
      <c r="AP1070" s="25">
        <f t="shared" ca="1" si="295"/>
        <v>1948</v>
      </c>
      <c r="AQ1070" s="32" t="s">
        <v>99</v>
      </c>
      <c r="AR1070" s="25"/>
      <c r="AS1070" s="25"/>
      <c r="AT1070" s="25"/>
      <c r="AU1070" s="25"/>
      <c r="AV1070" s="25"/>
      <c r="AW1070" s="25" t="s">
        <v>100</v>
      </c>
      <c r="AX1070" s="25" t="s">
        <v>110</v>
      </c>
      <c r="AY1070" s="25" t="s">
        <v>99</v>
      </c>
      <c r="AZ1070" s="25" t="s">
        <v>99</v>
      </c>
      <c r="BA1070" s="25" t="s">
        <v>99</v>
      </c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 t="s">
        <v>2890</v>
      </c>
      <c r="BM1070" s="25">
        <v>300</v>
      </c>
      <c r="BN1070" s="25" t="s">
        <v>13114</v>
      </c>
      <c r="BO1070" s="25" t="s">
        <v>106</v>
      </c>
      <c r="BP1070" s="25" t="s">
        <v>13115</v>
      </c>
      <c r="BQ1070" s="25" t="s">
        <v>13116</v>
      </c>
      <c r="BR1070" s="207" t="s">
        <v>13117</v>
      </c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</row>
    <row r="1071" spans="1:93" ht="15" customHeight="1">
      <c r="A1071" s="13" t="s">
        <v>11742</v>
      </c>
      <c r="B1071" s="14">
        <v>3</v>
      </c>
      <c r="C1071" s="40" t="s">
        <v>82</v>
      </c>
      <c r="D1071" s="614" t="s">
        <v>16940</v>
      </c>
      <c r="E1071" s="599">
        <v>46</v>
      </c>
      <c r="F1071" s="599"/>
      <c r="G1071" s="599"/>
      <c r="H1071" s="36" t="s">
        <v>84</v>
      </c>
      <c r="I1071" s="14" t="s">
        <v>160</v>
      </c>
      <c r="J1071" s="14" t="s">
        <v>135</v>
      </c>
      <c r="K1071" s="14" t="s">
        <v>86</v>
      </c>
      <c r="L1071" s="14" t="s">
        <v>75</v>
      </c>
      <c r="M1071" s="17" t="s">
        <v>136</v>
      </c>
      <c r="N1071" s="17" t="s">
        <v>137</v>
      </c>
      <c r="O1071" s="18" t="s">
        <v>11743</v>
      </c>
      <c r="P1071" s="14" t="s">
        <v>11744</v>
      </c>
      <c r="Q1071" s="17" t="s">
        <v>11745</v>
      </c>
      <c r="R1071" s="14" t="s">
        <v>11746</v>
      </c>
      <c r="S1071" s="14" t="s">
        <v>11747</v>
      </c>
      <c r="T1071" s="14">
        <v>222556022</v>
      </c>
      <c r="U1071" s="14">
        <v>59</v>
      </c>
      <c r="V1071" s="14">
        <v>2</v>
      </c>
      <c r="W1071" s="14">
        <v>685</v>
      </c>
      <c r="X1071" s="13" t="s">
        <v>11748</v>
      </c>
      <c r="Y1071" s="13" t="s">
        <v>11749</v>
      </c>
      <c r="Z1071" s="14">
        <v>2</v>
      </c>
      <c r="AA1071" s="14" t="s">
        <v>96</v>
      </c>
      <c r="AB1071" s="14" t="s">
        <v>23</v>
      </c>
      <c r="AC1071" s="14" t="s">
        <v>97</v>
      </c>
      <c r="AD1071" s="19"/>
      <c r="AE1071" s="13" t="s">
        <v>7408</v>
      </c>
      <c r="AF1071" s="20">
        <v>29028</v>
      </c>
      <c r="AG1071" s="14" t="str">
        <f t="shared" ca="1" si="289"/>
        <v>46 anos</v>
      </c>
      <c r="AH1071" s="14"/>
      <c r="AI1071" s="20">
        <v>43388</v>
      </c>
      <c r="AJ1071" s="20">
        <f t="shared" si="290"/>
        <v>52519</v>
      </c>
      <c r="AK1071" s="20">
        <f t="shared" si="291"/>
        <v>54346</v>
      </c>
      <c r="AL1071" s="14">
        <v>59</v>
      </c>
      <c r="AM1071" s="14" t="str">
        <f t="shared" ca="1" si="292"/>
        <v>6 ano(s)</v>
      </c>
      <c r="AN1071" s="14" t="str">
        <f t="shared" ca="1" si="293"/>
        <v>10  mês(es)</v>
      </c>
      <c r="AO1071" s="14" t="str">
        <f t="shared" ca="1" si="294"/>
        <v>1 dias</v>
      </c>
      <c r="AP1071" s="14">
        <f t="shared" ca="1" si="295"/>
        <v>2497</v>
      </c>
      <c r="AQ1071" s="21" t="s">
        <v>99</v>
      </c>
      <c r="AR1071" s="14"/>
      <c r="AS1071" s="14"/>
      <c r="AT1071" s="14"/>
      <c r="AU1071" s="14"/>
      <c r="AV1071" s="14"/>
      <c r="AW1071" s="123" t="s">
        <v>100</v>
      </c>
      <c r="AX1071" s="124" t="s">
        <v>149</v>
      </c>
      <c r="AY1071" s="124" t="s">
        <v>286</v>
      </c>
      <c r="AZ1071" s="124"/>
      <c r="BA1071" s="125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 t="s">
        <v>11750</v>
      </c>
      <c r="BM1071" s="14" t="s">
        <v>11751</v>
      </c>
      <c r="BN1071" s="14" t="s">
        <v>11752</v>
      </c>
      <c r="BO1071" s="14" t="s">
        <v>106</v>
      </c>
      <c r="BP1071" s="14">
        <v>69060020</v>
      </c>
      <c r="BQ1071" s="121">
        <v>92981702057</v>
      </c>
      <c r="BR1071" s="102" t="s">
        <v>11753</v>
      </c>
      <c r="BS1071" s="14" t="s">
        <v>10623</v>
      </c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20">
        <v>44307</v>
      </c>
      <c r="CE1071" s="170" t="s">
        <v>8680</v>
      </c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</row>
    <row r="1072" spans="1:93" ht="15" customHeight="1">
      <c r="A1072" s="24" t="s">
        <v>11754</v>
      </c>
      <c r="B1072" s="25"/>
      <c r="C1072" s="34" t="s">
        <v>82</v>
      </c>
      <c r="D1072" s="615" t="s">
        <v>16940</v>
      </c>
      <c r="E1072" s="600">
        <v>46</v>
      </c>
      <c r="F1072" s="600"/>
      <c r="G1072" s="600"/>
      <c r="H1072" s="27" t="s">
        <v>84</v>
      </c>
      <c r="I1072" s="25" t="s">
        <v>2290</v>
      </c>
      <c r="J1072" s="25" t="s">
        <v>135</v>
      </c>
      <c r="K1072" s="25" t="s">
        <v>279</v>
      </c>
      <c r="L1072" s="32" t="s">
        <v>69</v>
      </c>
      <c r="M1072" s="28" t="s">
        <v>1392</v>
      </c>
      <c r="N1072" s="28" t="s">
        <v>1450</v>
      </c>
      <c r="O1072" s="29" t="s">
        <v>11755</v>
      </c>
      <c r="P1072" s="25" t="s">
        <v>11756</v>
      </c>
      <c r="Q1072" s="41" t="s">
        <v>11757</v>
      </c>
      <c r="R1072" s="25" t="s">
        <v>11758</v>
      </c>
      <c r="S1072" s="25" t="s">
        <v>11759</v>
      </c>
      <c r="T1072" s="25">
        <v>373707413</v>
      </c>
      <c r="U1072" s="25">
        <v>9</v>
      </c>
      <c r="V1072" s="25">
        <v>58</v>
      </c>
      <c r="W1072" s="25">
        <v>835</v>
      </c>
      <c r="X1072" s="24" t="s">
        <v>11760</v>
      </c>
      <c r="Y1072" s="24" t="s">
        <v>11761</v>
      </c>
      <c r="Z1072" s="25">
        <v>1</v>
      </c>
      <c r="AA1072" s="25" t="s">
        <v>96</v>
      </c>
      <c r="AB1072" s="25" t="s">
        <v>23</v>
      </c>
      <c r="AC1072" s="25" t="s">
        <v>97</v>
      </c>
      <c r="AD1072" s="30"/>
      <c r="AE1072" s="24" t="s">
        <v>805</v>
      </c>
      <c r="AF1072" s="106">
        <v>29842</v>
      </c>
      <c r="AG1072" s="25" t="str">
        <f t="shared" ca="1" si="289"/>
        <v>43 anos</v>
      </c>
      <c r="AH1072" s="31">
        <v>43937</v>
      </c>
      <c r="AI1072" s="31">
        <v>43937</v>
      </c>
      <c r="AJ1072" s="31">
        <f t="shared" si="290"/>
        <v>53068</v>
      </c>
      <c r="AK1072" s="31">
        <f t="shared" si="291"/>
        <v>54894</v>
      </c>
      <c r="AL1072" s="25">
        <v>59</v>
      </c>
      <c r="AM1072" s="25" t="str">
        <f t="shared" ca="1" si="292"/>
        <v>5 ano(s)</v>
      </c>
      <c r="AN1072" s="25" t="str">
        <f t="shared" ca="1" si="293"/>
        <v>4  mês(es)</v>
      </c>
      <c r="AO1072" s="25" t="str">
        <f t="shared" ca="1" si="294"/>
        <v>0 dias</v>
      </c>
      <c r="AP1072" s="25">
        <f t="shared" ca="1" si="295"/>
        <v>1948</v>
      </c>
      <c r="AQ1072" s="32" t="s">
        <v>99</v>
      </c>
      <c r="AR1072" s="25"/>
      <c r="AS1072" s="25"/>
      <c r="AT1072" s="25"/>
      <c r="AU1072" s="25"/>
      <c r="AV1072" s="25"/>
      <c r="AW1072" s="25" t="s">
        <v>100</v>
      </c>
      <c r="AX1072" s="25" t="s">
        <v>149</v>
      </c>
      <c r="AY1072" s="88" t="s">
        <v>11762</v>
      </c>
      <c r="AZ1072" s="25" t="s">
        <v>99</v>
      </c>
      <c r="BA1072" s="25" t="s">
        <v>99</v>
      </c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103" t="s">
        <v>11763</v>
      </c>
      <c r="BM1072" s="32">
        <v>187</v>
      </c>
      <c r="BN1072" s="103" t="s">
        <v>11764</v>
      </c>
      <c r="BO1072" s="32" t="s">
        <v>106</v>
      </c>
      <c r="BP1072" s="32" t="s">
        <v>1606</v>
      </c>
      <c r="BQ1072" s="32">
        <v>991734880</v>
      </c>
      <c r="BR1072" s="248" t="s">
        <v>11765</v>
      </c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</row>
    <row r="1073" spans="1:93" ht="15" customHeight="1">
      <c r="A1073" s="24" t="s">
        <v>13129</v>
      </c>
      <c r="B1073" s="25">
        <v>24</v>
      </c>
      <c r="C1073" s="34" t="s">
        <v>82</v>
      </c>
      <c r="D1073" s="600" t="s">
        <v>13119</v>
      </c>
      <c r="E1073" s="600">
        <v>47</v>
      </c>
      <c r="F1073" s="600"/>
      <c r="G1073" s="600"/>
      <c r="H1073" s="27" t="s">
        <v>84</v>
      </c>
      <c r="I1073" s="25" t="s">
        <v>13130</v>
      </c>
      <c r="J1073" s="25" t="s">
        <v>135</v>
      </c>
      <c r="K1073" s="25" t="s">
        <v>544</v>
      </c>
      <c r="L1073" s="25" t="s">
        <v>75</v>
      </c>
      <c r="M1073" s="28" t="s">
        <v>136</v>
      </c>
      <c r="N1073" s="28" t="s">
        <v>2291</v>
      </c>
      <c r="O1073" s="29" t="s">
        <v>13131</v>
      </c>
      <c r="P1073" s="25" t="s">
        <v>13132</v>
      </c>
      <c r="Q1073" s="25">
        <v>1513</v>
      </c>
      <c r="R1073" s="25" t="s">
        <v>13133</v>
      </c>
      <c r="S1073" s="25" t="s">
        <v>13134</v>
      </c>
      <c r="T1073" s="25">
        <v>202478222</v>
      </c>
      <c r="U1073" s="25">
        <v>67</v>
      </c>
      <c r="V1073" s="25">
        <v>40</v>
      </c>
      <c r="W1073" s="25">
        <v>443</v>
      </c>
      <c r="X1073" s="24" t="s">
        <v>13135</v>
      </c>
      <c r="Y1073" s="24" t="s">
        <v>13136</v>
      </c>
      <c r="Z1073" s="25"/>
      <c r="AA1073" s="25" t="s">
        <v>96</v>
      </c>
      <c r="AB1073" s="25" t="s">
        <v>23</v>
      </c>
      <c r="AC1073" s="25" t="s">
        <v>97</v>
      </c>
      <c r="AD1073" s="30"/>
      <c r="AE1073" s="24" t="s">
        <v>1716</v>
      </c>
      <c r="AF1073" s="31">
        <v>30052</v>
      </c>
      <c r="AG1073" s="25" t="str">
        <f t="shared" ca="1" si="289"/>
        <v>43 anos</v>
      </c>
      <c r="AH1073" s="25"/>
      <c r="AI1073" s="31">
        <v>43937</v>
      </c>
      <c r="AJ1073" s="31">
        <f t="shared" si="290"/>
        <v>53068</v>
      </c>
      <c r="AK1073" s="31">
        <f t="shared" si="291"/>
        <v>54894</v>
      </c>
      <c r="AL1073" s="25">
        <v>59</v>
      </c>
      <c r="AM1073" s="25" t="str">
        <f t="shared" ca="1" si="292"/>
        <v>5 ano(s)</v>
      </c>
      <c r="AN1073" s="25" t="str">
        <f t="shared" ca="1" si="293"/>
        <v>4  mês(es)</v>
      </c>
      <c r="AO1073" s="25" t="str">
        <f t="shared" ca="1" si="294"/>
        <v>0 dias</v>
      </c>
      <c r="AP1073" s="25">
        <f t="shared" ca="1" si="295"/>
        <v>1948</v>
      </c>
      <c r="AQ1073" s="32" t="s">
        <v>99</v>
      </c>
      <c r="AR1073" s="25"/>
      <c r="AS1073" s="25"/>
      <c r="AT1073" s="25"/>
      <c r="AU1073" s="25"/>
      <c r="AV1073" s="25"/>
      <c r="AW1073" s="25" t="s">
        <v>100</v>
      </c>
      <c r="AX1073" s="25" t="s">
        <v>2298</v>
      </c>
      <c r="AY1073" s="25" t="s">
        <v>13137</v>
      </c>
      <c r="AZ1073" s="25" t="s">
        <v>99</v>
      </c>
      <c r="BA1073" s="25" t="s">
        <v>99</v>
      </c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 t="s">
        <v>13138</v>
      </c>
      <c r="BM1073" s="25">
        <v>122</v>
      </c>
      <c r="BN1073" s="25" t="s">
        <v>13139</v>
      </c>
      <c r="BO1073" s="25" t="s">
        <v>106</v>
      </c>
      <c r="BP1073" s="25">
        <v>69000000</v>
      </c>
      <c r="BQ1073" s="25">
        <v>92984111916</v>
      </c>
      <c r="BR1073" s="33" t="s">
        <v>13140</v>
      </c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31">
        <v>43937</v>
      </c>
      <c r="CC1073" s="25" t="s">
        <v>175</v>
      </c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</row>
    <row r="1074" spans="1:93" ht="15" customHeight="1">
      <c r="A1074" s="13" t="s">
        <v>13141</v>
      </c>
      <c r="B1074" s="14"/>
      <c r="C1074" s="40" t="s">
        <v>82</v>
      </c>
      <c r="D1074" s="599" t="s">
        <v>13119</v>
      </c>
      <c r="E1074" s="599">
        <v>47</v>
      </c>
      <c r="F1074" s="599"/>
      <c r="G1074" s="599"/>
      <c r="H1074" s="36" t="s">
        <v>84</v>
      </c>
      <c r="I1074" s="14" t="s">
        <v>6699</v>
      </c>
      <c r="J1074" s="14" t="s">
        <v>85</v>
      </c>
      <c r="K1074" s="14" t="s">
        <v>544</v>
      </c>
      <c r="L1074" s="21" t="s">
        <v>70</v>
      </c>
      <c r="M1074" s="17" t="s">
        <v>1392</v>
      </c>
      <c r="N1074" s="17" t="s">
        <v>1450</v>
      </c>
      <c r="O1074" s="18" t="s">
        <v>13142</v>
      </c>
      <c r="P1074" s="14" t="s">
        <v>13143</v>
      </c>
      <c r="Q1074" s="60" t="s">
        <v>13144</v>
      </c>
      <c r="R1074" s="14" t="s">
        <v>13145</v>
      </c>
      <c r="S1074" s="14" t="s">
        <v>13146</v>
      </c>
      <c r="T1074" s="14">
        <v>180637522</v>
      </c>
      <c r="U1074" s="14">
        <v>67</v>
      </c>
      <c r="V1074" s="14">
        <v>4</v>
      </c>
      <c r="W1074" s="14">
        <v>157</v>
      </c>
      <c r="X1074" s="13" t="s">
        <v>12767</v>
      </c>
      <c r="Y1074" s="13" t="s">
        <v>13147</v>
      </c>
      <c r="Z1074" s="14">
        <v>1</v>
      </c>
      <c r="AA1074" s="14" t="s">
        <v>96</v>
      </c>
      <c r="AB1074" s="14" t="s">
        <v>23</v>
      </c>
      <c r="AC1074" s="14" t="s">
        <v>97</v>
      </c>
      <c r="AD1074" s="13" t="s">
        <v>13148</v>
      </c>
      <c r="AE1074" s="13" t="s">
        <v>11996</v>
      </c>
      <c r="AF1074" s="133">
        <v>29302</v>
      </c>
      <c r="AG1074" s="14" t="str">
        <f t="shared" ca="1" si="289"/>
        <v>45 anos</v>
      </c>
      <c r="AH1074" s="20">
        <v>43937</v>
      </c>
      <c r="AI1074" s="20">
        <v>43959</v>
      </c>
      <c r="AJ1074" s="20">
        <f t="shared" si="290"/>
        <v>53090</v>
      </c>
      <c r="AK1074" s="20">
        <f t="shared" si="291"/>
        <v>54916</v>
      </c>
      <c r="AL1074" s="14">
        <v>59</v>
      </c>
      <c r="AM1074" s="14" t="str">
        <f t="shared" ca="1" si="292"/>
        <v>5 ano(s)</v>
      </c>
      <c r="AN1074" s="14" t="str">
        <f t="shared" ca="1" si="293"/>
        <v>3  mês(es)</v>
      </c>
      <c r="AO1074" s="14" t="str">
        <f t="shared" ca="1" si="294"/>
        <v>8 dias</v>
      </c>
      <c r="AP1074" s="14">
        <f t="shared" ca="1" si="295"/>
        <v>1926</v>
      </c>
      <c r="AQ1074" s="21" t="s">
        <v>99</v>
      </c>
      <c r="AR1074" s="14"/>
      <c r="AS1074" s="14"/>
      <c r="AT1074" s="14"/>
      <c r="AU1074" s="14"/>
      <c r="AV1074" s="14"/>
      <c r="AW1074" s="14" t="s">
        <v>336</v>
      </c>
      <c r="AX1074" s="14" t="s">
        <v>110</v>
      </c>
      <c r="AY1074" s="14" t="s">
        <v>99</v>
      </c>
      <c r="AZ1074" s="14" t="s">
        <v>99</v>
      </c>
      <c r="BA1074" s="14" t="s">
        <v>99</v>
      </c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55" t="s">
        <v>13149</v>
      </c>
      <c r="BM1074" s="21">
        <v>182</v>
      </c>
      <c r="BN1074" s="155" t="s">
        <v>13150</v>
      </c>
      <c r="BO1074" s="21" t="s">
        <v>106</v>
      </c>
      <c r="BP1074" s="21">
        <v>69030512</v>
      </c>
      <c r="BQ1074" s="21">
        <v>9291007303</v>
      </c>
      <c r="BR1074" s="155" t="s">
        <v>13151</v>
      </c>
      <c r="BS1074" s="14"/>
      <c r="BT1074" s="14"/>
      <c r="BU1074" s="14"/>
      <c r="BV1074" s="14"/>
      <c r="BW1074" s="14"/>
      <c r="BX1074" s="14"/>
      <c r="BY1074" s="14" t="s">
        <v>12210</v>
      </c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</row>
    <row r="1075" spans="1:93" ht="15" customHeight="1">
      <c r="A1075" s="103" t="s">
        <v>13152</v>
      </c>
      <c r="B1075" s="32"/>
      <c r="C1075" s="34" t="s">
        <v>82</v>
      </c>
      <c r="D1075" s="600" t="s">
        <v>13153</v>
      </c>
      <c r="E1075" s="599">
        <v>48</v>
      </c>
      <c r="F1075" s="600"/>
      <c r="G1075" s="600"/>
      <c r="H1075" s="596" t="s">
        <v>84</v>
      </c>
      <c r="I1075" s="25"/>
      <c r="J1075" s="32" t="s">
        <v>85</v>
      </c>
      <c r="K1075" s="25" t="s">
        <v>86</v>
      </c>
      <c r="L1075" s="32" t="s">
        <v>68</v>
      </c>
      <c r="M1075" s="28" t="s">
        <v>1392</v>
      </c>
      <c r="N1075" s="28" t="s">
        <v>2706</v>
      </c>
      <c r="O1075" s="29" t="s">
        <v>13154</v>
      </c>
      <c r="P1075" s="32" t="s">
        <v>13155</v>
      </c>
      <c r="Q1075" s="25">
        <v>1878</v>
      </c>
      <c r="R1075" s="32" t="s">
        <v>13156</v>
      </c>
      <c r="S1075" s="32" t="s">
        <v>13157</v>
      </c>
      <c r="T1075" s="32">
        <v>178347622</v>
      </c>
      <c r="U1075" s="32">
        <v>75</v>
      </c>
      <c r="V1075" s="32">
        <v>63</v>
      </c>
      <c r="W1075" s="32">
        <v>533</v>
      </c>
      <c r="X1075" s="103" t="s">
        <v>13158</v>
      </c>
      <c r="Y1075" s="103" t="s">
        <v>13159</v>
      </c>
      <c r="Z1075" s="32">
        <v>1</v>
      </c>
      <c r="AA1075" s="25" t="s">
        <v>96</v>
      </c>
      <c r="AB1075" s="25" t="s">
        <v>23</v>
      </c>
      <c r="AC1075" s="32" t="s">
        <v>97</v>
      </c>
      <c r="AD1075" s="105"/>
      <c r="AE1075" s="103"/>
      <c r="AF1075" s="106">
        <v>28929</v>
      </c>
      <c r="AG1075" s="32" t="s">
        <v>11358</v>
      </c>
      <c r="AH1075" s="106">
        <v>45036</v>
      </c>
      <c r="AI1075" s="106">
        <v>45036</v>
      </c>
      <c r="AJ1075" s="31">
        <f t="shared" si="290"/>
        <v>54168</v>
      </c>
      <c r="AK1075" s="31">
        <f t="shared" si="291"/>
        <v>55994</v>
      </c>
      <c r="AL1075" s="32">
        <v>59</v>
      </c>
      <c r="AM1075" s="25" t="str">
        <f t="shared" ca="1" si="292"/>
        <v>2 ano(s)</v>
      </c>
      <c r="AN1075" s="25" t="str">
        <f t="shared" ca="1" si="293"/>
        <v>3  mês(es)</v>
      </c>
      <c r="AO1075" s="25" t="str">
        <f t="shared" ca="1" si="294"/>
        <v>27 dias</v>
      </c>
      <c r="AP1075" s="25">
        <f t="shared" ca="1" si="295"/>
        <v>849</v>
      </c>
      <c r="AQ1075" s="32" t="s">
        <v>99</v>
      </c>
      <c r="AR1075" s="32"/>
      <c r="AS1075" s="32"/>
      <c r="AT1075" s="32"/>
      <c r="AU1075" s="32"/>
      <c r="AV1075" s="32"/>
      <c r="AW1075" s="32" t="s">
        <v>336</v>
      </c>
      <c r="AX1075" s="32" t="s">
        <v>110</v>
      </c>
      <c r="AY1075" s="32"/>
      <c r="AZ1075" s="32"/>
      <c r="BA1075" s="32"/>
      <c r="BB1075" s="32"/>
      <c r="BC1075" s="106" t="s">
        <v>8807</v>
      </c>
      <c r="BD1075" s="32"/>
      <c r="BE1075" s="32"/>
      <c r="BF1075" s="32"/>
      <c r="BG1075" s="32"/>
      <c r="BH1075" s="32"/>
      <c r="BI1075" s="32"/>
      <c r="BJ1075" s="32"/>
      <c r="BK1075" s="32"/>
      <c r="BL1075" s="32" t="s">
        <v>13160</v>
      </c>
      <c r="BM1075" s="32">
        <v>306</v>
      </c>
      <c r="BN1075" s="32" t="s">
        <v>13161</v>
      </c>
      <c r="BO1075" s="32" t="s">
        <v>106</v>
      </c>
      <c r="BP1075" s="32" t="s">
        <v>13162</v>
      </c>
      <c r="BQ1075" s="32">
        <v>92993284440</v>
      </c>
      <c r="BR1075" s="182" t="s">
        <v>13163</v>
      </c>
      <c r="BS1075" s="103"/>
      <c r="BT1075" s="32"/>
      <c r="BU1075" s="32"/>
      <c r="BV1075" s="32"/>
      <c r="BW1075" s="32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32"/>
      <c r="CK1075" s="32"/>
      <c r="CL1075" s="32"/>
      <c r="CM1075" s="103"/>
      <c r="CN1075" s="32"/>
      <c r="CO1075" s="32"/>
    </row>
    <row r="1076" spans="1:93" ht="15" customHeight="1">
      <c r="A1076" s="13" t="s">
        <v>13164</v>
      </c>
      <c r="B1076" s="14"/>
      <c r="C1076" s="40" t="s">
        <v>82</v>
      </c>
      <c r="D1076" s="599" t="s">
        <v>13153</v>
      </c>
      <c r="E1076" s="599">
        <v>48</v>
      </c>
      <c r="F1076" s="599"/>
      <c r="G1076" s="599"/>
      <c r="H1076" s="593" t="s">
        <v>84</v>
      </c>
      <c r="I1076" s="14"/>
      <c r="J1076" s="14" t="s">
        <v>85</v>
      </c>
      <c r="K1076" s="14" t="s">
        <v>86</v>
      </c>
      <c r="L1076" s="14" t="s">
        <v>68</v>
      </c>
      <c r="M1076" s="17" t="s">
        <v>1392</v>
      </c>
      <c r="N1076" s="17" t="s">
        <v>2706</v>
      </c>
      <c r="O1076" s="18" t="s">
        <v>13165</v>
      </c>
      <c r="P1076" s="14" t="s">
        <v>13166</v>
      </c>
      <c r="Q1076" s="112" t="s">
        <v>13167</v>
      </c>
      <c r="R1076" s="14" t="s">
        <v>13168</v>
      </c>
      <c r="S1076" s="14" t="s">
        <v>13169</v>
      </c>
      <c r="T1076" s="14">
        <v>197675422</v>
      </c>
      <c r="U1076" s="14">
        <v>40</v>
      </c>
      <c r="V1076" s="14">
        <v>59</v>
      </c>
      <c r="W1076" s="14">
        <v>194</v>
      </c>
      <c r="X1076" s="13" t="s">
        <v>13170</v>
      </c>
      <c r="Y1076" s="13" t="s">
        <v>13171</v>
      </c>
      <c r="Z1076" s="14">
        <v>1</v>
      </c>
      <c r="AA1076" s="14" t="s">
        <v>96</v>
      </c>
      <c r="AB1076" s="14" t="s">
        <v>23</v>
      </c>
      <c r="AC1076" s="14" t="s">
        <v>97</v>
      </c>
      <c r="AD1076" s="19"/>
      <c r="AE1076" s="13" t="s">
        <v>465</v>
      </c>
      <c r="AF1076" s="20">
        <v>28877</v>
      </c>
      <c r="AG1076" s="14" t="str">
        <f t="shared" ref="AG1076:AG1081" ca="1" si="296">DATEDIF(AF1076,TODAY(),"Y")&amp;" anos"</f>
        <v>46 anos</v>
      </c>
      <c r="AH1076" s="20">
        <v>43937</v>
      </c>
      <c r="AI1076" s="20">
        <v>43937</v>
      </c>
      <c r="AJ1076" s="20">
        <f t="shared" si="290"/>
        <v>53068</v>
      </c>
      <c r="AK1076" s="20">
        <f t="shared" si="291"/>
        <v>54894</v>
      </c>
      <c r="AL1076" s="14">
        <v>59</v>
      </c>
      <c r="AM1076" s="14" t="str">
        <f t="shared" ca="1" si="292"/>
        <v>5 ano(s)</v>
      </c>
      <c r="AN1076" s="14" t="str">
        <f t="shared" ca="1" si="293"/>
        <v>4  mês(es)</v>
      </c>
      <c r="AO1076" s="14" t="str">
        <f t="shared" ca="1" si="294"/>
        <v>0 dias</v>
      </c>
      <c r="AP1076" s="14">
        <f t="shared" ca="1" si="295"/>
        <v>1948</v>
      </c>
      <c r="AQ1076" s="21" t="s">
        <v>99</v>
      </c>
      <c r="AR1076" s="14"/>
      <c r="AS1076" s="14"/>
      <c r="AT1076" s="14"/>
      <c r="AU1076" s="14"/>
      <c r="AV1076" s="14"/>
      <c r="AW1076" s="14" t="s">
        <v>100</v>
      </c>
      <c r="AX1076" s="14" t="s">
        <v>110</v>
      </c>
      <c r="AY1076" s="14" t="s">
        <v>13172</v>
      </c>
      <c r="AZ1076" s="14" t="s">
        <v>110</v>
      </c>
      <c r="BA1076" s="14" t="s">
        <v>110</v>
      </c>
      <c r="BB1076" s="14"/>
      <c r="BC1076" s="14" t="s">
        <v>1401</v>
      </c>
      <c r="BD1076" s="14"/>
      <c r="BE1076" s="14"/>
      <c r="BF1076" s="14"/>
      <c r="BG1076" s="14"/>
      <c r="BH1076" s="14"/>
      <c r="BI1076" s="14"/>
      <c r="BJ1076" s="14"/>
      <c r="BK1076" s="14"/>
      <c r="BL1076" s="14" t="s">
        <v>13173</v>
      </c>
      <c r="BM1076" s="14">
        <v>96</v>
      </c>
      <c r="BN1076" s="14" t="s">
        <v>1461</v>
      </c>
      <c r="BO1076" s="14" t="s">
        <v>106</v>
      </c>
      <c r="BP1076" s="14" t="s">
        <v>13174</v>
      </c>
      <c r="BQ1076" s="14" t="s">
        <v>13175</v>
      </c>
      <c r="BR1076" s="193" t="s">
        <v>13176</v>
      </c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</row>
    <row r="1077" spans="1:93" ht="15" customHeight="1">
      <c r="A1077" s="24" t="s">
        <v>13177</v>
      </c>
      <c r="B1077" s="25"/>
      <c r="C1077" s="34" t="s">
        <v>82</v>
      </c>
      <c r="D1077" s="600" t="s">
        <v>13153</v>
      </c>
      <c r="E1077" s="599">
        <v>48</v>
      </c>
      <c r="F1077" s="600"/>
      <c r="G1077" s="600"/>
      <c r="H1077" s="27" t="s">
        <v>84</v>
      </c>
      <c r="I1077" s="25" t="s">
        <v>13178</v>
      </c>
      <c r="J1077" s="25" t="s">
        <v>135</v>
      </c>
      <c r="K1077" s="25" t="s">
        <v>86</v>
      </c>
      <c r="L1077" s="32" t="s">
        <v>70</v>
      </c>
      <c r="M1077" s="28" t="s">
        <v>1392</v>
      </c>
      <c r="N1077" s="28" t="s">
        <v>1450</v>
      </c>
      <c r="O1077" s="29" t="s">
        <v>13179</v>
      </c>
      <c r="P1077" s="25" t="s">
        <v>13180</v>
      </c>
      <c r="Q1077" s="41" t="s">
        <v>13181</v>
      </c>
      <c r="R1077" s="25" t="s">
        <v>13182</v>
      </c>
      <c r="S1077" s="25" t="s">
        <v>13183</v>
      </c>
      <c r="T1077" s="25">
        <v>224801222</v>
      </c>
      <c r="U1077" s="25">
        <v>91</v>
      </c>
      <c r="V1077" s="25">
        <v>40</v>
      </c>
      <c r="W1077" s="25">
        <v>319</v>
      </c>
      <c r="X1077" s="24" t="s">
        <v>13184</v>
      </c>
      <c r="Y1077" s="24" t="s">
        <v>13185</v>
      </c>
      <c r="Z1077" s="25">
        <v>2</v>
      </c>
      <c r="AA1077" s="25" t="s">
        <v>96</v>
      </c>
      <c r="AB1077" s="25" t="s">
        <v>23</v>
      </c>
      <c r="AC1077" s="25" t="s">
        <v>97</v>
      </c>
      <c r="AD1077" s="30"/>
      <c r="AE1077" s="24"/>
      <c r="AF1077" s="31">
        <v>31196</v>
      </c>
      <c r="AG1077" s="25" t="str">
        <f t="shared" ca="1" si="296"/>
        <v>40 anos</v>
      </c>
      <c r="AH1077" s="31">
        <v>43937</v>
      </c>
      <c r="AI1077" s="31">
        <v>43937</v>
      </c>
      <c r="AJ1077" s="31">
        <f t="shared" si="290"/>
        <v>53068</v>
      </c>
      <c r="AK1077" s="31">
        <f t="shared" si="291"/>
        <v>54894</v>
      </c>
      <c r="AL1077" s="25">
        <v>59</v>
      </c>
      <c r="AM1077" s="25" t="str">
        <f t="shared" ca="1" si="292"/>
        <v>5 ano(s)</v>
      </c>
      <c r="AN1077" s="25" t="str">
        <f t="shared" ca="1" si="293"/>
        <v>4  mês(es)</v>
      </c>
      <c r="AO1077" s="25" t="str">
        <f t="shared" ca="1" si="294"/>
        <v>0 dias</v>
      </c>
      <c r="AP1077" s="25">
        <f t="shared" ca="1" si="295"/>
        <v>1948</v>
      </c>
      <c r="AQ1077" s="32" t="s">
        <v>99</v>
      </c>
      <c r="AR1077" s="25"/>
      <c r="AS1077" s="25"/>
      <c r="AT1077" s="25"/>
      <c r="AU1077" s="25"/>
      <c r="AV1077" s="25"/>
      <c r="AW1077" s="25" t="s">
        <v>100</v>
      </c>
      <c r="AX1077" s="25" t="s">
        <v>110</v>
      </c>
      <c r="AY1077" s="25" t="s">
        <v>13186</v>
      </c>
      <c r="AZ1077" s="25" t="s">
        <v>99</v>
      </c>
      <c r="BA1077" s="25" t="s">
        <v>99</v>
      </c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 t="s">
        <v>13187</v>
      </c>
      <c r="BM1077" s="25">
        <v>8</v>
      </c>
      <c r="BN1077" s="25" t="s">
        <v>13188</v>
      </c>
      <c r="BO1077" s="25" t="s">
        <v>106</v>
      </c>
      <c r="BP1077" s="25">
        <v>69045420</v>
      </c>
      <c r="BQ1077" s="25">
        <v>92982010046</v>
      </c>
      <c r="BR1077" s="25" t="s">
        <v>13189</v>
      </c>
      <c r="BS1077" s="25"/>
      <c r="BT1077" s="25"/>
      <c r="BU1077" s="25"/>
      <c r="BV1077" s="25"/>
      <c r="BW1077" s="25"/>
      <c r="BX1077" s="25"/>
      <c r="BY1077" s="25" t="s">
        <v>13190</v>
      </c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</row>
    <row r="1078" spans="1:93" ht="14.25" customHeight="1">
      <c r="A1078" s="13" t="s">
        <v>13191</v>
      </c>
      <c r="B1078" s="14"/>
      <c r="C1078" s="40" t="s">
        <v>82</v>
      </c>
      <c r="D1078" s="599" t="s">
        <v>13153</v>
      </c>
      <c r="E1078" s="599">
        <v>48</v>
      </c>
      <c r="F1078" s="599"/>
      <c r="G1078" s="599"/>
      <c r="H1078" s="593" t="s">
        <v>84</v>
      </c>
      <c r="I1078" s="14"/>
      <c r="J1078" s="14" t="s">
        <v>85</v>
      </c>
      <c r="K1078" s="14" t="s">
        <v>86</v>
      </c>
      <c r="L1078" s="21" t="s">
        <v>69</v>
      </c>
      <c r="M1078" s="17" t="s">
        <v>1392</v>
      </c>
      <c r="N1078" s="17" t="s">
        <v>1450</v>
      </c>
      <c r="O1078" s="18" t="s">
        <v>13192</v>
      </c>
      <c r="P1078" s="14" t="s">
        <v>13193</v>
      </c>
      <c r="Q1078" s="60" t="s">
        <v>13194</v>
      </c>
      <c r="R1078" s="14" t="s">
        <v>13195</v>
      </c>
      <c r="S1078" s="14" t="s">
        <v>2887</v>
      </c>
      <c r="T1078" s="14">
        <v>300960222</v>
      </c>
      <c r="U1078" s="14">
        <v>24</v>
      </c>
      <c r="V1078" s="14">
        <v>34</v>
      </c>
      <c r="W1078" s="14">
        <v>6</v>
      </c>
      <c r="X1078" s="13" t="s">
        <v>13196</v>
      </c>
      <c r="Y1078" s="13" t="s">
        <v>13197</v>
      </c>
      <c r="Z1078" s="14">
        <v>1</v>
      </c>
      <c r="AA1078" s="14" t="s">
        <v>96</v>
      </c>
      <c r="AB1078" s="14" t="s">
        <v>23</v>
      </c>
      <c r="AC1078" s="14" t="s">
        <v>97</v>
      </c>
      <c r="AD1078" s="19"/>
      <c r="AE1078" s="13"/>
      <c r="AF1078" s="20">
        <v>29732</v>
      </c>
      <c r="AG1078" s="14" t="str">
        <f t="shared" ca="1" si="296"/>
        <v>44 anos</v>
      </c>
      <c r="AH1078" s="20">
        <v>43937</v>
      </c>
      <c r="AI1078" s="20">
        <v>43937</v>
      </c>
      <c r="AJ1078" s="20">
        <f t="shared" si="290"/>
        <v>53068</v>
      </c>
      <c r="AK1078" s="20">
        <f t="shared" si="291"/>
        <v>54894</v>
      </c>
      <c r="AL1078" s="14">
        <v>59</v>
      </c>
      <c r="AM1078" s="14" t="str">
        <f t="shared" ca="1" si="292"/>
        <v>5 ano(s)</v>
      </c>
      <c r="AN1078" s="14" t="str">
        <f t="shared" ca="1" si="293"/>
        <v>4  mês(es)</v>
      </c>
      <c r="AO1078" s="14" t="str">
        <f t="shared" ca="1" si="294"/>
        <v>0 dias</v>
      </c>
      <c r="AP1078" s="14">
        <f t="shared" ca="1" si="295"/>
        <v>1948</v>
      </c>
      <c r="AQ1078" s="21" t="s">
        <v>99</v>
      </c>
      <c r="AR1078" s="14"/>
      <c r="AS1078" s="14"/>
      <c r="AT1078" s="14"/>
      <c r="AU1078" s="14"/>
      <c r="AV1078" s="14"/>
      <c r="AW1078" s="14" t="s">
        <v>100</v>
      </c>
      <c r="AX1078" s="14" t="s">
        <v>13198</v>
      </c>
      <c r="AY1078" s="14" t="s">
        <v>306</v>
      </c>
      <c r="AZ1078" s="14" t="s">
        <v>99</v>
      </c>
      <c r="BA1078" s="116" t="s">
        <v>99</v>
      </c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 t="s">
        <v>13199</v>
      </c>
      <c r="BM1078" s="14">
        <v>135</v>
      </c>
      <c r="BN1078" s="14" t="s">
        <v>13200</v>
      </c>
      <c r="BO1078" s="14" t="s">
        <v>106</v>
      </c>
      <c r="BP1078" s="14">
        <v>69036050</v>
      </c>
      <c r="BQ1078" s="117">
        <v>92994816707</v>
      </c>
      <c r="BR1078" s="14" t="s">
        <v>13201</v>
      </c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</row>
    <row r="1079" spans="1:93" ht="15" customHeight="1">
      <c r="A1079" s="24" t="s">
        <v>13202</v>
      </c>
      <c r="B1079" s="25">
        <v>37</v>
      </c>
      <c r="C1079" s="34" t="s">
        <v>82</v>
      </c>
      <c r="D1079" s="600" t="s">
        <v>13153</v>
      </c>
      <c r="E1079" s="599">
        <v>48</v>
      </c>
      <c r="F1079" s="600"/>
      <c r="G1079" s="600"/>
      <c r="H1079" s="593" t="s">
        <v>84</v>
      </c>
      <c r="I1079" s="25"/>
      <c r="J1079" s="25" t="s">
        <v>135</v>
      </c>
      <c r="K1079" s="25" t="s">
        <v>86</v>
      </c>
      <c r="L1079" s="25" t="s">
        <v>75</v>
      </c>
      <c r="M1079" s="28" t="s">
        <v>136</v>
      </c>
      <c r="N1079" s="28" t="s">
        <v>161</v>
      </c>
      <c r="O1079" s="29" t="s">
        <v>13203</v>
      </c>
      <c r="P1079" s="25" t="s">
        <v>13204</v>
      </c>
      <c r="Q1079" s="41">
        <v>1413</v>
      </c>
      <c r="R1079" s="25" t="s">
        <v>13205</v>
      </c>
      <c r="S1079" s="25" t="s">
        <v>13206</v>
      </c>
      <c r="T1079" s="25">
        <v>235615222</v>
      </c>
      <c r="U1079" s="25">
        <v>16</v>
      </c>
      <c r="V1079" s="25">
        <v>2</v>
      </c>
      <c r="W1079" s="25">
        <v>675</v>
      </c>
      <c r="X1079" s="24" t="s">
        <v>13207</v>
      </c>
      <c r="Y1079" s="24" t="s">
        <v>13208</v>
      </c>
      <c r="Z1079" s="25">
        <v>1</v>
      </c>
      <c r="AA1079" s="25" t="s">
        <v>96</v>
      </c>
      <c r="AB1079" s="25" t="s">
        <v>23</v>
      </c>
      <c r="AC1079" s="25" t="s">
        <v>97</v>
      </c>
      <c r="AD1079" s="30"/>
      <c r="AE1079" s="24" t="s">
        <v>12975</v>
      </c>
      <c r="AF1079" s="31">
        <v>30459</v>
      </c>
      <c r="AG1079" s="25" t="str">
        <f t="shared" ca="1" si="296"/>
        <v>42 anos</v>
      </c>
      <c r="AH1079" s="25"/>
      <c r="AI1079" s="31">
        <v>43937</v>
      </c>
      <c r="AJ1079" s="31">
        <f t="shared" si="290"/>
        <v>53068</v>
      </c>
      <c r="AK1079" s="31">
        <f t="shared" si="291"/>
        <v>54894</v>
      </c>
      <c r="AL1079" s="25">
        <v>59</v>
      </c>
      <c r="AM1079" s="25" t="str">
        <f t="shared" ca="1" si="292"/>
        <v>5 ano(s)</v>
      </c>
      <c r="AN1079" s="25" t="str">
        <f t="shared" ca="1" si="293"/>
        <v>4  mês(es)</v>
      </c>
      <c r="AO1079" s="25" t="str">
        <f t="shared" ca="1" si="294"/>
        <v>0 dias</v>
      </c>
      <c r="AP1079" s="25">
        <f t="shared" ca="1" si="295"/>
        <v>1948</v>
      </c>
      <c r="AQ1079" s="32" t="s">
        <v>99</v>
      </c>
      <c r="AR1079" s="25"/>
      <c r="AS1079" s="25"/>
      <c r="AT1079" s="25"/>
      <c r="AU1079" s="25"/>
      <c r="AV1079" s="25"/>
      <c r="AW1079" s="25" t="s">
        <v>100</v>
      </c>
      <c r="AX1079" s="25" t="s">
        <v>172</v>
      </c>
      <c r="AY1079" s="25" t="s">
        <v>13209</v>
      </c>
      <c r="AZ1079" s="25" t="s">
        <v>99</v>
      </c>
      <c r="BA1079" s="25" t="s">
        <v>99</v>
      </c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 t="s">
        <v>13210</v>
      </c>
      <c r="BM1079" s="25">
        <v>1</v>
      </c>
      <c r="BN1079" s="25" t="s">
        <v>13211</v>
      </c>
      <c r="BO1079" s="25" t="s">
        <v>106</v>
      </c>
      <c r="BP1079" s="25">
        <v>69050510</v>
      </c>
      <c r="BQ1079" s="25">
        <v>9233438248</v>
      </c>
      <c r="BR1079" s="33" t="s">
        <v>13212</v>
      </c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31">
        <v>43937</v>
      </c>
      <c r="CC1079" s="25" t="s">
        <v>175</v>
      </c>
      <c r="CD1079" s="31">
        <v>44672</v>
      </c>
      <c r="CE1079" s="25" t="s">
        <v>176</v>
      </c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</row>
    <row r="1080" spans="1:93" ht="15" customHeight="1">
      <c r="A1080" s="13" t="s">
        <v>13213</v>
      </c>
      <c r="B1080" s="14"/>
      <c r="C1080" s="40" t="s">
        <v>82</v>
      </c>
      <c r="D1080" s="599" t="s">
        <v>13153</v>
      </c>
      <c r="E1080" s="599">
        <v>48</v>
      </c>
      <c r="F1080" s="599"/>
      <c r="G1080" s="599"/>
      <c r="H1080" s="593" t="s">
        <v>84</v>
      </c>
      <c r="I1080" s="14"/>
      <c r="J1080" s="14" t="s">
        <v>85</v>
      </c>
      <c r="K1080" s="14" t="s">
        <v>86</v>
      </c>
      <c r="L1080" s="21" t="s">
        <v>69</v>
      </c>
      <c r="M1080" s="17" t="s">
        <v>1392</v>
      </c>
      <c r="N1080" s="17" t="s">
        <v>1450</v>
      </c>
      <c r="O1080" s="18" t="s">
        <v>13214</v>
      </c>
      <c r="P1080" s="14" t="s">
        <v>13215</v>
      </c>
      <c r="Q1080" s="60" t="s">
        <v>13216</v>
      </c>
      <c r="R1080" s="14" t="s">
        <v>13217</v>
      </c>
      <c r="S1080" s="14" t="s">
        <v>8237</v>
      </c>
      <c r="T1080" s="14">
        <v>328940013</v>
      </c>
      <c r="U1080" s="14">
        <v>76</v>
      </c>
      <c r="V1080" s="14">
        <v>58</v>
      </c>
      <c r="W1080" s="14">
        <v>992</v>
      </c>
      <c r="X1080" s="13" t="s">
        <v>13218</v>
      </c>
      <c r="Y1080" s="13" t="s">
        <v>13219</v>
      </c>
      <c r="Z1080" s="14">
        <v>2</v>
      </c>
      <c r="AA1080" s="14" t="s">
        <v>96</v>
      </c>
      <c r="AB1080" s="14" t="s">
        <v>23</v>
      </c>
      <c r="AC1080" s="14" t="s">
        <v>97</v>
      </c>
      <c r="AD1080" s="19"/>
      <c r="AE1080" s="13" t="s">
        <v>13220</v>
      </c>
      <c r="AF1080" s="20">
        <v>29082</v>
      </c>
      <c r="AG1080" s="14" t="str">
        <f t="shared" ca="1" si="296"/>
        <v>46 anos</v>
      </c>
      <c r="AH1080" s="20">
        <v>43937</v>
      </c>
      <c r="AI1080" s="20">
        <v>43937</v>
      </c>
      <c r="AJ1080" s="20">
        <f t="shared" si="290"/>
        <v>53068</v>
      </c>
      <c r="AK1080" s="20">
        <f t="shared" si="291"/>
        <v>54894</v>
      </c>
      <c r="AL1080" s="14">
        <v>59</v>
      </c>
      <c r="AM1080" s="14" t="str">
        <f t="shared" ca="1" si="292"/>
        <v>5 ano(s)</v>
      </c>
      <c r="AN1080" s="14" t="str">
        <f t="shared" ca="1" si="293"/>
        <v>4  mês(es)</v>
      </c>
      <c r="AO1080" s="14" t="str">
        <f t="shared" ca="1" si="294"/>
        <v>0 dias</v>
      </c>
      <c r="AP1080" s="14">
        <f t="shared" ca="1" si="295"/>
        <v>1948</v>
      </c>
      <c r="AQ1080" s="21" t="s">
        <v>99</v>
      </c>
      <c r="AR1080" s="14"/>
      <c r="AS1080" s="14"/>
      <c r="AT1080" s="14"/>
      <c r="AU1080" s="14"/>
      <c r="AV1080" s="14"/>
      <c r="AW1080" s="14" t="s">
        <v>336</v>
      </c>
      <c r="AX1080" s="14" t="s">
        <v>110</v>
      </c>
      <c r="AY1080" s="14" t="s">
        <v>99</v>
      </c>
      <c r="AZ1080" s="14" t="s">
        <v>99</v>
      </c>
      <c r="BA1080" s="14" t="s">
        <v>99</v>
      </c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 t="s">
        <v>13221</v>
      </c>
      <c r="BM1080" s="14">
        <v>103</v>
      </c>
      <c r="BN1080" s="14" t="s">
        <v>13222</v>
      </c>
      <c r="BO1080" s="14" t="s">
        <v>106</v>
      </c>
      <c r="BP1080" s="14">
        <v>69093543</v>
      </c>
      <c r="BQ1080" s="14">
        <v>92992554767</v>
      </c>
      <c r="BR1080" s="14" t="s">
        <v>13223</v>
      </c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</row>
    <row r="1081" spans="1:93" ht="15" customHeight="1">
      <c r="A1081" s="258" t="s">
        <v>13224</v>
      </c>
      <c r="B1081" s="25"/>
      <c r="C1081" s="34" t="s">
        <v>82</v>
      </c>
      <c r="D1081" s="600" t="s">
        <v>13153</v>
      </c>
      <c r="E1081" s="599">
        <v>48</v>
      </c>
      <c r="F1081" s="600"/>
      <c r="G1081" s="600"/>
      <c r="H1081" s="27" t="s">
        <v>84</v>
      </c>
      <c r="I1081" s="25" t="s">
        <v>2734</v>
      </c>
      <c r="J1081" s="25" t="s">
        <v>85</v>
      </c>
      <c r="K1081" s="25"/>
      <c r="L1081" s="25" t="s">
        <v>73</v>
      </c>
      <c r="M1081" s="25" t="s">
        <v>136</v>
      </c>
      <c r="N1081" s="28" t="s">
        <v>2291</v>
      </c>
      <c r="O1081" s="29" t="s">
        <v>13225</v>
      </c>
      <c r="P1081" s="25" t="s">
        <v>13226</v>
      </c>
      <c r="Q1081" s="25">
        <v>1894</v>
      </c>
      <c r="R1081" s="228" t="s">
        <v>13227</v>
      </c>
      <c r="S1081" s="25" t="s">
        <v>13228</v>
      </c>
      <c r="T1081" s="25">
        <v>170010322</v>
      </c>
      <c r="U1081" s="25">
        <v>8</v>
      </c>
      <c r="V1081" s="25">
        <v>1</v>
      </c>
      <c r="W1081" s="25">
        <v>167</v>
      </c>
      <c r="X1081" s="24" t="s">
        <v>13229</v>
      </c>
      <c r="Y1081" s="24" t="s">
        <v>13230</v>
      </c>
      <c r="Z1081" s="25" t="s">
        <v>1075</v>
      </c>
      <c r="AA1081" s="25" t="s">
        <v>96</v>
      </c>
      <c r="AB1081" s="25" t="s">
        <v>23</v>
      </c>
      <c r="AC1081" s="25" t="s">
        <v>97</v>
      </c>
      <c r="AD1081" s="30"/>
      <c r="AE1081" s="24"/>
      <c r="AF1081" s="31">
        <v>28056</v>
      </c>
      <c r="AG1081" s="25" t="str">
        <f t="shared" ca="1" si="296"/>
        <v>48 anos</v>
      </c>
      <c r="AH1081" s="154">
        <v>45642</v>
      </c>
      <c r="AI1081" s="31"/>
      <c r="AJ1081" s="31"/>
      <c r="AK1081" s="31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 t="s">
        <v>100</v>
      </c>
      <c r="AX1081" s="25" t="s">
        <v>110</v>
      </c>
      <c r="AY1081" s="25" t="s">
        <v>110</v>
      </c>
      <c r="AZ1081" s="25" t="s">
        <v>99</v>
      </c>
      <c r="BA1081" s="25" t="s">
        <v>110</v>
      </c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 t="s">
        <v>106</v>
      </c>
      <c r="BP1081" s="25" t="s">
        <v>13231</v>
      </c>
      <c r="BQ1081" s="25"/>
      <c r="BR1081" s="33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31"/>
      <c r="CC1081" s="25"/>
      <c r="CD1081" s="31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</row>
    <row r="1082" spans="1:93" ht="15" customHeight="1">
      <c r="A1082" s="155" t="s">
        <v>13232</v>
      </c>
      <c r="B1082" s="21"/>
      <c r="C1082" s="40" t="s">
        <v>82</v>
      </c>
      <c r="D1082" s="599" t="s">
        <v>13153</v>
      </c>
      <c r="E1082" s="599">
        <v>48</v>
      </c>
      <c r="F1082" s="599"/>
      <c r="G1082" s="599"/>
      <c r="H1082" s="593" t="s">
        <v>84</v>
      </c>
      <c r="I1082" s="14"/>
      <c r="J1082" s="21" t="s">
        <v>135</v>
      </c>
      <c r="K1082" s="14" t="s">
        <v>86</v>
      </c>
      <c r="L1082" s="21" t="s">
        <v>68</v>
      </c>
      <c r="M1082" s="17" t="s">
        <v>1392</v>
      </c>
      <c r="N1082" s="17" t="s">
        <v>1393</v>
      </c>
      <c r="O1082" s="18" t="s">
        <v>13233</v>
      </c>
      <c r="P1082" s="21" t="s">
        <v>13234</v>
      </c>
      <c r="Q1082" s="14">
        <v>1879</v>
      </c>
      <c r="R1082" s="21" t="s">
        <v>13235</v>
      </c>
      <c r="S1082" s="21" t="s">
        <v>13236</v>
      </c>
      <c r="T1082" s="21">
        <v>167819522</v>
      </c>
      <c r="U1082" s="21">
        <v>32</v>
      </c>
      <c r="V1082" s="21">
        <v>63</v>
      </c>
      <c r="W1082" s="21">
        <v>24</v>
      </c>
      <c r="X1082" s="155" t="s">
        <v>13237</v>
      </c>
      <c r="Y1082" s="155" t="s">
        <v>13238</v>
      </c>
      <c r="Z1082" s="21">
        <v>2</v>
      </c>
      <c r="AA1082" s="14" t="s">
        <v>96</v>
      </c>
      <c r="AB1082" s="14" t="s">
        <v>23</v>
      </c>
      <c r="AC1082" s="21" t="s">
        <v>97</v>
      </c>
      <c r="AD1082" s="157"/>
      <c r="AE1082" s="155"/>
      <c r="AF1082" s="133">
        <v>27395</v>
      </c>
      <c r="AG1082" s="21" t="s">
        <v>13239</v>
      </c>
      <c r="AH1082" s="133">
        <v>45036</v>
      </c>
      <c r="AI1082" s="133">
        <v>45036</v>
      </c>
      <c r="AJ1082" s="20">
        <f t="shared" ref="AJ1082:AJ1113" si="297">EDATE(AI1082,300)</f>
        <v>54168</v>
      </c>
      <c r="AK1082" s="20">
        <f t="shared" ref="AK1082:AK1113" si="298">EDATE(AI1082,360)</f>
        <v>55994</v>
      </c>
      <c r="AL1082" s="21">
        <v>59</v>
      </c>
      <c r="AM1082" s="14" t="str">
        <f t="shared" ref="AM1082:AM1113" ca="1" si="299">DATEDIF(AI1082,TODAY(),"Y")&amp;" ano(s)"</f>
        <v>2 ano(s)</v>
      </c>
      <c r="AN1082" s="14" t="str">
        <f t="shared" ref="AN1082:AN1113" ca="1" si="300">DATEDIF(AI1082,TODAY(),"YM")&amp;"  mês(es)"</f>
        <v>3  mês(es)</v>
      </c>
      <c r="AO1082" s="14" t="str">
        <f t="shared" ref="AO1082:AO1113" ca="1" si="301">DATEDIF(AI1082,TODAY(),"MD")&amp;" dias"</f>
        <v>27 dias</v>
      </c>
      <c r="AP1082" s="14">
        <f t="shared" ref="AP1082:AP1113" ca="1" si="302">TODAY()-AI1082</f>
        <v>849</v>
      </c>
      <c r="AQ1082" s="21" t="s">
        <v>99</v>
      </c>
      <c r="AR1082" s="21"/>
      <c r="AS1082" s="21"/>
      <c r="AT1082" s="21"/>
      <c r="AU1082" s="21"/>
      <c r="AV1082" s="21"/>
      <c r="AW1082" s="21" t="s">
        <v>336</v>
      </c>
      <c r="AX1082" s="21" t="s">
        <v>110</v>
      </c>
      <c r="AY1082" s="21"/>
      <c r="AZ1082" s="21"/>
      <c r="BA1082" s="21"/>
      <c r="BB1082" s="21"/>
      <c r="BC1082" s="133" t="s">
        <v>8807</v>
      </c>
      <c r="BD1082" s="21"/>
      <c r="BE1082" s="21"/>
      <c r="BF1082" s="21"/>
      <c r="BG1082" s="21"/>
      <c r="BH1082" s="21"/>
      <c r="BI1082" s="21"/>
      <c r="BJ1082" s="21"/>
      <c r="BK1082" s="21"/>
      <c r="BL1082" s="21" t="s">
        <v>13240</v>
      </c>
      <c r="BM1082" s="21">
        <v>4</v>
      </c>
      <c r="BN1082" s="21" t="s">
        <v>7723</v>
      </c>
      <c r="BO1082" s="21" t="s">
        <v>106</v>
      </c>
      <c r="BP1082" s="21" t="s">
        <v>13241</v>
      </c>
      <c r="BQ1082" s="21">
        <v>92991622216</v>
      </c>
      <c r="BR1082" s="189" t="s">
        <v>13242</v>
      </c>
      <c r="BS1082" s="155"/>
      <c r="BT1082" s="21"/>
      <c r="BU1082" s="21"/>
      <c r="BV1082" s="21"/>
      <c r="BW1082" s="21"/>
      <c r="BX1082" s="21"/>
      <c r="BY1082" s="21"/>
      <c r="BZ1082" s="21"/>
      <c r="CA1082" s="21"/>
      <c r="CB1082" s="21"/>
      <c r="CC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155"/>
      <c r="CN1082" s="21"/>
      <c r="CO1082" s="21"/>
    </row>
    <row r="1083" spans="1:93" ht="15" customHeight="1">
      <c r="A1083" s="24" t="s">
        <v>13243</v>
      </c>
      <c r="B1083" s="25"/>
      <c r="C1083" s="34" t="s">
        <v>82</v>
      </c>
      <c r="D1083" s="600" t="s">
        <v>13153</v>
      </c>
      <c r="E1083" s="599">
        <v>48</v>
      </c>
      <c r="F1083" s="600"/>
      <c r="G1083" s="600"/>
      <c r="H1083" s="593" t="s">
        <v>84</v>
      </c>
      <c r="I1083" s="25"/>
      <c r="J1083" s="25" t="s">
        <v>135</v>
      </c>
      <c r="K1083" s="25" t="s">
        <v>86</v>
      </c>
      <c r="L1083" s="32" t="s">
        <v>69</v>
      </c>
      <c r="M1083" s="25" t="s">
        <v>1392</v>
      </c>
      <c r="N1083" s="25" t="s">
        <v>1450</v>
      </c>
      <c r="O1083" s="29" t="s">
        <v>13244</v>
      </c>
      <c r="P1083" s="25" t="s">
        <v>13245</v>
      </c>
      <c r="Q1083" s="41" t="s">
        <v>13246</v>
      </c>
      <c r="R1083" s="25" t="s">
        <v>4149</v>
      </c>
      <c r="S1083" s="25" t="s">
        <v>4150</v>
      </c>
      <c r="T1083" s="25">
        <v>401517907</v>
      </c>
      <c r="U1083" s="25">
        <v>44</v>
      </c>
      <c r="V1083" s="25">
        <v>70</v>
      </c>
      <c r="W1083" s="25">
        <v>227</v>
      </c>
      <c r="X1083" s="24" t="s">
        <v>13247</v>
      </c>
      <c r="Y1083" s="24" t="s">
        <v>13248</v>
      </c>
      <c r="Z1083" s="25">
        <v>1</v>
      </c>
      <c r="AA1083" s="25" t="s">
        <v>96</v>
      </c>
      <c r="AB1083" s="25" t="s">
        <v>23</v>
      </c>
      <c r="AC1083" s="25" t="s">
        <v>97</v>
      </c>
      <c r="AD1083" s="30"/>
      <c r="AE1083" s="24" t="s">
        <v>13249</v>
      </c>
      <c r="AF1083" s="31">
        <v>27911</v>
      </c>
      <c r="AG1083" s="25" t="str">
        <f t="shared" ref="AG1083:AG1089" ca="1" si="303">DATEDIF(AF1083,TODAY(),"Y")&amp;" anos"</f>
        <v>49 anos</v>
      </c>
      <c r="AH1083" s="31">
        <v>44039</v>
      </c>
      <c r="AI1083" s="119">
        <v>44039</v>
      </c>
      <c r="AJ1083" s="31">
        <f t="shared" si="297"/>
        <v>53170</v>
      </c>
      <c r="AK1083" s="31">
        <f t="shared" si="298"/>
        <v>54996</v>
      </c>
      <c r="AL1083" s="25">
        <v>59</v>
      </c>
      <c r="AM1083" s="25" t="str">
        <f t="shared" ca="1" si="299"/>
        <v>5 ano(s)</v>
      </c>
      <c r="AN1083" s="25" t="str">
        <f t="shared" ca="1" si="300"/>
        <v>0  mês(es)</v>
      </c>
      <c r="AO1083" s="25" t="str">
        <f t="shared" ca="1" si="301"/>
        <v>20 dias</v>
      </c>
      <c r="AP1083" s="25">
        <f t="shared" ca="1" si="302"/>
        <v>1846</v>
      </c>
      <c r="AQ1083" s="32" t="s">
        <v>99</v>
      </c>
      <c r="AR1083" s="25"/>
      <c r="AS1083" s="25"/>
      <c r="AT1083" s="25"/>
      <c r="AU1083" s="25"/>
      <c r="AV1083" s="25"/>
      <c r="AW1083" s="25" t="s">
        <v>100</v>
      </c>
      <c r="AX1083" s="25" t="s">
        <v>110</v>
      </c>
      <c r="AY1083" s="25" t="s">
        <v>13250</v>
      </c>
      <c r="AZ1083" s="25" t="s">
        <v>99</v>
      </c>
      <c r="BA1083" s="25" t="s">
        <v>99</v>
      </c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 t="s">
        <v>13251</v>
      </c>
      <c r="BM1083" s="25">
        <v>78</v>
      </c>
      <c r="BN1083" s="25" t="s">
        <v>12450</v>
      </c>
      <c r="BO1083" s="25" t="s">
        <v>106</v>
      </c>
      <c r="BP1083" s="25">
        <v>69017160</v>
      </c>
      <c r="BQ1083" s="25">
        <v>92991145830</v>
      </c>
      <c r="BR1083" s="25" t="s">
        <v>13252</v>
      </c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</row>
    <row r="1084" spans="1:93" ht="15" customHeight="1">
      <c r="A1084" s="13" t="s">
        <v>13253</v>
      </c>
      <c r="B1084" s="14">
        <v>15</v>
      </c>
      <c r="C1084" s="40" t="s">
        <v>82</v>
      </c>
      <c r="D1084" s="599" t="s">
        <v>13153</v>
      </c>
      <c r="E1084" s="599">
        <v>48</v>
      </c>
      <c r="F1084" s="599"/>
      <c r="G1084" s="599"/>
      <c r="H1084" s="593" t="s">
        <v>84</v>
      </c>
      <c r="I1084" s="14"/>
      <c r="J1084" s="14" t="s">
        <v>85</v>
      </c>
      <c r="K1084" s="14" t="s">
        <v>544</v>
      </c>
      <c r="L1084" s="14" t="s">
        <v>75</v>
      </c>
      <c r="M1084" s="17" t="s">
        <v>136</v>
      </c>
      <c r="N1084" s="17" t="s">
        <v>137</v>
      </c>
      <c r="O1084" s="18" t="s">
        <v>13254</v>
      </c>
      <c r="P1084" s="14" t="s">
        <v>13255</v>
      </c>
      <c r="Q1084" s="60">
        <v>1495</v>
      </c>
      <c r="R1084" s="14" t="s">
        <v>13256</v>
      </c>
      <c r="S1084" s="14" t="s">
        <v>13257</v>
      </c>
      <c r="T1084" s="14">
        <v>120160522</v>
      </c>
      <c r="U1084" s="14">
        <v>59</v>
      </c>
      <c r="V1084" s="14">
        <v>37</v>
      </c>
      <c r="W1084" s="14">
        <v>38</v>
      </c>
      <c r="X1084" s="13" t="s">
        <v>11291</v>
      </c>
      <c r="Y1084" s="13" t="s">
        <v>11292</v>
      </c>
      <c r="Z1084" s="14"/>
      <c r="AA1084" s="14" t="s">
        <v>96</v>
      </c>
      <c r="AB1084" s="14" t="s">
        <v>23</v>
      </c>
      <c r="AC1084" s="14" t="s">
        <v>97</v>
      </c>
      <c r="AD1084" s="19"/>
      <c r="AE1084" s="13"/>
      <c r="AF1084" s="20">
        <v>25931</v>
      </c>
      <c r="AG1084" s="14" t="str">
        <f t="shared" ca="1" si="303"/>
        <v>54 anos</v>
      </c>
      <c r="AH1084" s="14"/>
      <c r="AI1084" s="20">
        <v>43937</v>
      </c>
      <c r="AJ1084" s="20">
        <f t="shared" si="297"/>
        <v>53068</v>
      </c>
      <c r="AK1084" s="20">
        <f t="shared" si="298"/>
        <v>54894</v>
      </c>
      <c r="AL1084" s="14">
        <v>59</v>
      </c>
      <c r="AM1084" s="14" t="str">
        <f t="shared" ca="1" si="299"/>
        <v>5 ano(s)</v>
      </c>
      <c r="AN1084" s="14" t="str">
        <f t="shared" ca="1" si="300"/>
        <v>4  mês(es)</v>
      </c>
      <c r="AO1084" s="14" t="str">
        <f t="shared" ca="1" si="301"/>
        <v>0 dias</v>
      </c>
      <c r="AP1084" s="14">
        <f t="shared" ca="1" si="302"/>
        <v>1948</v>
      </c>
      <c r="AQ1084" s="21" t="s">
        <v>99</v>
      </c>
      <c r="AR1084" s="14"/>
      <c r="AS1084" s="14"/>
      <c r="AT1084" s="14"/>
      <c r="AU1084" s="14"/>
      <c r="AV1084" s="14"/>
      <c r="AW1084" s="14" t="s">
        <v>100</v>
      </c>
      <c r="AX1084" s="14" t="s">
        <v>149</v>
      </c>
      <c r="AY1084" s="14" t="s">
        <v>13258</v>
      </c>
      <c r="AZ1084" s="14" t="s">
        <v>99</v>
      </c>
      <c r="BA1084" s="14" t="s">
        <v>99</v>
      </c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 t="s">
        <v>13259</v>
      </c>
      <c r="BM1084" s="14">
        <v>102</v>
      </c>
      <c r="BN1084" s="14" t="s">
        <v>13260</v>
      </c>
      <c r="BO1084" s="14" t="s">
        <v>106</v>
      </c>
      <c r="BP1084" s="14">
        <v>69077770</v>
      </c>
      <c r="BQ1084" s="14">
        <v>91141301</v>
      </c>
      <c r="BR1084" s="22" t="s">
        <v>13261</v>
      </c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20">
        <v>43937</v>
      </c>
      <c r="CC1084" s="14" t="s">
        <v>175</v>
      </c>
      <c r="CD1084" s="20">
        <v>44672</v>
      </c>
      <c r="CE1084" s="14" t="s">
        <v>5664</v>
      </c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</row>
    <row r="1085" spans="1:93" ht="15" customHeight="1">
      <c r="A1085" s="24" t="s">
        <v>13262</v>
      </c>
      <c r="B1085" s="25">
        <v>55</v>
      </c>
      <c r="C1085" s="34" t="s">
        <v>82</v>
      </c>
      <c r="D1085" s="600" t="s">
        <v>13153</v>
      </c>
      <c r="E1085" s="599">
        <v>48</v>
      </c>
      <c r="F1085" s="600"/>
      <c r="G1085" s="600"/>
      <c r="H1085" s="593" t="s">
        <v>84</v>
      </c>
      <c r="I1085" s="25"/>
      <c r="J1085" s="25" t="s">
        <v>85</v>
      </c>
      <c r="K1085" s="25" t="s">
        <v>544</v>
      </c>
      <c r="L1085" s="25" t="s">
        <v>75</v>
      </c>
      <c r="M1085" s="28" t="s">
        <v>136</v>
      </c>
      <c r="N1085" s="28" t="s">
        <v>137</v>
      </c>
      <c r="O1085" s="29" t="s">
        <v>13263</v>
      </c>
      <c r="P1085" s="25" t="s">
        <v>13264</v>
      </c>
      <c r="Q1085" s="41">
        <v>1456</v>
      </c>
      <c r="R1085" s="25" t="s">
        <v>11082</v>
      </c>
      <c r="S1085" s="25" t="s">
        <v>13265</v>
      </c>
      <c r="T1085" s="25">
        <v>171703822</v>
      </c>
      <c r="U1085" s="25">
        <v>91</v>
      </c>
      <c r="V1085" s="25">
        <v>2</v>
      </c>
      <c r="W1085" s="25">
        <v>249</v>
      </c>
      <c r="X1085" s="24" t="s">
        <v>13266</v>
      </c>
      <c r="Y1085" s="24" t="s">
        <v>13267</v>
      </c>
      <c r="Z1085" s="25"/>
      <c r="AA1085" s="25" t="s">
        <v>96</v>
      </c>
      <c r="AB1085" s="25" t="s">
        <v>23</v>
      </c>
      <c r="AC1085" s="25" t="s">
        <v>97</v>
      </c>
      <c r="AD1085" s="30"/>
      <c r="AE1085" s="24" t="s">
        <v>409</v>
      </c>
      <c r="AF1085" s="31">
        <v>28585</v>
      </c>
      <c r="AG1085" s="25" t="str">
        <f t="shared" ca="1" si="303"/>
        <v>47 anos</v>
      </c>
      <c r="AH1085" s="25"/>
      <c r="AI1085" s="31">
        <v>43937</v>
      </c>
      <c r="AJ1085" s="31">
        <f t="shared" si="297"/>
        <v>53068</v>
      </c>
      <c r="AK1085" s="31">
        <f t="shared" si="298"/>
        <v>54894</v>
      </c>
      <c r="AL1085" s="25">
        <v>59</v>
      </c>
      <c r="AM1085" s="25" t="str">
        <f t="shared" ca="1" si="299"/>
        <v>5 ano(s)</v>
      </c>
      <c r="AN1085" s="25" t="str">
        <f t="shared" ca="1" si="300"/>
        <v>4  mês(es)</v>
      </c>
      <c r="AO1085" s="25" t="str">
        <f t="shared" ca="1" si="301"/>
        <v>0 dias</v>
      </c>
      <c r="AP1085" s="25">
        <f t="shared" ca="1" si="302"/>
        <v>1948</v>
      </c>
      <c r="AQ1085" s="32" t="s">
        <v>99</v>
      </c>
      <c r="AR1085" s="25"/>
      <c r="AS1085" s="25"/>
      <c r="AT1085" s="25"/>
      <c r="AU1085" s="25"/>
      <c r="AV1085" s="25"/>
      <c r="AW1085" s="25" t="s">
        <v>100</v>
      </c>
      <c r="AX1085" s="25" t="s">
        <v>149</v>
      </c>
      <c r="AY1085" s="25" t="s">
        <v>96</v>
      </c>
      <c r="AZ1085" s="25" t="s">
        <v>99</v>
      </c>
      <c r="BA1085" s="25" t="s">
        <v>99</v>
      </c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 t="s">
        <v>13268</v>
      </c>
      <c r="BM1085" s="25">
        <v>8</v>
      </c>
      <c r="BN1085" s="25" t="s">
        <v>13269</v>
      </c>
      <c r="BO1085" s="25" t="s">
        <v>106</v>
      </c>
      <c r="BP1085" s="25">
        <v>69033250</v>
      </c>
      <c r="BQ1085" s="25"/>
      <c r="BR1085" s="33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31">
        <v>43937</v>
      </c>
      <c r="CC1085" s="25" t="s">
        <v>175</v>
      </c>
      <c r="CD1085" s="31">
        <v>44672</v>
      </c>
      <c r="CE1085" s="25" t="s">
        <v>5664</v>
      </c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</row>
    <row r="1086" spans="1:93" ht="12.75" customHeight="1">
      <c r="A1086" s="13" t="s">
        <v>13270</v>
      </c>
      <c r="B1086" s="14"/>
      <c r="C1086" s="40" t="s">
        <v>82</v>
      </c>
      <c r="D1086" s="599" t="s">
        <v>13153</v>
      </c>
      <c r="E1086" s="599">
        <v>48</v>
      </c>
      <c r="F1086" s="599"/>
      <c r="G1086" s="599"/>
      <c r="H1086" s="593" t="s">
        <v>84</v>
      </c>
      <c r="I1086" s="14"/>
      <c r="J1086" s="14" t="s">
        <v>135</v>
      </c>
      <c r="K1086" s="14" t="s">
        <v>279</v>
      </c>
      <c r="L1086" s="21" t="s">
        <v>69</v>
      </c>
      <c r="M1086" s="17" t="s">
        <v>1392</v>
      </c>
      <c r="N1086" s="17" t="s">
        <v>1450</v>
      </c>
      <c r="O1086" s="18" t="s">
        <v>13271</v>
      </c>
      <c r="P1086" s="14" t="s">
        <v>13272</v>
      </c>
      <c r="Q1086" s="60" t="s">
        <v>13273</v>
      </c>
      <c r="R1086" s="14" t="s">
        <v>2971</v>
      </c>
      <c r="S1086" s="14" t="s">
        <v>2972</v>
      </c>
      <c r="T1086" s="14">
        <v>213011222</v>
      </c>
      <c r="U1086" s="14">
        <v>82</v>
      </c>
      <c r="V1086" s="14">
        <v>40</v>
      </c>
      <c r="W1086" s="14">
        <v>413</v>
      </c>
      <c r="X1086" s="13" t="s">
        <v>13274</v>
      </c>
      <c r="Y1086" s="13" t="s">
        <v>13275</v>
      </c>
      <c r="Z1086" s="14">
        <v>1</v>
      </c>
      <c r="AA1086" s="14" t="s">
        <v>96</v>
      </c>
      <c r="AB1086" s="14" t="s">
        <v>23</v>
      </c>
      <c r="AC1086" s="14" t="s">
        <v>97</v>
      </c>
      <c r="AD1086" s="19"/>
      <c r="AE1086" s="13" t="s">
        <v>12424</v>
      </c>
      <c r="AF1086" s="20">
        <v>30287</v>
      </c>
      <c r="AG1086" s="14" t="str">
        <f t="shared" ca="1" si="303"/>
        <v>42 anos</v>
      </c>
      <c r="AH1086" s="20">
        <v>43937</v>
      </c>
      <c r="AI1086" s="20">
        <v>43947</v>
      </c>
      <c r="AJ1086" s="20">
        <f t="shared" si="297"/>
        <v>53078</v>
      </c>
      <c r="AK1086" s="20">
        <f t="shared" si="298"/>
        <v>54904</v>
      </c>
      <c r="AL1086" s="14">
        <v>59</v>
      </c>
      <c r="AM1086" s="14" t="str">
        <f t="shared" ca="1" si="299"/>
        <v>5 ano(s)</v>
      </c>
      <c r="AN1086" s="14" t="str">
        <f t="shared" ca="1" si="300"/>
        <v>3  mês(es)</v>
      </c>
      <c r="AO1086" s="14" t="str">
        <f t="shared" ca="1" si="301"/>
        <v>21 dias</v>
      </c>
      <c r="AP1086" s="14">
        <f t="shared" ca="1" si="302"/>
        <v>1938</v>
      </c>
      <c r="AQ1086" s="21" t="s">
        <v>99</v>
      </c>
      <c r="AR1086" s="14"/>
      <c r="AS1086" s="14"/>
      <c r="AT1086" s="14"/>
      <c r="AU1086" s="14"/>
      <c r="AV1086" s="14"/>
      <c r="AW1086" s="14" t="s">
        <v>336</v>
      </c>
      <c r="AX1086" s="14" t="s">
        <v>110</v>
      </c>
      <c r="AY1086" s="14" t="s">
        <v>99</v>
      </c>
      <c r="AZ1086" s="14" t="s">
        <v>99</v>
      </c>
      <c r="BA1086" s="116" t="s">
        <v>99</v>
      </c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 t="s">
        <v>13276</v>
      </c>
      <c r="BM1086" s="14">
        <v>50</v>
      </c>
      <c r="BN1086" s="14" t="s">
        <v>13277</v>
      </c>
      <c r="BO1086" s="14" t="s">
        <v>106</v>
      </c>
      <c r="BP1086" s="14">
        <v>69037490</v>
      </c>
      <c r="BQ1086" s="121">
        <v>92992422917</v>
      </c>
      <c r="BR1086" s="14" t="s">
        <v>13278</v>
      </c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</row>
    <row r="1087" spans="1:93" ht="12.75" customHeight="1">
      <c r="A1087" s="24" t="s">
        <v>13279</v>
      </c>
      <c r="B1087" s="25">
        <v>65</v>
      </c>
      <c r="C1087" s="34" t="s">
        <v>82</v>
      </c>
      <c r="D1087" s="600" t="s">
        <v>13153</v>
      </c>
      <c r="E1087" s="599">
        <v>48</v>
      </c>
      <c r="F1087" s="600"/>
      <c r="G1087" s="600"/>
      <c r="H1087" s="593" t="s">
        <v>84</v>
      </c>
      <c r="I1087" s="25"/>
      <c r="J1087" s="25" t="s">
        <v>135</v>
      </c>
      <c r="K1087" s="25" t="s">
        <v>544</v>
      </c>
      <c r="L1087" s="25" t="s">
        <v>75</v>
      </c>
      <c r="M1087" s="28" t="s">
        <v>136</v>
      </c>
      <c r="N1087" s="28" t="s">
        <v>137</v>
      </c>
      <c r="O1087" s="29" t="s">
        <v>13280</v>
      </c>
      <c r="P1087" s="25" t="s">
        <v>13281</v>
      </c>
      <c r="Q1087" s="41">
        <v>1500</v>
      </c>
      <c r="R1087" s="25" t="s">
        <v>13282</v>
      </c>
      <c r="S1087" s="25" t="s">
        <v>13283</v>
      </c>
      <c r="T1087" s="25">
        <v>177984822</v>
      </c>
      <c r="U1087" s="25">
        <v>59</v>
      </c>
      <c r="V1087" s="25">
        <v>32</v>
      </c>
      <c r="W1087" s="25">
        <v>839</v>
      </c>
      <c r="X1087" s="24" t="s">
        <v>13284</v>
      </c>
      <c r="Y1087" s="24" t="s">
        <v>13285</v>
      </c>
      <c r="Z1087" s="25"/>
      <c r="AA1087" s="25" t="s">
        <v>96</v>
      </c>
      <c r="AB1087" s="25" t="s">
        <v>23</v>
      </c>
      <c r="AC1087" s="25" t="s">
        <v>97</v>
      </c>
      <c r="AD1087" s="24"/>
      <c r="AE1087" s="24" t="s">
        <v>13286</v>
      </c>
      <c r="AF1087" s="31">
        <v>28813</v>
      </c>
      <c r="AG1087" s="25" t="str">
        <f t="shared" ca="1" si="303"/>
        <v>46 anos</v>
      </c>
      <c r="AH1087" s="25"/>
      <c r="AI1087" s="31">
        <v>43937</v>
      </c>
      <c r="AJ1087" s="31">
        <f t="shared" si="297"/>
        <v>53068</v>
      </c>
      <c r="AK1087" s="31">
        <f t="shared" si="298"/>
        <v>54894</v>
      </c>
      <c r="AL1087" s="25">
        <v>59</v>
      </c>
      <c r="AM1087" s="25" t="str">
        <f t="shared" ca="1" si="299"/>
        <v>5 ano(s)</v>
      </c>
      <c r="AN1087" s="25" t="str">
        <f t="shared" ca="1" si="300"/>
        <v>4  mês(es)</v>
      </c>
      <c r="AO1087" s="25" t="str">
        <f t="shared" ca="1" si="301"/>
        <v>0 dias</v>
      </c>
      <c r="AP1087" s="25">
        <f t="shared" ca="1" si="302"/>
        <v>1948</v>
      </c>
      <c r="AQ1087" s="32" t="s">
        <v>99</v>
      </c>
      <c r="AR1087" s="25"/>
      <c r="AS1087" s="25"/>
      <c r="AT1087" s="25"/>
      <c r="AU1087" s="25"/>
      <c r="AV1087" s="25"/>
      <c r="AW1087" s="190" t="s">
        <v>100</v>
      </c>
      <c r="AX1087" s="25" t="s">
        <v>149</v>
      </c>
      <c r="AY1087" s="25" t="s">
        <v>13287</v>
      </c>
      <c r="AZ1087" s="32" t="s">
        <v>13288</v>
      </c>
      <c r="BA1087" s="215" t="s">
        <v>99</v>
      </c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 t="s">
        <v>13289</v>
      </c>
      <c r="BM1087" s="25">
        <v>1861</v>
      </c>
      <c r="BN1087" s="25" t="s">
        <v>1461</v>
      </c>
      <c r="BO1087" s="25" t="s">
        <v>106</v>
      </c>
      <c r="BP1087" s="25">
        <v>69057002</v>
      </c>
      <c r="BQ1087" s="122">
        <v>9294146053</v>
      </c>
      <c r="BR1087" s="33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31">
        <v>43937</v>
      </c>
      <c r="CC1087" s="25" t="s">
        <v>175</v>
      </c>
      <c r="CD1087" s="31">
        <v>44672</v>
      </c>
      <c r="CE1087" s="25" t="s">
        <v>5664</v>
      </c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</row>
    <row r="1088" spans="1:93" ht="12.75" customHeight="1">
      <c r="A1088" s="13" t="s">
        <v>13290</v>
      </c>
      <c r="B1088" s="14"/>
      <c r="C1088" s="40" t="s">
        <v>82</v>
      </c>
      <c r="D1088" s="599" t="s">
        <v>13153</v>
      </c>
      <c r="E1088" s="599">
        <v>48</v>
      </c>
      <c r="F1088" s="599"/>
      <c r="G1088" s="599"/>
      <c r="H1088" s="593" t="s">
        <v>84</v>
      </c>
      <c r="I1088" s="14"/>
      <c r="J1088" s="14" t="s">
        <v>135</v>
      </c>
      <c r="K1088" s="14" t="s">
        <v>279</v>
      </c>
      <c r="L1088" s="21" t="s">
        <v>69</v>
      </c>
      <c r="M1088" s="17" t="s">
        <v>1392</v>
      </c>
      <c r="N1088" s="17" t="s">
        <v>1450</v>
      </c>
      <c r="O1088" s="18" t="s">
        <v>13291</v>
      </c>
      <c r="P1088" s="14" t="s">
        <v>13292</v>
      </c>
      <c r="Q1088" s="60" t="s">
        <v>13293</v>
      </c>
      <c r="R1088" s="14" t="s">
        <v>7851</v>
      </c>
      <c r="S1088" s="14" t="s">
        <v>7852</v>
      </c>
      <c r="T1088" s="14">
        <v>168635622</v>
      </c>
      <c r="U1088" s="14">
        <v>91</v>
      </c>
      <c r="V1088" s="14">
        <v>2</v>
      </c>
      <c r="W1088" s="14">
        <v>585</v>
      </c>
      <c r="X1088" s="13" t="s">
        <v>13294</v>
      </c>
      <c r="Y1088" s="13" t="s">
        <v>13295</v>
      </c>
      <c r="Z1088" s="14">
        <v>1</v>
      </c>
      <c r="AA1088" s="14" t="s">
        <v>96</v>
      </c>
      <c r="AB1088" s="14" t="s">
        <v>23</v>
      </c>
      <c r="AC1088" s="14" t="s">
        <v>97</v>
      </c>
      <c r="AD1088" s="19"/>
      <c r="AE1088" s="13"/>
      <c r="AF1088" s="20">
        <v>28033</v>
      </c>
      <c r="AG1088" s="14" t="str">
        <f t="shared" ca="1" si="303"/>
        <v>48 anos</v>
      </c>
      <c r="AH1088" s="20">
        <v>43937</v>
      </c>
      <c r="AI1088" s="20">
        <v>43937</v>
      </c>
      <c r="AJ1088" s="20">
        <f t="shared" si="297"/>
        <v>53068</v>
      </c>
      <c r="AK1088" s="20">
        <f t="shared" si="298"/>
        <v>54894</v>
      </c>
      <c r="AL1088" s="14">
        <v>59</v>
      </c>
      <c r="AM1088" s="14" t="str">
        <f t="shared" ca="1" si="299"/>
        <v>5 ano(s)</v>
      </c>
      <c r="AN1088" s="14" t="str">
        <f t="shared" ca="1" si="300"/>
        <v>4  mês(es)</v>
      </c>
      <c r="AO1088" s="14" t="str">
        <f t="shared" ca="1" si="301"/>
        <v>0 dias</v>
      </c>
      <c r="AP1088" s="14">
        <f t="shared" ca="1" si="302"/>
        <v>1948</v>
      </c>
      <c r="AQ1088" s="21" t="s">
        <v>99</v>
      </c>
      <c r="AR1088" s="14"/>
      <c r="AS1088" s="14"/>
      <c r="AT1088" s="14"/>
      <c r="AU1088" s="14"/>
      <c r="AV1088" s="14"/>
      <c r="AW1088" s="14" t="s">
        <v>100</v>
      </c>
      <c r="AX1088" s="14" t="s">
        <v>149</v>
      </c>
      <c r="AY1088" s="14" t="s">
        <v>13296</v>
      </c>
      <c r="AZ1088" s="14" t="s">
        <v>99</v>
      </c>
      <c r="BA1088" s="14" t="s">
        <v>99</v>
      </c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 t="s">
        <v>13297</v>
      </c>
      <c r="BM1088" s="14">
        <v>287</v>
      </c>
      <c r="BN1088" s="14" t="s">
        <v>13298</v>
      </c>
      <c r="BO1088" s="14" t="s">
        <v>106</v>
      </c>
      <c r="BP1088" s="14">
        <v>69055250</v>
      </c>
      <c r="BQ1088" s="14">
        <v>92991283552</v>
      </c>
      <c r="BR1088" s="14" t="s">
        <v>13299</v>
      </c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</row>
    <row r="1089" spans="1:93" ht="12.75" customHeight="1">
      <c r="A1089" s="24" t="s">
        <v>13300</v>
      </c>
      <c r="B1089" s="25"/>
      <c r="C1089" s="34" t="s">
        <v>82</v>
      </c>
      <c r="D1089" s="600" t="s">
        <v>13153</v>
      </c>
      <c r="E1089" s="599">
        <v>48</v>
      </c>
      <c r="F1089" s="600"/>
      <c r="G1089" s="600"/>
      <c r="H1089" s="593" t="s">
        <v>84</v>
      </c>
      <c r="I1089" s="25"/>
      <c r="J1089" s="25" t="s">
        <v>135</v>
      </c>
      <c r="K1089" s="25" t="s">
        <v>86</v>
      </c>
      <c r="L1089" s="32" t="s">
        <v>69</v>
      </c>
      <c r="M1089" s="28" t="s">
        <v>1392</v>
      </c>
      <c r="N1089" s="28" t="s">
        <v>1450</v>
      </c>
      <c r="O1089" s="29" t="s">
        <v>13301</v>
      </c>
      <c r="P1089" s="25" t="s">
        <v>13302</v>
      </c>
      <c r="Q1089" s="41" t="s">
        <v>13303</v>
      </c>
      <c r="R1089" s="25" t="s">
        <v>440</v>
      </c>
      <c r="S1089" s="25" t="s">
        <v>441</v>
      </c>
      <c r="T1089" s="25">
        <v>404534222</v>
      </c>
      <c r="U1089" s="25">
        <v>16</v>
      </c>
      <c r="V1089" s="25">
        <v>37</v>
      </c>
      <c r="W1089" s="25">
        <v>606</v>
      </c>
      <c r="X1089" s="24" t="s">
        <v>13304</v>
      </c>
      <c r="Y1089" s="24" t="s">
        <v>13305</v>
      </c>
      <c r="Z1089" s="25">
        <v>1</v>
      </c>
      <c r="AA1089" s="25" t="s">
        <v>96</v>
      </c>
      <c r="AB1089" s="25" t="s">
        <v>23</v>
      </c>
      <c r="AC1089" s="25" t="s">
        <v>97</v>
      </c>
      <c r="AD1089" s="30"/>
      <c r="AE1089" s="24" t="s">
        <v>13286</v>
      </c>
      <c r="AF1089" s="31">
        <v>29598</v>
      </c>
      <c r="AG1089" s="25" t="str">
        <f t="shared" ca="1" si="303"/>
        <v>44 anos</v>
      </c>
      <c r="AH1089" s="31">
        <v>43937</v>
      </c>
      <c r="AI1089" s="31">
        <v>43937</v>
      </c>
      <c r="AJ1089" s="31">
        <f t="shared" si="297"/>
        <v>53068</v>
      </c>
      <c r="AK1089" s="31">
        <f t="shared" si="298"/>
        <v>54894</v>
      </c>
      <c r="AL1089" s="25">
        <v>59</v>
      </c>
      <c r="AM1089" s="25" t="str">
        <f t="shared" ca="1" si="299"/>
        <v>5 ano(s)</v>
      </c>
      <c r="AN1089" s="25" t="str">
        <f t="shared" ca="1" si="300"/>
        <v>4  mês(es)</v>
      </c>
      <c r="AO1089" s="25" t="str">
        <f t="shared" ca="1" si="301"/>
        <v>0 dias</v>
      </c>
      <c r="AP1089" s="25">
        <f t="shared" ca="1" si="302"/>
        <v>1948</v>
      </c>
      <c r="AQ1089" s="32" t="s">
        <v>99</v>
      </c>
      <c r="AR1089" s="25"/>
      <c r="AS1089" s="25"/>
      <c r="AT1089" s="25"/>
      <c r="AU1089" s="25"/>
      <c r="AV1089" s="25"/>
      <c r="AW1089" s="25" t="s">
        <v>336</v>
      </c>
      <c r="AX1089" s="25" t="s">
        <v>110</v>
      </c>
      <c r="AY1089" s="25" t="s">
        <v>99</v>
      </c>
      <c r="AZ1089" s="25" t="s">
        <v>99</v>
      </c>
      <c r="BA1089" s="73" t="s">
        <v>99</v>
      </c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 t="s">
        <v>13306</v>
      </c>
      <c r="BM1089" s="25">
        <v>35</v>
      </c>
      <c r="BN1089" s="25" t="s">
        <v>2184</v>
      </c>
      <c r="BO1089" s="25" t="s">
        <v>106</v>
      </c>
      <c r="BP1089" s="25">
        <v>69078020</v>
      </c>
      <c r="BQ1089" s="80">
        <v>92991152345</v>
      </c>
      <c r="BR1089" s="25" t="s">
        <v>13307</v>
      </c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</row>
    <row r="1090" spans="1:93" ht="12.75" customHeight="1">
      <c r="A1090" s="155" t="s">
        <v>13308</v>
      </c>
      <c r="B1090" s="21"/>
      <c r="C1090" s="40" t="s">
        <v>82</v>
      </c>
      <c r="D1090" s="599" t="s">
        <v>13153</v>
      </c>
      <c r="E1090" s="599">
        <v>48</v>
      </c>
      <c r="F1090" s="599"/>
      <c r="G1090" s="599"/>
      <c r="H1090" s="593" t="s">
        <v>84</v>
      </c>
      <c r="I1090" s="14" t="s">
        <v>12946</v>
      </c>
      <c r="J1090" s="21" t="s">
        <v>85</v>
      </c>
      <c r="K1090" s="14" t="s">
        <v>544</v>
      </c>
      <c r="L1090" s="14" t="s">
        <v>73</v>
      </c>
      <c r="M1090" s="21" t="s">
        <v>136</v>
      </c>
      <c r="N1090" s="14" t="s">
        <v>137</v>
      </c>
      <c r="O1090" s="109" t="s">
        <v>13309</v>
      </c>
      <c r="P1090" s="259" t="s">
        <v>13310</v>
      </c>
      <c r="Q1090" s="14">
        <v>1872</v>
      </c>
      <c r="R1090" s="21" t="s">
        <v>13311</v>
      </c>
      <c r="S1090" s="21" t="s">
        <v>13312</v>
      </c>
      <c r="T1090" s="21">
        <v>119973922</v>
      </c>
      <c r="U1090" s="21">
        <v>75</v>
      </c>
      <c r="V1090" s="21">
        <v>37</v>
      </c>
      <c r="W1090" s="21">
        <v>194</v>
      </c>
      <c r="X1090" s="155" t="s">
        <v>13313</v>
      </c>
      <c r="Y1090" s="155" t="s">
        <v>13314</v>
      </c>
      <c r="Z1090" s="14">
        <v>1</v>
      </c>
      <c r="AA1090" s="14" t="s">
        <v>96</v>
      </c>
      <c r="AB1090" s="14" t="s">
        <v>23</v>
      </c>
      <c r="AC1090" s="21" t="s">
        <v>97</v>
      </c>
      <c r="AD1090" s="157"/>
      <c r="AE1090" s="155"/>
      <c r="AF1090" s="133">
        <v>25781</v>
      </c>
      <c r="AG1090" s="21" t="s">
        <v>12302</v>
      </c>
      <c r="AH1090" s="21"/>
      <c r="AI1090" s="133">
        <v>45036</v>
      </c>
      <c r="AJ1090" s="20">
        <f t="shared" si="297"/>
        <v>54168</v>
      </c>
      <c r="AK1090" s="20">
        <f t="shared" si="298"/>
        <v>55994</v>
      </c>
      <c r="AL1090" s="21">
        <v>59</v>
      </c>
      <c r="AM1090" s="14" t="str">
        <f t="shared" ca="1" si="299"/>
        <v>2 ano(s)</v>
      </c>
      <c r="AN1090" s="14" t="str">
        <f t="shared" ca="1" si="300"/>
        <v>3  mês(es)</v>
      </c>
      <c r="AO1090" s="14" t="str">
        <f t="shared" ca="1" si="301"/>
        <v>27 dias</v>
      </c>
      <c r="AP1090" s="14">
        <f t="shared" ca="1" si="302"/>
        <v>849</v>
      </c>
      <c r="AQ1090" s="21" t="s">
        <v>99</v>
      </c>
      <c r="AR1090" s="21"/>
      <c r="AS1090" s="21"/>
      <c r="AT1090" s="21"/>
      <c r="AU1090" s="21"/>
      <c r="AV1090" s="21"/>
      <c r="AW1090" s="14" t="s">
        <v>100</v>
      </c>
      <c r="AX1090" s="21" t="s">
        <v>149</v>
      </c>
      <c r="AY1090" s="21" t="s">
        <v>99</v>
      </c>
      <c r="AZ1090" s="21" t="s">
        <v>99</v>
      </c>
      <c r="BA1090" s="14" t="s">
        <v>99</v>
      </c>
      <c r="BB1090" s="21"/>
      <c r="BC1090" s="21"/>
      <c r="BD1090" s="21"/>
      <c r="BE1090" s="21"/>
      <c r="BF1090" s="21"/>
      <c r="BG1090" s="21" t="s">
        <v>6647</v>
      </c>
      <c r="BH1090" s="21"/>
      <c r="BI1090" s="21"/>
      <c r="BJ1090" s="21"/>
      <c r="BK1090" s="21"/>
      <c r="BL1090" s="21" t="s">
        <v>13315</v>
      </c>
      <c r="BM1090" s="21">
        <v>5</v>
      </c>
      <c r="BN1090" s="21" t="s">
        <v>13316</v>
      </c>
      <c r="BO1090" s="21" t="s">
        <v>106</v>
      </c>
      <c r="BP1090" s="21" t="s">
        <v>13317</v>
      </c>
      <c r="BQ1090" s="21" t="s">
        <v>13318</v>
      </c>
      <c r="BR1090" s="189" t="s">
        <v>13319</v>
      </c>
      <c r="BS1090" s="155"/>
      <c r="BT1090" s="21"/>
      <c r="BU1090" s="21"/>
      <c r="BV1090" s="21"/>
      <c r="BW1090" s="21"/>
      <c r="BX1090" s="21"/>
      <c r="BY1090" s="21"/>
      <c r="BZ1090" s="21"/>
      <c r="CA1090" s="21"/>
      <c r="CB1090" s="21"/>
      <c r="CC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155"/>
      <c r="CN1090" s="21"/>
      <c r="CO1090" s="21"/>
    </row>
    <row r="1091" spans="1:93" ht="15" customHeight="1">
      <c r="A1091" s="24" t="s">
        <v>13320</v>
      </c>
      <c r="B1091" s="25">
        <v>79</v>
      </c>
      <c r="C1091" s="34" t="s">
        <v>82</v>
      </c>
      <c r="D1091" s="600" t="s">
        <v>13153</v>
      </c>
      <c r="E1091" s="599">
        <v>48</v>
      </c>
      <c r="F1091" s="600"/>
      <c r="G1091" s="600"/>
      <c r="H1091" s="593" t="s">
        <v>84</v>
      </c>
      <c r="I1091" s="25"/>
      <c r="J1091" s="25" t="s">
        <v>85</v>
      </c>
      <c r="K1091" s="25" t="s">
        <v>544</v>
      </c>
      <c r="L1091" s="25" t="s">
        <v>75</v>
      </c>
      <c r="M1091" s="25" t="s">
        <v>136</v>
      </c>
      <c r="N1091" s="25" t="s">
        <v>137</v>
      </c>
      <c r="O1091" s="29" t="s">
        <v>13321</v>
      </c>
      <c r="P1091" s="25" t="s">
        <v>13322</v>
      </c>
      <c r="Q1091" s="41">
        <v>1455</v>
      </c>
      <c r="R1091" s="25" t="s">
        <v>13323</v>
      </c>
      <c r="S1091" s="25" t="s">
        <v>13324</v>
      </c>
      <c r="T1091" s="25">
        <v>484617907</v>
      </c>
      <c r="U1091" s="25">
        <v>28</v>
      </c>
      <c r="V1091" s="25">
        <v>24</v>
      </c>
      <c r="W1091" s="25">
        <v>147</v>
      </c>
      <c r="X1091" s="24" t="s">
        <v>13325</v>
      </c>
      <c r="Y1091" s="24" t="s">
        <v>13326</v>
      </c>
      <c r="Z1091" s="25"/>
      <c r="AA1091" s="25" t="s">
        <v>96</v>
      </c>
      <c r="AB1091" s="25" t="s">
        <v>23</v>
      </c>
      <c r="AC1091" s="25" t="s">
        <v>97</v>
      </c>
      <c r="AD1091" s="30"/>
      <c r="AE1091" s="24" t="s">
        <v>2851</v>
      </c>
      <c r="AF1091" s="31">
        <v>29124</v>
      </c>
      <c r="AG1091" s="25" t="str">
        <f ca="1">DATEDIF(AF1091,TODAY(),"Y")&amp;" anos"</f>
        <v>45 anos</v>
      </c>
      <c r="AH1091" s="25"/>
      <c r="AI1091" s="31">
        <v>44039</v>
      </c>
      <c r="AJ1091" s="31">
        <f t="shared" si="297"/>
        <v>53170</v>
      </c>
      <c r="AK1091" s="31">
        <f t="shared" si="298"/>
        <v>54996</v>
      </c>
      <c r="AL1091" s="25">
        <v>59</v>
      </c>
      <c r="AM1091" s="25" t="str">
        <f t="shared" ca="1" si="299"/>
        <v>5 ano(s)</v>
      </c>
      <c r="AN1091" s="25" t="str">
        <f t="shared" ca="1" si="300"/>
        <v>0  mês(es)</v>
      </c>
      <c r="AO1091" s="25" t="str">
        <f t="shared" ca="1" si="301"/>
        <v>20 dias</v>
      </c>
      <c r="AP1091" s="25">
        <f t="shared" ca="1" si="302"/>
        <v>1846</v>
      </c>
      <c r="AQ1091" s="32" t="s">
        <v>99</v>
      </c>
      <c r="AR1091" s="25"/>
      <c r="AS1091" s="25"/>
      <c r="AT1091" s="25"/>
      <c r="AU1091" s="25"/>
      <c r="AV1091" s="25"/>
      <c r="AW1091" s="25" t="s">
        <v>100</v>
      </c>
      <c r="AX1091" s="25" t="s">
        <v>149</v>
      </c>
      <c r="AY1091" s="260" t="s">
        <v>13327</v>
      </c>
      <c r="AZ1091" s="25" t="s">
        <v>99</v>
      </c>
      <c r="BA1091" s="25" t="s">
        <v>99</v>
      </c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 t="s">
        <v>13328</v>
      </c>
      <c r="BM1091" s="25">
        <v>87</v>
      </c>
      <c r="BN1091" s="25" t="s">
        <v>13329</v>
      </c>
      <c r="BO1091" s="25" t="s">
        <v>106</v>
      </c>
      <c r="BP1091" s="25">
        <v>69054696</v>
      </c>
      <c r="BQ1091" s="25">
        <v>88999693265</v>
      </c>
      <c r="BR1091" s="33" t="s">
        <v>13330</v>
      </c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</row>
    <row r="1092" spans="1:93" ht="15" customHeight="1">
      <c r="A1092" s="155" t="s">
        <v>13331</v>
      </c>
      <c r="B1092" s="21"/>
      <c r="C1092" s="40" t="s">
        <v>82</v>
      </c>
      <c r="D1092" s="599" t="s">
        <v>13153</v>
      </c>
      <c r="E1092" s="599">
        <v>48</v>
      </c>
      <c r="F1092" s="599"/>
      <c r="G1092" s="599"/>
      <c r="H1092" s="593" t="s">
        <v>84</v>
      </c>
      <c r="I1092" s="14" t="s">
        <v>7420</v>
      </c>
      <c r="J1092" s="21" t="s">
        <v>135</v>
      </c>
      <c r="K1092" s="14" t="s">
        <v>86</v>
      </c>
      <c r="L1092" s="21" t="s">
        <v>69</v>
      </c>
      <c r="M1092" s="21" t="s">
        <v>1392</v>
      </c>
      <c r="N1092" s="21" t="s">
        <v>1450</v>
      </c>
      <c r="O1092" s="18" t="s">
        <v>13332</v>
      </c>
      <c r="P1092" s="21" t="s">
        <v>13333</v>
      </c>
      <c r="Q1092" s="14">
        <v>1845</v>
      </c>
      <c r="R1092" s="21">
        <v>12612984021</v>
      </c>
      <c r="S1092" s="21">
        <v>44198191204</v>
      </c>
      <c r="T1092" s="21">
        <v>129863822</v>
      </c>
      <c r="U1092" s="21">
        <v>91</v>
      </c>
      <c r="V1092" s="21">
        <v>65</v>
      </c>
      <c r="W1092" s="21">
        <v>384</v>
      </c>
      <c r="X1092" s="155" t="s">
        <v>13334</v>
      </c>
      <c r="Y1092" s="155" t="s">
        <v>13335</v>
      </c>
      <c r="Z1092" s="14">
        <v>1</v>
      </c>
      <c r="AA1092" s="14" t="s">
        <v>96</v>
      </c>
      <c r="AB1092" s="14" t="s">
        <v>23</v>
      </c>
      <c r="AC1092" s="21" t="s">
        <v>97</v>
      </c>
      <c r="AD1092" s="157"/>
      <c r="AE1092" s="155"/>
      <c r="AF1092" s="133">
        <v>26324</v>
      </c>
      <c r="AG1092" s="21" t="s">
        <v>8260</v>
      </c>
      <c r="AH1092" s="133">
        <v>44802</v>
      </c>
      <c r="AI1092" s="133">
        <v>44802</v>
      </c>
      <c r="AJ1092" s="20">
        <f t="shared" si="297"/>
        <v>53933</v>
      </c>
      <c r="AK1092" s="20">
        <f t="shared" si="298"/>
        <v>55760</v>
      </c>
      <c r="AL1092" s="21">
        <v>59</v>
      </c>
      <c r="AM1092" s="14" t="str">
        <f t="shared" ca="1" si="299"/>
        <v>2 ano(s)</v>
      </c>
      <c r="AN1092" s="14" t="str">
        <f t="shared" ca="1" si="300"/>
        <v>11  mês(es)</v>
      </c>
      <c r="AO1092" s="14" t="str">
        <f t="shared" ca="1" si="301"/>
        <v>18 dias</v>
      </c>
      <c r="AP1092" s="14">
        <f t="shared" ca="1" si="302"/>
        <v>1083</v>
      </c>
      <c r="AQ1092" s="21" t="s">
        <v>99</v>
      </c>
      <c r="AR1092" s="21"/>
      <c r="AS1092" s="21"/>
      <c r="AT1092" s="21"/>
      <c r="AU1092" s="21"/>
      <c r="AV1092" s="21"/>
      <c r="AW1092" s="14" t="s">
        <v>100</v>
      </c>
      <c r="AX1092" s="21" t="s">
        <v>11529</v>
      </c>
      <c r="AY1092" s="21"/>
      <c r="AZ1092" s="21" t="s">
        <v>99</v>
      </c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 t="s">
        <v>13336</v>
      </c>
      <c r="BM1092" s="21">
        <v>85</v>
      </c>
      <c r="BN1092" s="21" t="s">
        <v>13337</v>
      </c>
      <c r="BO1092" s="21" t="s">
        <v>106</v>
      </c>
      <c r="BP1092" s="21">
        <v>69015038</v>
      </c>
      <c r="BQ1092" s="21" t="s">
        <v>13338</v>
      </c>
      <c r="BR1092" s="189" t="s">
        <v>13339</v>
      </c>
      <c r="BS1092" s="155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155"/>
      <c r="CN1092" s="21"/>
      <c r="CO1092" s="21"/>
    </row>
    <row r="1093" spans="1:93" ht="15" customHeight="1">
      <c r="A1093" s="24" t="s">
        <v>13340</v>
      </c>
      <c r="B1093" s="25">
        <v>58</v>
      </c>
      <c r="C1093" s="34" t="s">
        <v>82</v>
      </c>
      <c r="D1093" s="600" t="s">
        <v>13153</v>
      </c>
      <c r="E1093" s="599">
        <v>48</v>
      </c>
      <c r="F1093" s="600"/>
      <c r="G1093" s="600"/>
      <c r="H1093" s="593" t="s">
        <v>84</v>
      </c>
      <c r="I1093" s="25"/>
      <c r="J1093" s="25" t="s">
        <v>85</v>
      </c>
      <c r="K1093" s="25" t="s">
        <v>544</v>
      </c>
      <c r="L1093" s="25" t="s">
        <v>75</v>
      </c>
      <c r="M1093" s="28" t="s">
        <v>136</v>
      </c>
      <c r="N1093" s="28" t="s">
        <v>137</v>
      </c>
      <c r="O1093" s="29" t="s">
        <v>13341</v>
      </c>
      <c r="P1093" s="25" t="s">
        <v>13342</v>
      </c>
      <c r="Q1093" s="25">
        <v>1425</v>
      </c>
      <c r="R1093" s="25" t="s">
        <v>13343</v>
      </c>
      <c r="S1093" s="25" t="s">
        <v>13344</v>
      </c>
      <c r="T1093" s="25">
        <v>163750822</v>
      </c>
      <c r="U1093" s="25">
        <v>40</v>
      </c>
      <c r="V1093" s="25">
        <v>4</v>
      </c>
      <c r="W1093" s="25">
        <v>152</v>
      </c>
      <c r="X1093" s="24" t="s">
        <v>13345</v>
      </c>
      <c r="Y1093" s="24" t="s">
        <v>13346</v>
      </c>
      <c r="Z1093" s="25"/>
      <c r="AA1093" s="25" t="s">
        <v>96</v>
      </c>
      <c r="AB1093" s="25" t="s">
        <v>23</v>
      </c>
      <c r="AC1093" s="25" t="s">
        <v>97</v>
      </c>
      <c r="AD1093" s="30"/>
      <c r="AE1093" s="24" t="s">
        <v>13347</v>
      </c>
      <c r="AF1093" s="31">
        <v>27638</v>
      </c>
      <c r="AG1093" s="25" t="str">
        <f t="shared" ref="AG1093:AG1124" ca="1" si="304">DATEDIF(AF1093,TODAY(),"Y")&amp;" anos"</f>
        <v>49 anos</v>
      </c>
      <c r="AH1093" s="25"/>
      <c r="AI1093" s="31">
        <v>43937</v>
      </c>
      <c r="AJ1093" s="31">
        <f t="shared" si="297"/>
        <v>53068</v>
      </c>
      <c r="AK1093" s="31">
        <f t="shared" si="298"/>
        <v>54894</v>
      </c>
      <c r="AL1093" s="25">
        <v>59</v>
      </c>
      <c r="AM1093" s="25" t="str">
        <f t="shared" ca="1" si="299"/>
        <v>5 ano(s)</v>
      </c>
      <c r="AN1093" s="25" t="str">
        <f t="shared" ca="1" si="300"/>
        <v>4  mês(es)</v>
      </c>
      <c r="AO1093" s="25" t="str">
        <f t="shared" ca="1" si="301"/>
        <v>0 dias</v>
      </c>
      <c r="AP1093" s="25">
        <f t="shared" ca="1" si="302"/>
        <v>1948</v>
      </c>
      <c r="AQ1093" s="32" t="s">
        <v>99</v>
      </c>
      <c r="AR1093" s="25"/>
      <c r="AS1093" s="25"/>
      <c r="AT1093" s="25"/>
      <c r="AU1093" s="25"/>
      <c r="AV1093" s="25"/>
      <c r="AW1093" s="25" t="s">
        <v>100</v>
      </c>
      <c r="AX1093" s="25" t="s">
        <v>149</v>
      </c>
      <c r="AY1093" s="25" t="s">
        <v>99</v>
      </c>
      <c r="AZ1093" s="25" t="s">
        <v>99</v>
      </c>
      <c r="BA1093" s="25" t="s">
        <v>99</v>
      </c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 t="s">
        <v>13348</v>
      </c>
      <c r="BM1093" s="25">
        <v>3283</v>
      </c>
      <c r="BN1093" s="25" t="s">
        <v>13349</v>
      </c>
      <c r="BO1093" s="25" t="s">
        <v>106</v>
      </c>
      <c r="BP1093" s="25">
        <v>69152035</v>
      </c>
      <c r="BQ1093" s="25">
        <v>92992825474</v>
      </c>
      <c r="BR1093" s="33" t="s">
        <v>13350</v>
      </c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31">
        <v>43937</v>
      </c>
      <c r="CC1093" s="25" t="s">
        <v>175</v>
      </c>
      <c r="CD1093" s="31">
        <v>44672</v>
      </c>
      <c r="CE1093" s="25" t="s">
        <v>5664</v>
      </c>
      <c r="CF1093" s="25"/>
      <c r="CG1093" s="25"/>
      <c r="CH1093" s="25"/>
      <c r="CI1093" s="25"/>
      <c r="CJ1093" s="25"/>
      <c r="CK1093" s="25"/>
      <c r="CL1093" s="25"/>
      <c r="CM1093" s="25"/>
      <c r="CN1093" s="25" t="s">
        <v>13351</v>
      </c>
      <c r="CO1093" s="25" t="s">
        <v>13352</v>
      </c>
    </row>
    <row r="1094" spans="1:93" ht="15" customHeight="1">
      <c r="A1094" s="13" t="s">
        <v>13353</v>
      </c>
      <c r="B1094" s="14">
        <v>70</v>
      </c>
      <c r="C1094" s="40" t="s">
        <v>82</v>
      </c>
      <c r="D1094" s="599" t="s">
        <v>13153</v>
      </c>
      <c r="E1094" s="599">
        <v>48</v>
      </c>
      <c r="F1094" s="599"/>
      <c r="G1094" s="599"/>
      <c r="H1094" s="593" t="s">
        <v>84</v>
      </c>
      <c r="I1094" s="14"/>
      <c r="J1094" s="14" t="s">
        <v>85</v>
      </c>
      <c r="K1094" s="14" t="s">
        <v>544</v>
      </c>
      <c r="L1094" s="14" t="s">
        <v>75</v>
      </c>
      <c r="M1094" s="17" t="s">
        <v>136</v>
      </c>
      <c r="N1094" s="17" t="s">
        <v>137</v>
      </c>
      <c r="O1094" s="18" t="s">
        <v>13354</v>
      </c>
      <c r="P1094" s="14" t="s">
        <v>13355</v>
      </c>
      <c r="Q1094" s="14">
        <v>1382</v>
      </c>
      <c r="R1094" s="14" t="s">
        <v>13356</v>
      </c>
      <c r="S1094" s="14" t="s">
        <v>13357</v>
      </c>
      <c r="T1094" s="14">
        <v>449860813</v>
      </c>
      <c r="U1094" s="14">
        <v>41</v>
      </c>
      <c r="V1094" s="14">
        <v>28</v>
      </c>
      <c r="W1094" s="14">
        <v>41</v>
      </c>
      <c r="X1094" s="13" t="s">
        <v>13358</v>
      </c>
      <c r="Y1094" s="13" t="s">
        <v>13359</v>
      </c>
      <c r="Z1094" s="14"/>
      <c r="AA1094" s="14" t="s">
        <v>96</v>
      </c>
      <c r="AB1094" s="14" t="s">
        <v>23</v>
      </c>
      <c r="AC1094" s="14" t="s">
        <v>97</v>
      </c>
      <c r="AD1094" s="19"/>
      <c r="AE1094" s="13" t="s">
        <v>8103</v>
      </c>
      <c r="AF1094" s="20">
        <v>31019</v>
      </c>
      <c r="AG1094" s="14" t="str">
        <f t="shared" ca="1" si="304"/>
        <v>40 anos</v>
      </c>
      <c r="AH1094" s="14"/>
      <c r="AI1094" s="20">
        <v>43937</v>
      </c>
      <c r="AJ1094" s="20">
        <f t="shared" si="297"/>
        <v>53068</v>
      </c>
      <c r="AK1094" s="20">
        <f t="shared" si="298"/>
        <v>54894</v>
      </c>
      <c r="AL1094" s="14">
        <v>59</v>
      </c>
      <c r="AM1094" s="14" t="str">
        <f t="shared" ca="1" si="299"/>
        <v>5 ano(s)</v>
      </c>
      <c r="AN1094" s="14" t="str">
        <f t="shared" ca="1" si="300"/>
        <v>4  mês(es)</v>
      </c>
      <c r="AO1094" s="14" t="str">
        <f t="shared" ca="1" si="301"/>
        <v>0 dias</v>
      </c>
      <c r="AP1094" s="14">
        <f t="shared" ca="1" si="302"/>
        <v>1948</v>
      </c>
      <c r="AQ1094" s="21" t="s">
        <v>99</v>
      </c>
      <c r="AR1094" s="14"/>
      <c r="AS1094" s="14"/>
      <c r="AT1094" s="14"/>
      <c r="AU1094" s="14"/>
      <c r="AV1094" s="14"/>
      <c r="AW1094" s="14" t="s">
        <v>100</v>
      </c>
      <c r="AX1094" s="14" t="s">
        <v>149</v>
      </c>
      <c r="AY1094" s="14" t="s">
        <v>13360</v>
      </c>
      <c r="AZ1094" s="14" t="s">
        <v>99</v>
      </c>
      <c r="BA1094" s="14" t="s">
        <v>99</v>
      </c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 t="s">
        <v>13361</v>
      </c>
      <c r="BM1094" s="14">
        <v>202</v>
      </c>
      <c r="BN1094" s="14" t="s">
        <v>13362</v>
      </c>
      <c r="BO1094" s="14" t="s">
        <v>106</v>
      </c>
      <c r="BP1094" s="14">
        <v>69054641</v>
      </c>
      <c r="BQ1094" s="14">
        <v>91996247342</v>
      </c>
      <c r="BR1094" s="22" t="s">
        <v>13363</v>
      </c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20">
        <v>43937</v>
      </c>
      <c r="CC1094" s="14" t="s">
        <v>175</v>
      </c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</row>
    <row r="1095" spans="1:93" ht="15" customHeight="1">
      <c r="A1095" s="24" t="s">
        <v>13364</v>
      </c>
      <c r="B1095" s="25">
        <v>2</v>
      </c>
      <c r="C1095" s="34" t="s">
        <v>82</v>
      </c>
      <c r="D1095" s="600" t="s">
        <v>13153</v>
      </c>
      <c r="E1095" s="599">
        <v>48</v>
      </c>
      <c r="F1095" s="600"/>
      <c r="G1095" s="600"/>
      <c r="H1095" s="593" t="s">
        <v>84</v>
      </c>
      <c r="I1095" s="25"/>
      <c r="J1095" s="25" t="s">
        <v>135</v>
      </c>
      <c r="K1095" s="25" t="s">
        <v>544</v>
      </c>
      <c r="L1095" s="25" t="s">
        <v>75</v>
      </c>
      <c r="M1095" s="28" t="s">
        <v>136</v>
      </c>
      <c r="N1095" s="28" t="s">
        <v>696</v>
      </c>
      <c r="O1095" s="29" t="s">
        <v>13365</v>
      </c>
      <c r="P1095" s="25" t="s">
        <v>13366</v>
      </c>
      <c r="Q1095" s="25">
        <v>1411</v>
      </c>
      <c r="R1095" s="25" t="s">
        <v>13367</v>
      </c>
      <c r="S1095" s="25" t="s">
        <v>13368</v>
      </c>
      <c r="T1095" s="25">
        <v>203154722</v>
      </c>
      <c r="U1095" s="25">
        <v>32</v>
      </c>
      <c r="V1095" s="25">
        <v>37</v>
      </c>
      <c r="W1095" s="25">
        <v>499</v>
      </c>
      <c r="X1095" s="24" t="s">
        <v>13369</v>
      </c>
      <c r="Y1095" s="24">
        <v>0</v>
      </c>
      <c r="Z1095" s="25"/>
      <c r="AA1095" s="25" t="s">
        <v>96</v>
      </c>
      <c r="AB1095" s="25" t="s">
        <v>23</v>
      </c>
      <c r="AC1095" s="25" t="s">
        <v>97</v>
      </c>
      <c r="AD1095" s="30"/>
      <c r="AE1095" s="24" t="s">
        <v>805</v>
      </c>
      <c r="AF1095" s="31">
        <v>30569</v>
      </c>
      <c r="AG1095" s="25" t="str">
        <f t="shared" ca="1" si="304"/>
        <v>41 anos</v>
      </c>
      <c r="AH1095" s="25"/>
      <c r="AI1095" s="31">
        <v>43937</v>
      </c>
      <c r="AJ1095" s="31">
        <f t="shared" si="297"/>
        <v>53068</v>
      </c>
      <c r="AK1095" s="31">
        <f t="shared" si="298"/>
        <v>54894</v>
      </c>
      <c r="AL1095" s="25">
        <v>59</v>
      </c>
      <c r="AM1095" s="25" t="str">
        <f t="shared" ca="1" si="299"/>
        <v>5 ano(s)</v>
      </c>
      <c r="AN1095" s="25" t="str">
        <f t="shared" ca="1" si="300"/>
        <v>4  mês(es)</v>
      </c>
      <c r="AO1095" s="25" t="str">
        <f t="shared" ca="1" si="301"/>
        <v>0 dias</v>
      </c>
      <c r="AP1095" s="25">
        <f t="shared" ca="1" si="302"/>
        <v>1948</v>
      </c>
      <c r="AQ1095" s="32" t="s">
        <v>99</v>
      </c>
      <c r="AR1095" s="25"/>
      <c r="AS1095" s="25"/>
      <c r="AT1095" s="25"/>
      <c r="AU1095" s="25"/>
      <c r="AV1095" s="25"/>
      <c r="AW1095" s="25" t="s">
        <v>100</v>
      </c>
      <c r="AX1095" s="25" t="s">
        <v>704</v>
      </c>
      <c r="AY1095" s="25" t="s">
        <v>13370</v>
      </c>
      <c r="AZ1095" s="25" t="s">
        <v>99</v>
      </c>
      <c r="BA1095" s="25" t="s">
        <v>99</v>
      </c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 t="s">
        <v>13371</v>
      </c>
      <c r="BM1095" s="25">
        <v>1947</v>
      </c>
      <c r="BN1095" s="25" t="s">
        <v>13372</v>
      </c>
      <c r="BO1095" s="25" t="s">
        <v>106</v>
      </c>
      <c r="BP1095" s="25">
        <v>69029120</v>
      </c>
      <c r="BQ1095" s="25">
        <v>92993502757</v>
      </c>
      <c r="BR1095" s="33" t="s">
        <v>13373</v>
      </c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31">
        <v>43937</v>
      </c>
      <c r="CC1095" s="25" t="s">
        <v>175</v>
      </c>
      <c r="CD1095" s="31">
        <v>44672</v>
      </c>
      <c r="CE1095" s="25" t="s">
        <v>709</v>
      </c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</row>
    <row r="1096" spans="1:93" ht="15" customHeight="1">
      <c r="A1096" s="13" t="s">
        <v>13374</v>
      </c>
      <c r="B1096" s="14">
        <v>11</v>
      </c>
      <c r="C1096" s="40" t="s">
        <v>82</v>
      </c>
      <c r="D1096" s="599" t="s">
        <v>13153</v>
      </c>
      <c r="E1096" s="599">
        <v>48</v>
      </c>
      <c r="F1096" s="599"/>
      <c r="G1096" s="599"/>
      <c r="H1096" s="593" t="s">
        <v>84</v>
      </c>
      <c r="I1096" s="14"/>
      <c r="J1096" s="14" t="s">
        <v>135</v>
      </c>
      <c r="K1096" s="14" t="s">
        <v>544</v>
      </c>
      <c r="L1096" s="14" t="s">
        <v>75</v>
      </c>
      <c r="M1096" s="17" t="s">
        <v>136</v>
      </c>
      <c r="N1096" s="17" t="s">
        <v>161</v>
      </c>
      <c r="O1096" s="18" t="s">
        <v>13375</v>
      </c>
      <c r="P1096" s="14" t="s">
        <v>13376</v>
      </c>
      <c r="Q1096" s="14">
        <v>1387</v>
      </c>
      <c r="R1096" s="14" t="s">
        <v>13377</v>
      </c>
      <c r="S1096" s="14" t="s">
        <v>13378</v>
      </c>
      <c r="T1096" s="14">
        <v>114783223</v>
      </c>
      <c r="U1096" s="14">
        <v>21</v>
      </c>
      <c r="V1096" s="14">
        <v>40</v>
      </c>
      <c r="W1096" s="14">
        <v>575</v>
      </c>
      <c r="X1096" s="13" t="s">
        <v>13379</v>
      </c>
      <c r="Y1096" s="13" t="s">
        <v>13380</v>
      </c>
      <c r="Z1096" s="14">
        <v>2</v>
      </c>
      <c r="AA1096" s="14" t="s">
        <v>96</v>
      </c>
      <c r="AB1096" s="14" t="s">
        <v>23</v>
      </c>
      <c r="AC1096" s="14" t="s">
        <v>97</v>
      </c>
      <c r="AD1096" s="19"/>
      <c r="AE1096" s="13" t="s">
        <v>13381</v>
      </c>
      <c r="AF1096" s="20">
        <v>30077</v>
      </c>
      <c r="AG1096" s="14" t="str">
        <f t="shared" ca="1" si="304"/>
        <v>43 anos</v>
      </c>
      <c r="AH1096" s="14"/>
      <c r="AI1096" s="20">
        <v>43937</v>
      </c>
      <c r="AJ1096" s="20">
        <f t="shared" si="297"/>
        <v>53068</v>
      </c>
      <c r="AK1096" s="20">
        <f t="shared" si="298"/>
        <v>54894</v>
      </c>
      <c r="AL1096" s="14">
        <v>59</v>
      </c>
      <c r="AM1096" s="14" t="str">
        <f t="shared" ca="1" si="299"/>
        <v>5 ano(s)</v>
      </c>
      <c r="AN1096" s="14" t="str">
        <f t="shared" ca="1" si="300"/>
        <v>4  mês(es)</v>
      </c>
      <c r="AO1096" s="14" t="str">
        <f t="shared" ca="1" si="301"/>
        <v>0 dias</v>
      </c>
      <c r="AP1096" s="14">
        <f t="shared" ca="1" si="302"/>
        <v>1948</v>
      </c>
      <c r="AQ1096" s="21" t="s">
        <v>99</v>
      </c>
      <c r="AR1096" s="14"/>
      <c r="AS1096" s="14"/>
      <c r="AT1096" s="14"/>
      <c r="AU1096" s="14"/>
      <c r="AV1096" s="14"/>
      <c r="AW1096" s="14" t="s">
        <v>100</v>
      </c>
      <c r="AX1096" s="14" t="s">
        <v>172</v>
      </c>
      <c r="AY1096" s="14" t="s">
        <v>13382</v>
      </c>
      <c r="AZ1096" s="14" t="s">
        <v>99</v>
      </c>
      <c r="BA1096" s="14" t="s">
        <v>99</v>
      </c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 t="s">
        <v>13383</v>
      </c>
      <c r="BM1096" s="14">
        <v>685</v>
      </c>
      <c r="BN1096" s="14" t="s">
        <v>13384</v>
      </c>
      <c r="BO1096" s="14" t="s">
        <v>106</v>
      </c>
      <c r="BP1096" s="14">
        <v>69037042</v>
      </c>
      <c r="BQ1096" s="14">
        <v>9299607929</v>
      </c>
      <c r="BR1096" s="22" t="s">
        <v>13385</v>
      </c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20">
        <v>43937</v>
      </c>
      <c r="CC1096" s="14" t="s">
        <v>175</v>
      </c>
      <c r="CD1096" s="20">
        <v>44672</v>
      </c>
      <c r="CE1096" s="14" t="s">
        <v>176</v>
      </c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</row>
    <row r="1097" spans="1:93" ht="15" customHeight="1">
      <c r="A1097" s="24" t="s">
        <v>13386</v>
      </c>
      <c r="B1097" s="25">
        <v>26</v>
      </c>
      <c r="C1097" s="34" t="s">
        <v>82</v>
      </c>
      <c r="D1097" s="600" t="s">
        <v>13153</v>
      </c>
      <c r="E1097" s="599">
        <v>48</v>
      </c>
      <c r="F1097" s="600"/>
      <c r="G1097" s="600"/>
      <c r="H1097" s="593" t="s">
        <v>84</v>
      </c>
      <c r="I1097" s="25"/>
      <c r="J1097" s="25" t="s">
        <v>85</v>
      </c>
      <c r="K1097" s="25" t="s">
        <v>544</v>
      </c>
      <c r="L1097" s="25" t="s">
        <v>75</v>
      </c>
      <c r="M1097" s="28" t="s">
        <v>136</v>
      </c>
      <c r="N1097" s="28" t="s">
        <v>161</v>
      </c>
      <c r="O1097" s="29" t="s">
        <v>13387</v>
      </c>
      <c r="P1097" s="25" t="s">
        <v>13388</v>
      </c>
      <c r="Q1097" s="25">
        <v>1345</v>
      </c>
      <c r="R1097" s="25" t="s">
        <v>13389</v>
      </c>
      <c r="S1097" s="25" t="s">
        <v>13390</v>
      </c>
      <c r="T1097" s="25">
        <v>1130571903</v>
      </c>
      <c r="U1097" s="25">
        <v>96</v>
      </c>
      <c r="V1097" s="25">
        <v>2</v>
      </c>
      <c r="W1097" s="25">
        <v>746</v>
      </c>
      <c r="X1097" s="24" t="s">
        <v>13391</v>
      </c>
      <c r="Y1097" s="24" t="s">
        <v>13392</v>
      </c>
      <c r="Z1097" s="25">
        <v>2</v>
      </c>
      <c r="AA1097" s="25" t="s">
        <v>96</v>
      </c>
      <c r="AB1097" s="25" t="s">
        <v>23</v>
      </c>
      <c r="AC1097" s="25" t="s">
        <v>97</v>
      </c>
      <c r="AD1097" s="30"/>
      <c r="AE1097" s="24" t="s">
        <v>9888</v>
      </c>
      <c r="AF1097" s="31">
        <v>30471</v>
      </c>
      <c r="AG1097" s="25" t="str">
        <f t="shared" ca="1" si="304"/>
        <v>42 anos</v>
      </c>
      <c r="AH1097" s="25"/>
      <c r="AI1097" s="31">
        <v>43937</v>
      </c>
      <c r="AJ1097" s="31">
        <f t="shared" si="297"/>
        <v>53068</v>
      </c>
      <c r="AK1097" s="31">
        <f t="shared" si="298"/>
        <v>54894</v>
      </c>
      <c r="AL1097" s="25">
        <v>59</v>
      </c>
      <c r="AM1097" s="25" t="str">
        <f t="shared" ca="1" si="299"/>
        <v>5 ano(s)</v>
      </c>
      <c r="AN1097" s="25" t="str">
        <f t="shared" ca="1" si="300"/>
        <v>4  mês(es)</v>
      </c>
      <c r="AO1097" s="25" t="str">
        <f t="shared" ca="1" si="301"/>
        <v>0 dias</v>
      </c>
      <c r="AP1097" s="25">
        <f t="shared" ca="1" si="302"/>
        <v>1948</v>
      </c>
      <c r="AQ1097" s="32" t="s">
        <v>99</v>
      </c>
      <c r="AR1097" s="25"/>
      <c r="AS1097" s="25"/>
      <c r="AT1097" s="25"/>
      <c r="AU1097" s="25"/>
      <c r="AV1097" s="25"/>
      <c r="AW1097" s="25" t="s">
        <v>100</v>
      </c>
      <c r="AX1097" s="25" t="s">
        <v>172</v>
      </c>
      <c r="AY1097" s="25" t="s">
        <v>13393</v>
      </c>
      <c r="AZ1097" s="25" t="s">
        <v>99</v>
      </c>
      <c r="BA1097" s="25" t="s">
        <v>99</v>
      </c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 t="s">
        <v>13394</v>
      </c>
      <c r="BM1097" s="25">
        <v>6</v>
      </c>
      <c r="BN1097" s="25" t="s">
        <v>13395</v>
      </c>
      <c r="BO1097" s="25" t="s">
        <v>106</v>
      </c>
      <c r="BP1097" s="25">
        <v>69054050</v>
      </c>
      <c r="BQ1097" s="25">
        <v>92981169126</v>
      </c>
      <c r="BR1097" s="33" t="s">
        <v>13396</v>
      </c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31">
        <v>43937</v>
      </c>
      <c r="CC1097" s="25" t="s">
        <v>175</v>
      </c>
      <c r="CD1097" s="31">
        <v>44672</v>
      </c>
      <c r="CE1097" s="25" t="s">
        <v>176</v>
      </c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</row>
    <row r="1098" spans="1:93" ht="15" customHeight="1">
      <c r="A1098" s="13" t="s">
        <v>13397</v>
      </c>
      <c r="B1098" s="14">
        <v>74</v>
      </c>
      <c r="C1098" s="40" t="s">
        <v>82</v>
      </c>
      <c r="D1098" s="599" t="s">
        <v>13153</v>
      </c>
      <c r="E1098" s="599">
        <v>48</v>
      </c>
      <c r="F1098" s="599"/>
      <c r="G1098" s="599"/>
      <c r="H1098" s="593" t="s">
        <v>84</v>
      </c>
      <c r="I1098" s="14" t="s">
        <v>11189</v>
      </c>
      <c r="J1098" s="14" t="s">
        <v>135</v>
      </c>
      <c r="K1098" s="14" t="s">
        <v>544</v>
      </c>
      <c r="L1098" s="14" t="s">
        <v>75</v>
      </c>
      <c r="M1098" s="14" t="s">
        <v>136</v>
      </c>
      <c r="N1098" s="14" t="s">
        <v>137</v>
      </c>
      <c r="O1098" s="18" t="s">
        <v>13398</v>
      </c>
      <c r="P1098" s="14" t="s">
        <v>13399</v>
      </c>
      <c r="Q1098" s="17" t="s">
        <v>13400</v>
      </c>
      <c r="R1098" s="14" t="s">
        <v>13401</v>
      </c>
      <c r="S1098" s="14" t="s">
        <v>13402</v>
      </c>
      <c r="T1098" s="14">
        <v>177605222</v>
      </c>
      <c r="U1098" s="14">
        <v>67</v>
      </c>
      <c r="V1098" s="14">
        <v>68</v>
      </c>
      <c r="W1098" s="14">
        <v>495</v>
      </c>
      <c r="X1098" s="13" t="s">
        <v>13403</v>
      </c>
      <c r="Y1098" s="13" t="s">
        <v>13404</v>
      </c>
      <c r="Z1098" s="14"/>
      <c r="AA1098" s="14" t="s">
        <v>96</v>
      </c>
      <c r="AB1098" s="14" t="s">
        <v>23</v>
      </c>
      <c r="AC1098" s="14" t="s">
        <v>97</v>
      </c>
      <c r="AD1098" s="19"/>
      <c r="AE1098" s="13" t="s">
        <v>1702</v>
      </c>
      <c r="AF1098" s="20">
        <v>28808</v>
      </c>
      <c r="AG1098" s="14" t="str">
        <f t="shared" ca="1" si="304"/>
        <v>46 anos</v>
      </c>
      <c r="AH1098" s="14"/>
      <c r="AI1098" s="20">
        <v>44039</v>
      </c>
      <c r="AJ1098" s="20">
        <f t="shared" si="297"/>
        <v>53170</v>
      </c>
      <c r="AK1098" s="20">
        <f t="shared" si="298"/>
        <v>54996</v>
      </c>
      <c r="AL1098" s="14">
        <v>59</v>
      </c>
      <c r="AM1098" s="14" t="str">
        <f t="shared" ca="1" si="299"/>
        <v>5 ano(s)</v>
      </c>
      <c r="AN1098" s="14" t="str">
        <f t="shared" ca="1" si="300"/>
        <v>0  mês(es)</v>
      </c>
      <c r="AO1098" s="14" t="str">
        <f t="shared" ca="1" si="301"/>
        <v>20 dias</v>
      </c>
      <c r="AP1098" s="14">
        <f t="shared" ca="1" si="302"/>
        <v>1846</v>
      </c>
      <c r="AQ1098" s="21" t="s">
        <v>99</v>
      </c>
      <c r="AR1098" s="14"/>
      <c r="AS1098" s="14"/>
      <c r="AT1098" s="14"/>
      <c r="AU1098" s="14"/>
      <c r="AV1098" s="14"/>
      <c r="AW1098" s="14" t="s">
        <v>100</v>
      </c>
      <c r="AX1098" s="14" t="s">
        <v>149</v>
      </c>
      <c r="AY1098" s="14" t="s">
        <v>13405</v>
      </c>
      <c r="AZ1098" s="14" t="s">
        <v>99</v>
      </c>
      <c r="BA1098" s="14" t="s">
        <v>99</v>
      </c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 t="s">
        <v>13406</v>
      </c>
      <c r="BM1098" s="14">
        <v>1971</v>
      </c>
      <c r="BN1098" s="14" t="s">
        <v>8963</v>
      </c>
      <c r="BO1098" s="14" t="s">
        <v>106</v>
      </c>
      <c r="BP1098" s="14">
        <v>69060830</v>
      </c>
      <c r="BQ1098" s="14">
        <v>92984507012</v>
      </c>
      <c r="BR1098" s="22" t="s">
        <v>13407</v>
      </c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</row>
    <row r="1099" spans="1:93" ht="15" customHeight="1">
      <c r="A1099" s="24" t="s">
        <v>13408</v>
      </c>
      <c r="B1099" s="25">
        <v>52</v>
      </c>
      <c r="C1099" s="34" t="s">
        <v>82</v>
      </c>
      <c r="D1099" s="600" t="s">
        <v>13153</v>
      </c>
      <c r="E1099" s="599">
        <v>48</v>
      </c>
      <c r="F1099" s="600"/>
      <c r="G1099" s="600"/>
      <c r="H1099" s="593" t="s">
        <v>84</v>
      </c>
      <c r="I1099" s="25" t="s">
        <v>11996</v>
      </c>
      <c r="J1099" s="25" t="s">
        <v>85</v>
      </c>
      <c r="K1099" s="25" t="s">
        <v>544</v>
      </c>
      <c r="L1099" s="25" t="s">
        <v>75</v>
      </c>
      <c r="M1099" s="28" t="s">
        <v>136</v>
      </c>
      <c r="N1099" s="28" t="s">
        <v>137</v>
      </c>
      <c r="O1099" s="29" t="s">
        <v>13409</v>
      </c>
      <c r="P1099" s="25" t="s">
        <v>13410</v>
      </c>
      <c r="Q1099" s="25">
        <v>1363</v>
      </c>
      <c r="R1099" s="25" t="s">
        <v>13411</v>
      </c>
      <c r="S1099" s="25" t="s">
        <v>13412</v>
      </c>
      <c r="T1099" s="25">
        <v>224893122</v>
      </c>
      <c r="U1099" s="25">
        <v>24</v>
      </c>
      <c r="V1099" s="25">
        <v>174</v>
      </c>
      <c r="W1099" s="25">
        <v>330</v>
      </c>
      <c r="X1099" s="24" t="s">
        <v>13413</v>
      </c>
      <c r="Y1099" s="24" t="s">
        <v>13414</v>
      </c>
      <c r="Z1099" s="25"/>
      <c r="AA1099" s="25" t="s">
        <v>96</v>
      </c>
      <c r="AB1099" s="25" t="s">
        <v>23</v>
      </c>
      <c r="AC1099" s="25" t="s">
        <v>97</v>
      </c>
      <c r="AD1099" s="30"/>
      <c r="AE1099" s="24"/>
      <c r="AF1099" s="31">
        <v>30478</v>
      </c>
      <c r="AG1099" s="25" t="str">
        <f t="shared" ca="1" si="304"/>
        <v>42 anos</v>
      </c>
      <c r="AH1099" s="25"/>
      <c r="AI1099" s="31">
        <v>43937</v>
      </c>
      <c r="AJ1099" s="31">
        <f t="shared" si="297"/>
        <v>53068</v>
      </c>
      <c r="AK1099" s="31">
        <f t="shared" si="298"/>
        <v>54894</v>
      </c>
      <c r="AL1099" s="25">
        <v>59</v>
      </c>
      <c r="AM1099" s="25" t="str">
        <f t="shared" ca="1" si="299"/>
        <v>5 ano(s)</v>
      </c>
      <c r="AN1099" s="25" t="str">
        <f t="shared" ca="1" si="300"/>
        <v>4  mês(es)</v>
      </c>
      <c r="AO1099" s="25" t="str">
        <f t="shared" ca="1" si="301"/>
        <v>0 dias</v>
      </c>
      <c r="AP1099" s="25">
        <f t="shared" ca="1" si="302"/>
        <v>1948</v>
      </c>
      <c r="AQ1099" s="32" t="s">
        <v>99</v>
      </c>
      <c r="AR1099" s="25"/>
      <c r="AS1099" s="25"/>
      <c r="AT1099" s="25"/>
      <c r="AU1099" s="25"/>
      <c r="AV1099" s="25"/>
      <c r="AW1099" s="25" t="s">
        <v>100</v>
      </c>
      <c r="AX1099" s="25" t="s">
        <v>149</v>
      </c>
      <c r="AY1099" s="25" t="s">
        <v>12674</v>
      </c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 t="s">
        <v>13415</v>
      </c>
      <c r="BM1099" s="25">
        <v>13</v>
      </c>
      <c r="BN1099" s="25" t="s">
        <v>13416</v>
      </c>
      <c r="BO1099" s="25" t="s">
        <v>106</v>
      </c>
      <c r="BP1099" s="25">
        <v>69028052</v>
      </c>
      <c r="BQ1099" s="25">
        <v>4198095650</v>
      </c>
      <c r="BR1099" s="33" t="s">
        <v>13417</v>
      </c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31">
        <v>43937</v>
      </c>
      <c r="CC1099" s="25" t="s">
        <v>175</v>
      </c>
      <c r="CD1099" s="31">
        <v>44672</v>
      </c>
      <c r="CE1099" s="25" t="s">
        <v>5664</v>
      </c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</row>
    <row r="1100" spans="1:93" ht="15" customHeight="1">
      <c r="A1100" s="13" t="s">
        <v>13418</v>
      </c>
      <c r="B1100" s="14"/>
      <c r="C1100" s="40" t="s">
        <v>82</v>
      </c>
      <c r="D1100" s="599" t="s">
        <v>13153</v>
      </c>
      <c r="E1100" s="599">
        <v>48</v>
      </c>
      <c r="F1100" s="599"/>
      <c r="G1100" s="599"/>
      <c r="H1100" s="593" t="s">
        <v>84</v>
      </c>
      <c r="I1100" s="14"/>
      <c r="J1100" s="14" t="s">
        <v>85</v>
      </c>
      <c r="K1100" s="14" t="s">
        <v>86</v>
      </c>
      <c r="L1100" s="21" t="s">
        <v>69</v>
      </c>
      <c r="M1100" s="17" t="s">
        <v>1392</v>
      </c>
      <c r="N1100" s="17" t="s">
        <v>1450</v>
      </c>
      <c r="O1100" s="18" t="s">
        <v>13419</v>
      </c>
      <c r="P1100" s="14" t="s">
        <v>13420</v>
      </c>
      <c r="Q1100" s="60" t="s">
        <v>13421</v>
      </c>
      <c r="R1100" s="14" t="s">
        <v>13422</v>
      </c>
      <c r="S1100" s="14" t="s">
        <v>13423</v>
      </c>
      <c r="T1100" s="14">
        <v>211445722</v>
      </c>
      <c r="U1100" s="14">
        <v>59</v>
      </c>
      <c r="V1100" s="14">
        <v>37</v>
      </c>
      <c r="W1100" s="14">
        <v>648</v>
      </c>
      <c r="X1100" s="13" t="s">
        <v>6770</v>
      </c>
      <c r="Y1100" s="13" t="s">
        <v>13424</v>
      </c>
      <c r="Z1100" s="14">
        <v>2</v>
      </c>
      <c r="AA1100" s="14" t="s">
        <v>96</v>
      </c>
      <c r="AB1100" s="14" t="s">
        <v>23</v>
      </c>
      <c r="AC1100" s="14" t="s">
        <v>97</v>
      </c>
      <c r="AD1100" s="19"/>
      <c r="AE1100" s="13" t="s">
        <v>13425</v>
      </c>
      <c r="AF1100" s="20">
        <v>30672</v>
      </c>
      <c r="AG1100" s="14" t="str">
        <f t="shared" ca="1" si="304"/>
        <v>41 anos</v>
      </c>
      <c r="AH1100" s="20">
        <v>43937</v>
      </c>
      <c r="AI1100" s="20">
        <v>43937</v>
      </c>
      <c r="AJ1100" s="20">
        <f t="shared" si="297"/>
        <v>53068</v>
      </c>
      <c r="AK1100" s="20">
        <f t="shared" si="298"/>
        <v>54894</v>
      </c>
      <c r="AL1100" s="14">
        <v>59</v>
      </c>
      <c r="AM1100" s="14" t="str">
        <f t="shared" ca="1" si="299"/>
        <v>5 ano(s)</v>
      </c>
      <c r="AN1100" s="14" t="str">
        <f t="shared" ca="1" si="300"/>
        <v>4  mês(es)</v>
      </c>
      <c r="AO1100" s="14" t="str">
        <f t="shared" ca="1" si="301"/>
        <v>0 dias</v>
      </c>
      <c r="AP1100" s="14">
        <f t="shared" ca="1" si="302"/>
        <v>1948</v>
      </c>
      <c r="AQ1100" s="21" t="s">
        <v>99</v>
      </c>
      <c r="AR1100" s="14"/>
      <c r="AS1100" s="14"/>
      <c r="AT1100" s="14"/>
      <c r="AU1100" s="14"/>
      <c r="AV1100" s="14"/>
      <c r="AW1100" s="14" t="s">
        <v>336</v>
      </c>
      <c r="AX1100" s="14" t="s">
        <v>110</v>
      </c>
      <c r="AY1100" s="14" t="s">
        <v>99</v>
      </c>
      <c r="AZ1100" s="14" t="s">
        <v>99</v>
      </c>
      <c r="BA1100" s="14" t="s">
        <v>99</v>
      </c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 t="s">
        <v>13426</v>
      </c>
      <c r="BM1100" s="14">
        <v>674</v>
      </c>
      <c r="BN1100" s="14" t="s">
        <v>3459</v>
      </c>
      <c r="BO1100" s="14" t="s">
        <v>106</v>
      </c>
      <c r="BP1100" s="14">
        <v>69063490</v>
      </c>
      <c r="BQ1100" s="14">
        <v>92992089658</v>
      </c>
      <c r="BR1100" s="14" t="s">
        <v>13427</v>
      </c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</row>
    <row r="1101" spans="1:93" ht="15" customHeight="1">
      <c r="A1101" s="24" t="s">
        <v>13428</v>
      </c>
      <c r="B1101" s="25"/>
      <c r="C1101" s="34" t="s">
        <v>82</v>
      </c>
      <c r="D1101" s="600" t="s">
        <v>13153</v>
      </c>
      <c r="E1101" s="599">
        <v>48</v>
      </c>
      <c r="F1101" s="600"/>
      <c r="G1101" s="600"/>
      <c r="H1101" s="593" t="s">
        <v>84</v>
      </c>
      <c r="I1101" s="25"/>
      <c r="J1101" s="25" t="s">
        <v>135</v>
      </c>
      <c r="K1101" s="25" t="s">
        <v>86</v>
      </c>
      <c r="L1101" s="32" t="s">
        <v>69</v>
      </c>
      <c r="M1101" s="28" t="s">
        <v>1392</v>
      </c>
      <c r="N1101" s="28" t="s">
        <v>1450</v>
      </c>
      <c r="O1101" s="29" t="s">
        <v>13429</v>
      </c>
      <c r="P1101" s="25" t="s">
        <v>13430</v>
      </c>
      <c r="Q1101" s="41" t="s">
        <v>13431</v>
      </c>
      <c r="R1101" s="25" t="s">
        <v>13432</v>
      </c>
      <c r="S1101" s="25" t="s">
        <v>13433</v>
      </c>
      <c r="T1101" s="25">
        <v>215005722</v>
      </c>
      <c r="U1101" s="25">
        <v>67</v>
      </c>
      <c r="V1101" s="25">
        <v>2</v>
      </c>
      <c r="W1101" s="25">
        <v>619</v>
      </c>
      <c r="X1101" s="24" t="s">
        <v>13434</v>
      </c>
      <c r="Y1101" s="24" t="s">
        <v>13435</v>
      </c>
      <c r="Z1101" s="25">
        <v>2</v>
      </c>
      <c r="AA1101" s="25" t="s">
        <v>96</v>
      </c>
      <c r="AB1101" s="25" t="s">
        <v>23</v>
      </c>
      <c r="AC1101" s="25" t="s">
        <v>97</v>
      </c>
      <c r="AD1101" s="30"/>
      <c r="AE1101" s="24" t="s">
        <v>12975</v>
      </c>
      <c r="AF1101" s="31">
        <v>30345</v>
      </c>
      <c r="AG1101" s="25" t="str">
        <f t="shared" ca="1" si="304"/>
        <v>42 anos</v>
      </c>
      <c r="AH1101" s="31">
        <v>43937</v>
      </c>
      <c r="AI1101" s="31">
        <v>43937</v>
      </c>
      <c r="AJ1101" s="31">
        <f t="shared" si="297"/>
        <v>53068</v>
      </c>
      <c r="AK1101" s="31">
        <f t="shared" si="298"/>
        <v>54894</v>
      </c>
      <c r="AL1101" s="25">
        <v>59</v>
      </c>
      <c r="AM1101" s="25" t="str">
        <f t="shared" ca="1" si="299"/>
        <v>5 ano(s)</v>
      </c>
      <c r="AN1101" s="25" t="str">
        <f t="shared" ca="1" si="300"/>
        <v>4  mês(es)</v>
      </c>
      <c r="AO1101" s="25" t="str">
        <f t="shared" ca="1" si="301"/>
        <v>0 dias</v>
      </c>
      <c r="AP1101" s="25">
        <f t="shared" ca="1" si="302"/>
        <v>1948</v>
      </c>
      <c r="AQ1101" s="32" t="s">
        <v>99</v>
      </c>
      <c r="AR1101" s="25"/>
      <c r="AS1101" s="25"/>
      <c r="AT1101" s="25"/>
      <c r="AU1101" s="25"/>
      <c r="AV1101" s="25"/>
      <c r="AW1101" s="25" t="s">
        <v>100</v>
      </c>
      <c r="AX1101" s="25" t="s">
        <v>110</v>
      </c>
      <c r="AY1101" s="25" t="s">
        <v>13436</v>
      </c>
      <c r="AZ1101" s="25" t="s">
        <v>99</v>
      </c>
      <c r="BA1101" s="25" t="s">
        <v>99</v>
      </c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 t="s">
        <v>13437</v>
      </c>
      <c r="BM1101" s="25">
        <v>5</v>
      </c>
      <c r="BN1101" s="25" t="s">
        <v>1461</v>
      </c>
      <c r="BO1101" s="25" t="s">
        <v>106</v>
      </c>
      <c r="BP1101" s="25">
        <v>69054040</v>
      </c>
      <c r="BQ1101" s="25">
        <v>92991514400</v>
      </c>
      <c r="BR1101" s="25" t="s">
        <v>13438</v>
      </c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</row>
    <row r="1102" spans="1:93" ht="15" customHeight="1">
      <c r="A1102" s="13" t="s">
        <v>13439</v>
      </c>
      <c r="B1102" s="14"/>
      <c r="C1102" s="40" t="s">
        <v>82</v>
      </c>
      <c r="D1102" s="599" t="s">
        <v>13153</v>
      </c>
      <c r="E1102" s="599">
        <v>48</v>
      </c>
      <c r="F1102" s="599"/>
      <c r="G1102" s="599"/>
      <c r="H1102" s="593" t="s">
        <v>84</v>
      </c>
      <c r="I1102" s="14"/>
      <c r="J1102" s="14" t="s">
        <v>135</v>
      </c>
      <c r="K1102" s="14" t="s">
        <v>279</v>
      </c>
      <c r="L1102" s="21" t="s">
        <v>70</v>
      </c>
      <c r="M1102" s="17" t="s">
        <v>1392</v>
      </c>
      <c r="N1102" s="17" t="s">
        <v>1450</v>
      </c>
      <c r="O1102" s="18" t="s">
        <v>13440</v>
      </c>
      <c r="P1102" s="14" t="s">
        <v>13441</v>
      </c>
      <c r="Q1102" s="60" t="s">
        <v>13442</v>
      </c>
      <c r="R1102" s="14" t="s">
        <v>13443</v>
      </c>
      <c r="S1102" s="14" t="s">
        <v>13444</v>
      </c>
      <c r="T1102" s="14">
        <v>208699222</v>
      </c>
      <c r="U1102" s="14">
        <v>40</v>
      </c>
      <c r="V1102" s="14">
        <v>62</v>
      </c>
      <c r="W1102" s="14">
        <v>55</v>
      </c>
      <c r="X1102" s="13" t="s">
        <v>13445</v>
      </c>
      <c r="Y1102" s="13" t="s">
        <v>13446</v>
      </c>
      <c r="Z1102" s="14">
        <v>3</v>
      </c>
      <c r="AA1102" s="14" t="s">
        <v>96</v>
      </c>
      <c r="AB1102" s="14" t="s">
        <v>23</v>
      </c>
      <c r="AC1102" s="14" t="s">
        <v>97</v>
      </c>
      <c r="AD1102" s="19" t="s">
        <v>13447</v>
      </c>
      <c r="AE1102" s="620" t="s">
        <v>6481</v>
      </c>
      <c r="AF1102" s="20">
        <v>29178</v>
      </c>
      <c r="AG1102" s="14" t="str">
        <f t="shared" ca="1" si="304"/>
        <v>45 anos</v>
      </c>
      <c r="AH1102" s="20">
        <v>43937</v>
      </c>
      <c r="AI1102" s="20">
        <v>43937</v>
      </c>
      <c r="AJ1102" s="20">
        <f t="shared" si="297"/>
        <v>53068</v>
      </c>
      <c r="AK1102" s="20">
        <f t="shared" si="298"/>
        <v>54894</v>
      </c>
      <c r="AL1102" s="14">
        <v>59</v>
      </c>
      <c r="AM1102" s="14" t="str">
        <f t="shared" ca="1" si="299"/>
        <v>5 ano(s)</v>
      </c>
      <c r="AN1102" s="14" t="str">
        <f t="shared" ca="1" si="300"/>
        <v>4  mês(es)</v>
      </c>
      <c r="AO1102" s="14" t="str">
        <f t="shared" ca="1" si="301"/>
        <v>0 dias</v>
      </c>
      <c r="AP1102" s="14">
        <f t="shared" ca="1" si="302"/>
        <v>1948</v>
      </c>
      <c r="AQ1102" s="21" t="s">
        <v>99</v>
      </c>
      <c r="AR1102" s="14"/>
      <c r="AS1102" s="14"/>
      <c r="AT1102" s="14"/>
      <c r="AU1102" s="14"/>
      <c r="AV1102" s="14"/>
      <c r="AW1102" s="14" t="s">
        <v>100</v>
      </c>
      <c r="AX1102" s="14" t="s">
        <v>96</v>
      </c>
      <c r="AY1102" s="14" t="s">
        <v>306</v>
      </c>
      <c r="AZ1102" s="14" t="s">
        <v>99</v>
      </c>
      <c r="BA1102" s="14" t="s">
        <v>99</v>
      </c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 t="s">
        <v>13448</v>
      </c>
      <c r="BM1102" s="14">
        <v>180</v>
      </c>
      <c r="BN1102" s="14" t="s">
        <v>3065</v>
      </c>
      <c r="BO1102" s="14" t="s">
        <v>106</v>
      </c>
      <c r="BP1102" s="14" t="s">
        <v>13449</v>
      </c>
      <c r="BQ1102" s="14">
        <v>92993121346</v>
      </c>
      <c r="BR1102" s="14" t="s">
        <v>13450</v>
      </c>
      <c r="BS1102" s="14"/>
      <c r="BT1102" s="14"/>
      <c r="BU1102" s="14"/>
      <c r="BV1102" s="14"/>
      <c r="BW1102" s="14"/>
      <c r="BX1102" s="14"/>
      <c r="BY1102" s="14" t="s">
        <v>13451</v>
      </c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</row>
    <row r="1103" spans="1:93" ht="15" customHeight="1">
      <c r="A1103" s="24" t="s">
        <v>13452</v>
      </c>
      <c r="B1103" s="25"/>
      <c r="C1103" s="34" t="s">
        <v>82</v>
      </c>
      <c r="D1103" s="600" t="s">
        <v>13153</v>
      </c>
      <c r="E1103" s="599">
        <v>48</v>
      </c>
      <c r="F1103" s="600"/>
      <c r="G1103" s="600"/>
      <c r="H1103" s="593" t="s">
        <v>84</v>
      </c>
      <c r="I1103" s="25"/>
      <c r="J1103" s="25" t="s">
        <v>135</v>
      </c>
      <c r="K1103" s="25" t="s">
        <v>2697</v>
      </c>
      <c r="L1103" s="32" t="s">
        <v>69</v>
      </c>
      <c r="M1103" s="28" t="s">
        <v>1392</v>
      </c>
      <c r="N1103" s="28" t="s">
        <v>1450</v>
      </c>
      <c r="O1103" s="29" t="s">
        <v>13453</v>
      </c>
      <c r="P1103" s="25" t="s">
        <v>13454</v>
      </c>
      <c r="Q1103" s="41" t="s">
        <v>13455</v>
      </c>
      <c r="R1103" s="25" t="s">
        <v>13456</v>
      </c>
      <c r="S1103" s="25" t="s">
        <v>13457</v>
      </c>
      <c r="T1103" s="25">
        <v>3024790601</v>
      </c>
      <c r="U1103" s="25">
        <v>67</v>
      </c>
      <c r="V1103" s="25">
        <v>59</v>
      </c>
      <c r="W1103" s="25">
        <v>550</v>
      </c>
      <c r="X1103" s="24" t="s">
        <v>13458</v>
      </c>
      <c r="Y1103" s="24" t="s">
        <v>13459</v>
      </c>
      <c r="Z1103" s="25">
        <v>2</v>
      </c>
      <c r="AA1103" s="25" t="s">
        <v>96</v>
      </c>
      <c r="AB1103" s="25" t="s">
        <v>23</v>
      </c>
      <c r="AC1103" s="25" t="s">
        <v>97</v>
      </c>
      <c r="AD1103" s="30"/>
      <c r="AE1103" s="24" t="s">
        <v>1822</v>
      </c>
      <c r="AF1103" s="31">
        <v>30115</v>
      </c>
      <c r="AG1103" s="25" t="str">
        <f t="shared" ca="1" si="304"/>
        <v>43 anos</v>
      </c>
      <c r="AH1103" s="31">
        <v>43937</v>
      </c>
      <c r="AI1103" s="31">
        <v>43937</v>
      </c>
      <c r="AJ1103" s="31">
        <f t="shared" si="297"/>
        <v>53068</v>
      </c>
      <c r="AK1103" s="31">
        <f t="shared" si="298"/>
        <v>54894</v>
      </c>
      <c r="AL1103" s="25">
        <v>59</v>
      </c>
      <c r="AM1103" s="25" t="str">
        <f t="shared" ca="1" si="299"/>
        <v>5 ano(s)</v>
      </c>
      <c r="AN1103" s="25" t="str">
        <f t="shared" ca="1" si="300"/>
        <v>4  mês(es)</v>
      </c>
      <c r="AO1103" s="25" t="str">
        <f t="shared" ca="1" si="301"/>
        <v>0 dias</v>
      </c>
      <c r="AP1103" s="25">
        <f t="shared" ca="1" si="302"/>
        <v>1948</v>
      </c>
      <c r="AQ1103" s="32" t="s">
        <v>99</v>
      </c>
      <c r="AR1103" s="25"/>
      <c r="AS1103" s="25"/>
      <c r="AT1103" s="25"/>
      <c r="AU1103" s="25"/>
      <c r="AV1103" s="25"/>
      <c r="AW1103" s="25" t="s">
        <v>100</v>
      </c>
      <c r="AX1103" s="25" t="s">
        <v>110</v>
      </c>
      <c r="AY1103" s="25" t="s">
        <v>13460</v>
      </c>
      <c r="AZ1103" s="25" t="s">
        <v>99</v>
      </c>
      <c r="BA1103" s="25" t="s">
        <v>99</v>
      </c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 t="s">
        <v>13461</v>
      </c>
      <c r="BM1103" s="25">
        <v>982</v>
      </c>
      <c r="BN1103" s="25" t="s">
        <v>13462</v>
      </c>
      <c r="BO1103" s="25" t="s">
        <v>106</v>
      </c>
      <c r="BP1103" s="25">
        <v>69017010</v>
      </c>
      <c r="BQ1103" s="25">
        <v>92982111935</v>
      </c>
      <c r="BR1103" s="25" t="s">
        <v>13463</v>
      </c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</row>
    <row r="1104" spans="1:93" ht="15" customHeight="1">
      <c r="A1104" s="13" t="s">
        <v>13464</v>
      </c>
      <c r="B1104" s="14">
        <v>75</v>
      </c>
      <c r="C1104" s="40" t="s">
        <v>82</v>
      </c>
      <c r="D1104" s="599" t="s">
        <v>13153</v>
      </c>
      <c r="E1104" s="599">
        <v>48</v>
      </c>
      <c r="F1104" s="599"/>
      <c r="G1104" s="599"/>
      <c r="H1104" s="593" t="s">
        <v>84</v>
      </c>
      <c r="I1104" s="14"/>
      <c r="J1104" s="14" t="s">
        <v>135</v>
      </c>
      <c r="K1104" s="14" t="s">
        <v>544</v>
      </c>
      <c r="L1104" s="14" t="s">
        <v>75</v>
      </c>
      <c r="M1104" s="14" t="s">
        <v>136</v>
      </c>
      <c r="N1104" s="14" t="s">
        <v>137</v>
      </c>
      <c r="O1104" s="18" t="s">
        <v>13465</v>
      </c>
      <c r="P1104" s="14" t="s">
        <v>13466</v>
      </c>
      <c r="Q1104" s="14">
        <v>1357</v>
      </c>
      <c r="R1104" s="14" t="s">
        <v>13467</v>
      </c>
      <c r="S1104" s="14" t="s">
        <v>13468</v>
      </c>
      <c r="T1104" s="14">
        <v>230121322</v>
      </c>
      <c r="U1104" s="14">
        <v>75</v>
      </c>
      <c r="V1104" s="14">
        <v>37</v>
      </c>
      <c r="W1104" s="14">
        <v>542</v>
      </c>
      <c r="X1104" s="13" t="s">
        <v>13469</v>
      </c>
      <c r="Y1104" s="13" t="s">
        <v>13470</v>
      </c>
      <c r="Z1104" s="14"/>
      <c r="AA1104" s="14" t="s">
        <v>96</v>
      </c>
      <c r="AB1104" s="14" t="s">
        <v>23</v>
      </c>
      <c r="AC1104" s="14" t="s">
        <v>97</v>
      </c>
      <c r="AD1104" s="19"/>
      <c r="AE1104" s="19" t="s">
        <v>13471</v>
      </c>
      <c r="AF1104" s="20">
        <v>31428</v>
      </c>
      <c r="AG1104" s="14" t="str">
        <f t="shared" ca="1" si="304"/>
        <v>39 anos</v>
      </c>
      <c r="AH1104" s="14"/>
      <c r="AI1104" s="20">
        <v>44039</v>
      </c>
      <c r="AJ1104" s="20">
        <f t="shared" si="297"/>
        <v>53170</v>
      </c>
      <c r="AK1104" s="20">
        <f t="shared" si="298"/>
        <v>54996</v>
      </c>
      <c r="AL1104" s="14">
        <v>59</v>
      </c>
      <c r="AM1104" s="14" t="str">
        <f t="shared" ca="1" si="299"/>
        <v>5 ano(s)</v>
      </c>
      <c r="AN1104" s="14" t="str">
        <f t="shared" ca="1" si="300"/>
        <v>0  mês(es)</v>
      </c>
      <c r="AO1104" s="14" t="str">
        <f t="shared" ca="1" si="301"/>
        <v>20 dias</v>
      </c>
      <c r="AP1104" s="14">
        <f t="shared" ca="1" si="302"/>
        <v>1846</v>
      </c>
      <c r="AQ1104" s="21" t="s">
        <v>99</v>
      </c>
      <c r="AR1104" s="14"/>
      <c r="AS1104" s="14"/>
      <c r="AT1104" s="14"/>
      <c r="AU1104" s="14"/>
      <c r="AV1104" s="14"/>
      <c r="AW1104" s="14" t="s">
        <v>100</v>
      </c>
      <c r="AX1104" s="14" t="s">
        <v>149</v>
      </c>
      <c r="AY1104" s="14" t="s">
        <v>13296</v>
      </c>
      <c r="AZ1104" s="14" t="s">
        <v>99</v>
      </c>
      <c r="BA1104" s="14" t="s">
        <v>99</v>
      </c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 t="s">
        <v>13472</v>
      </c>
      <c r="BM1104" s="14">
        <v>302</v>
      </c>
      <c r="BN1104" s="14" t="s">
        <v>13473</v>
      </c>
      <c r="BO1104" s="14" t="s">
        <v>106</v>
      </c>
      <c r="BP1104" s="14">
        <v>69000000</v>
      </c>
      <c r="BQ1104" s="14">
        <v>92991035652</v>
      </c>
      <c r="BR1104" s="22" t="s">
        <v>13474</v>
      </c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</row>
    <row r="1105" spans="1:93" ht="15" customHeight="1">
      <c r="A1105" s="24" t="s">
        <v>13475</v>
      </c>
      <c r="B1105" s="25"/>
      <c r="C1105" s="34" t="s">
        <v>82</v>
      </c>
      <c r="D1105" s="600" t="s">
        <v>13153</v>
      </c>
      <c r="E1105" s="599">
        <v>48</v>
      </c>
      <c r="F1105" s="600"/>
      <c r="G1105" s="600"/>
      <c r="H1105" s="593" t="s">
        <v>84</v>
      </c>
      <c r="I1105" s="25"/>
      <c r="J1105" s="25" t="s">
        <v>85</v>
      </c>
      <c r="K1105" s="25" t="s">
        <v>2697</v>
      </c>
      <c r="L1105" s="32" t="s">
        <v>69</v>
      </c>
      <c r="M1105" s="28" t="s">
        <v>1392</v>
      </c>
      <c r="N1105" s="28" t="s">
        <v>1450</v>
      </c>
      <c r="O1105" s="29" t="s">
        <v>13476</v>
      </c>
      <c r="P1105" s="25" t="s">
        <v>13477</v>
      </c>
      <c r="Q1105" s="41" t="s">
        <v>13478</v>
      </c>
      <c r="R1105" s="25" t="s">
        <v>13479</v>
      </c>
      <c r="S1105" s="25" t="s">
        <v>13480</v>
      </c>
      <c r="T1105" s="25">
        <v>213218622</v>
      </c>
      <c r="U1105" s="25">
        <v>83</v>
      </c>
      <c r="V1105" s="25">
        <v>32</v>
      </c>
      <c r="W1105" s="25">
        <v>821</v>
      </c>
      <c r="X1105" s="24" t="s">
        <v>1575</v>
      </c>
      <c r="Y1105" s="24" t="s">
        <v>13481</v>
      </c>
      <c r="Z1105" s="25">
        <v>1</v>
      </c>
      <c r="AA1105" s="25" t="s">
        <v>96</v>
      </c>
      <c r="AB1105" s="25" t="s">
        <v>23</v>
      </c>
      <c r="AC1105" s="25" t="s">
        <v>97</v>
      </c>
      <c r="AD1105" s="88"/>
      <c r="AE1105" s="24" t="s">
        <v>8090</v>
      </c>
      <c r="AF1105" s="31">
        <v>30303</v>
      </c>
      <c r="AG1105" s="25" t="str">
        <f t="shared" ca="1" si="304"/>
        <v>42 anos</v>
      </c>
      <c r="AH1105" s="31">
        <v>43937</v>
      </c>
      <c r="AI1105" s="31">
        <v>43937</v>
      </c>
      <c r="AJ1105" s="31">
        <f t="shared" si="297"/>
        <v>53068</v>
      </c>
      <c r="AK1105" s="31">
        <f t="shared" si="298"/>
        <v>54894</v>
      </c>
      <c r="AL1105" s="25">
        <v>59</v>
      </c>
      <c r="AM1105" s="25" t="str">
        <f t="shared" ca="1" si="299"/>
        <v>5 ano(s)</v>
      </c>
      <c r="AN1105" s="25" t="str">
        <f t="shared" ca="1" si="300"/>
        <v>4  mês(es)</v>
      </c>
      <c r="AO1105" s="25" t="str">
        <f t="shared" ca="1" si="301"/>
        <v>0 dias</v>
      </c>
      <c r="AP1105" s="25">
        <f t="shared" ca="1" si="302"/>
        <v>1948</v>
      </c>
      <c r="AQ1105" s="32" t="s">
        <v>99</v>
      </c>
      <c r="AR1105" s="25"/>
      <c r="AS1105" s="25"/>
      <c r="AT1105" s="25"/>
      <c r="AU1105" s="25"/>
      <c r="AV1105" s="25"/>
      <c r="AW1105" s="25" t="s">
        <v>336</v>
      </c>
      <c r="AX1105" s="25" t="s">
        <v>110</v>
      </c>
      <c r="AY1105" s="25" t="s">
        <v>99</v>
      </c>
      <c r="AZ1105" s="25" t="s">
        <v>99</v>
      </c>
      <c r="BA1105" s="25" t="s">
        <v>99</v>
      </c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 t="s">
        <v>13482</v>
      </c>
      <c r="BM1105" s="25">
        <v>341</v>
      </c>
      <c r="BN1105" s="25" t="s">
        <v>13483</v>
      </c>
      <c r="BO1105" s="25" t="s">
        <v>106</v>
      </c>
      <c r="BP1105" s="25">
        <v>69030110</v>
      </c>
      <c r="BQ1105" s="25">
        <v>92992831312</v>
      </c>
      <c r="BR1105" s="25" t="s">
        <v>13484</v>
      </c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</row>
    <row r="1106" spans="1:93" ht="15" customHeight="1">
      <c r="A1106" s="13" t="s">
        <v>13485</v>
      </c>
      <c r="B1106" s="14"/>
      <c r="C1106" s="40" t="s">
        <v>82</v>
      </c>
      <c r="D1106" s="599" t="s">
        <v>13153</v>
      </c>
      <c r="E1106" s="599">
        <v>48</v>
      </c>
      <c r="F1106" s="599"/>
      <c r="G1106" s="599"/>
      <c r="H1106" s="593" t="s">
        <v>84</v>
      </c>
      <c r="I1106" s="14"/>
      <c r="J1106" s="14" t="s">
        <v>135</v>
      </c>
      <c r="K1106" s="14" t="s">
        <v>86</v>
      </c>
      <c r="L1106" s="21" t="s">
        <v>70</v>
      </c>
      <c r="M1106" s="17" t="s">
        <v>1392</v>
      </c>
      <c r="N1106" s="17" t="s">
        <v>1450</v>
      </c>
      <c r="O1106" s="18" t="s">
        <v>13486</v>
      </c>
      <c r="P1106" s="14" t="s">
        <v>13487</v>
      </c>
      <c r="Q1106" s="60" t="s">
        <v>13488</v>
      </c>
      <c r="R1106" s="14" t="s">
        <v>13489</v>
      </c>
      <c r="S1106" s="14" t="s">
        <v>13490</v>
      </c>
      <c r="T1106" s="14">
        <v>176854922</v>
      </c>
      <c r="U1106" s="14">
        <v>40</v>
      </c>
      <c r="V1106" s="14">
        <v>7</v>
      </c>
      <c r="W1106" s="14">
        <v>1</v>
      </c>
      <c r="X1106" s="13" t="s">
        <v>13491</v>
      </c>
      <c r="Y1106" s="13" t="s">
        <v>13492</v>
      </c>
      <c r="Z1106" s="14">
        <v>2</v>
      </c>
      <c r="AA1106" s="14" t="s">
        <v>96</v>
      </c>
      <c r="AB1106" s="14" t="s">
        <v>23</v>
      </c>
      <c r="AC1106" s="14" t="s">
        <v>97</v>
      </c>
      <c r="AD1106" s="19"/>
      <c r="AE1106" s="13" t="s">
        <v>7258</v>
      </c>
      <c r="AF1106" s="20">
        <v>30392</v>
      </c>
      <c r="AG1106" s="14" t="str">
        <f t="shared" ca="1" si="304"/>
        <v>42 anos</v>
      </c>
      <c r="AH1106" s="20">
        <v>43937</v>
      </c>
      <c r="AI1106" s="20">
        <v>43937</v>
      </c>
      <c r="AJ1106" s="20">
        <f t="shared" si="297"/>
        <v>53068</v>
      </c>
      <c r="AK1106" s="20">
        <f t="shared" si="298"/>
        <v>54894</v>
      </c>
      <c r="AL1106" s="14">
        <v>59</v>
      </c>
      <c r="AM1106" s="14" t="str">
        <f t="shared" ca="1" si="299"/>
        <v>5 ano(s)</v>
      </c>
      <c r="AN1106" s="14" t="str">
        <f t="shared" ca="1" si="300"/>
        <v>4  mês(es)</v>
      </c>
      <c r="AO1106" s="14" t="str">
        <f t="shared" ca="1" si="301"/>
        <v>0 dias</v>
      </c>
      <c r="AP1106" s="14">
        <f t="shared" ca="1" si="302"/>
        <v>1948</v>
      </c>
      <c r="AQ1106" s="21" t="s">
        <v>99</v>
      </c>
      <c r="AR1106" s="14"/>
      <c r="AS1106" s="14"/>
      <c r="AT1106" s="14"/>
      <c r="AU1106" s="14"/>
      <c r="AV1106" s="14"/>
      <c r="AW1106" s="14" t="s">
        <v>100</v>
      </c>
      <c r="AX1106" s="14" t="s">
        <v>110</v>
      </c>
      <c r="AY1106" s="14" t="s">
        <v>1900</v>
      </c>
      <c r="AZ1106" s="14" t="s">
        <v>99</v>
      </c>
      <c r="BA1106" s="14" t="s">
        <v>99</v>
      </c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 t="s">
        <v>13493</v>
      </c>
      <c r="BM1106" s="14">
        <v>54</v>
      </c>
      <c r="BN1106" s="14" t="s">
        <v>4835</v>
      </c>
      <c r="BO1106" s="14" t="s">
        <v>106</v>
      </c>
      <c r="BP1106" s="14">
        <v>69042630</v>
      </c>
      <c r="BQ1106" s="14">
        <v>92991666921</v>
      </c>
      <c r="BR1106" s="14" t="s">
        <v>13494</v>
      </c>
      <c r="BS1106" s="14"/>
      <c r="BT1106" s="14"/>
      <c r="BU1106" s="14"/>
      <c r="BV1106" s="14"/>
      <c r="BW1106" s="14"/>
      <c r="BX1106" s="14"/>
      <c r="BY1106" s="14" t="s">
        <v>13495</v>
      </c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</row>
    <row r="1107" spans="1:93" ht="15" customHeight="1">
      <c r="A1107" s="24" t="s">
        <v>13496</v>
      </c>
      <c r="B1107" s="25"/>
      <c r="C1107" s="34" t="s">
        <v>82</v>
      </c>
      <c r="D1107" s="600" t="s">
        <v>13153</v>
      </c>
      <c r="E1107" s="599">
        <v>48</v>
      </c>
      <c r="F1107" s="600"/>
      <c r="G1107" s="600"/>
      <c r="H1107" s="593" t="s">
        <v>84</v>
      </c>
      <c r="I1107" s="25"/>
      <c r="J1107" s="25" t="s">
        <v>135</v>
      </c>
      <c r="K1107" s="25" t="s">
        <v>86</v>
      </c>
      <c r="L1107" s="32" t="s">
        <v>69</v>
      </c>
      <c r="M1107" s="28" t="s">
        <v>1392</v>
      </c>
      <c r="N1107" s="28" t="s">
        <v>1450</v>
      </c>
      <c r="O1107" s="29" t="s">
        <v>13497</v>
      </c>
      <c r="P1107" s="25" t="s">
        <v>13498</v>
      </c>
      <c r="Q1107" s="41" t="s">
        <v>13499</v>
      </c>
      <c r="R1107" s="25" t="s">
        <v>13500</v>
      </c>
      <c r="S1107" s="25" t="s">
        <v>13501</v>
      </c>
      <c r="T1107" s="25">
        <v>210859722</v>
      </c>
      <c r="U1107" s="25">
        <v>83</v>
      </c>
      <c r="V1107" s="25">
        <v>70</v>
      </c>
      <c r="W1107" s="25">
        <v>759</v>
      </c>
      <c r="X1107" s="24" t="s">
        <v>13502</v>
      </c>
      <c r="Y1107" s="24" t="s">
        <v>13503</v>
      </c>
      <c r="Z1107" s="25">
        <v>1</v>
      </c>
      <c r="AA1107" s="25" t="s">
        <v>96</v>
      </c>
      <c r="AB1107" s="25" t="s">
        <v>23</v>
      </c>
      <c r="AC1107" s="25" t="s">
        <v>97</v>
      </c>
      <c r="AD1107" s="30"/>
      <c r="AE1107" s="24" t="s">
        <v>409</v>
      </c>
      <c r="AF1107" s="31">
        <v>30655</v>
      </c>
      <c r="AG1107" s="25" t="str">
        <f t="shared" ca="1" si="304"/>
        <v>41 anos</v>
      </c>
      <c r="AH1107" s="31">
        <v>43937</v>
      </c>
      <c r="AI1107" s="31">
        <v>43937</v>
      </c>
      <c r="AJ1107" s="31">
        <f t="shared" si="297"/>
        <v>53068</v>
      </c>
      <c r="AK1107" s="31">
        <f t="shared" si="298"/>
        <v>54894</v>
      </c>
      <c r="AL1107" s="25">
        <v>59</v>
      </c>
      <c r="AM1107" s="25" t="str">
        <f t="shared" ca="1" si="299"/>
        <v>5 ano(s)</v>
      </c>
      <c r="AN1107" s="25" t="str">
        <f t="shared" ca="1" si="300"/>
        <v>4  mês(es)</v>
      </c>
      <c r="AO1107" s="25" t="str">
        <f t="shared" ca="1" si="301"/>
        <v>0 dias</v>
      </c>
      <c r="AP1107" s="25">
        <f t="shared" ca="1" si="302"/>
        <v>1948</v>
      </c>
      <c r="AQ1107" s="32" t="s">
        <v>99</v>
      </c>
      <c r="AR1107" s="25"/>
      <c r="AS1107" s="25"/>
      <c r="AT1107" s="25"/>
      <c r="AU1107" s="25"/>
      <c r="AV1107" s="25"/>
      <c r="AW1107" s="25" t="s">
        <v>336</v>
      </c>
      <c r="AX1107" s="25" t="s">
        <v>110</v>
      </c>
      <c r="AY1107" s="25" t="s">
        <v>99</v>
      </c>
      <c r="AZ1107" s="25" t="s">
        <v>99</v>
      </c>
      <c r="BA1107" s="73" t="s">
        <v>99</v>
      </c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 t="s">
        <v>13504</v>
      </c>
      <c r="BM1107" s="25">
        <v>258</v>
      </c>
      <c r="BN1107" s="25" t="s">
        <v>13505</v>
      </c>
      <c r="BO1107" s="25" t="s">
        <v>106</v>
      </c>
      <c r="BP1107" s="25">
        <v>69099405</v>
      </c>
      <c r="BQ1107" s="80">
        <v>9299395393</v>
      </c>
      <c r="BR1107" s="25" t="s">
        <v>13506</v>
      </c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</row>
    <row r="1108" spans="1:93" ht="15" customHeight="1">
      <c r="A1108" s="13" t="s">
        <v>13507</v>
      </c>
      <c r="B1108" s="14"/>
      <c r="C1108" s="40" t="s">
        <v>82</v>
      </c>
      <c r="D1108" s="599" t="s">
        <v>13153</v>
      </c>
      <c r="E1108" s="599">
        <v>48</v>
      </c>
      <c r="F1108" s="599"/>
      <c r="G1108" s="599"/>
      <c r="H1108" s="593" t="s">
        <v>84</v>
      </c>
      <c r="I1108" s="14"/>
      <c r="J1108" s="14" t="s">
        <v>135</v>
      </c>
      <c r="K1108" s="14" t="s">
        <v>86</v>
      </c>
      <c r="L1108" s="21" t="s">
        <v>69</v>
      </c>
      <c r="M1108" s="17" t="s">
        <v>1392</v>
      </c>
      <c r="N1108" s="17" t="s">
        <v>1450</v>
      </c>
      <c r="O1108" s="18" t="s">
        <v>13508</v>
      </c>
      <c r="P1108" s="14" t="s">
        <v>13509</v>
      </c>
      <c r="Q1108" s="60" t="s">
        <v>13510</v>
      </c>
      <c r="R1108" s="14" t="s">
        <v>13511</v>
      </c>
      <c r="S1108" s="14" t="s">
        <v>13512</v>
      </c>
      <c r="T1108" s="14">
        <v>221741822</v>
      </c>
      <c r="U1108" s="14">
        <v>40</v>
      </c>
      <c r="V1108" s="14">
        <v>68</v>
      </c>
      <c r="W1108" s="14">
        <v>677</v>
      </c>
      <c r="X1108" s="13" t="s">
        <v>13513</v>
      </c>
      <c r="Y1108" s="13" t="s">
        <v>13514</v>
      </c>
      <c r="Z1108" s="14">
        <v>2</v>
      </c>
      <c r="AA1108" s="14" t="s">
        <v>96</v>
      </c>
      <c r="AB1108" s="14" t="s">
        <v>23</v>
      </c>
      <c r="AC1108" s="14" t="s">
        <v>97</v>
      </c>
      <c r="AD1108" s="19"/>
      <c r="AE1108" s="13" t="s">
        <v>1716</v>
      </c>
      <c r="AF1108" s="20">
        <v>30341</v>
      </c>
      <c r="AG1108" s="14" t="str">
        <f t="shared" ca="1" si="304"/>
        <v>42 anos</v>
      </c>
      <c r="AH1108" s="20">
        <v>43937</v>
      </c>
      <c r="AI1108" s="20">
        <v>43937</v>
      </c>
      <c r="AJ1108" s="20">
        <f t="shared" si="297"/>
        <v>53068</v>
      </c>
      <c r="AK1108" s="20">
        <f t="shared" si="298"/>
        <v>54894</v>
      </c>
      <c r="AL1108" s="14">
        <v>59</v>
      </c>
      <c r="AM1108" s="14" t="str">
        <f t="shared" ca="1" si="299"/>
        <v>5 ano(s)</v>
      </c>
      <c r="AN1108" s="14" t="str">
        <f t="shared" ca="1" si="300"/>
        <v>4  mês(es)</v>
      </c>
      <c r="AO1108" s="14" t="str">
        <f t="shared" ca="1" si="301"/>
        <v>0 dias</v>
      </c>
      <c r="AP1108" s="14">
        <f t="shared" ca="1" si="302"/>
        <v>1948</v>
      </c>
      <c r="AQ1108" s="21" t="s">
        <v>99</v>
      </c>
      <c r="AR1108" s="14"/>
      <c r="AS1108" s="14"/>
      <c r="AT1108" s="14"/>
      <c r="AU1108" s="14"/>
      <c r="AV1108" s="14"/>
      <c r="AW1108" s="14" t="s">
        <v>336</v>
      </c>
      <c r="AX1108" s="14" t="s">
        <v>110</v>
      </c>
      <c r="AY1108" s="14" t="s">
        <v>99</v>
      </c>
      <c r="AZ1108" s="14" t="s">
        <v>99</v>
      </c>
      <c r="BA1108" s="14" t="s">
        <v>99</v>
      </c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 t="s">
        <v>13515</v>
      </c>
      <c r="BM1108" s="14">
        <v>106</v>
      </c>
      <c r="BN1108" s="14" t="s">
        <v>13516</v>
      </c>
      <c r="BO1108" s="14" t="s">
        <v>106</v>
      </c>
      <c r="BP1108" s="14">
        <v>69005000</v>
      </c>
      <c r="BQ1108" s="14">
        <v>92993141702</v>
      </c>
      <c r="BR1108" s="14" t="s">
        <v>13517</v>
      </c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</row>
    <row r="1109" spans="1:93" ht="15" customHeight="1">
      <c r="A1109" s="24" t="s">
        <v>13518</v>
      </c>
      <c r="B1109" s="25"/>
      <c r="C1109" s="34" t="s">
        <v>82</v>
      </c>
      <c r="D1109" s="600" t="s">
        <v>13153</v>
      </c>
      <c r="E1109" s="599">
        <v>48</v>
      </c>
      <c r="F1109" s="600"/>
      <c r="G1109" s="600"/>
      <c r="H1109" s="593" t="s">
        <v>84</v>
      </c>
      <c r="I1109" s="25"/>
      <c r="J1109" s="25" t="s">
        <v>135</v>
      </c>
      <c r="K1109" s="25" t="s">
        <v>86</v>
      </c>
      <c r="L1109" s="32" t="s">
        <v>69</v>
      </c>
      <c r="M1109" s="28" t="s">
        <v>1392</v>
      </c>
      <c r="N1109" s="28" t="s">
        <v>1450</v>
      </c>
      <c r="O1109" s="29" t="s">
        <v>13519</v>
      </c>
      <c r="P1109" s="25" t="s">
        <v>13520</v>
      </c>
      <c r="Q1109" s="41" t="s">
        <v>13521</v>
      </c>
      <c r="R1109" s="25" t="s">
        <v>13522</v>
      </c>
      <c r="S1109" s="25" t="s">
        <v>13523</v>
      </c>
      <c r="T1109" s="25">
        <v>114796122</v>
      </c>
      <c r="U1109" s="25">
        <v>24</v>
      </c>
      <c r="V1109" s="25">
        <v>31</v>
      </c>
      <c r="W1109" s="25">
        <v>375</v>
      </c>
      <c r="X1109" s="24" t="s">
        <v>13524</v>
      </c>
      <c r="Y1109" s="24" t="s">
        <v>13525</v>
      </c>
      <c r="Z1109" s="25">
        <v>2</v>
      </c>
      <c r="AA1109" s="25" t="s">
        <v>96</v>
      </c>
      <c r="AB1109" s="25" t="s">
        <v>23</v>
      </c>
      <c r="AC1109" s="25" t="s">
        <v>97</v>
      </c>
      <c r="AD1109" s="30"/>
      <c r="AE1109" s="24" t="s">
        <v>13526</v>
      </c>
      <c r="AF1109" s="31">
        <v>27254</v>
      </c>
      <c r="AG1109" s="25" t="str">
        <f t="shared" ca="1" si="304"/>
        <v>51 anos</v>
      </c>
      <c r="AH1109" s="31">
        <v>43937</v>
      </c>
      <c r="AI1109" s="31">
        <v>43937</v>
      </c>
      <c r="AJ1109" s="31">
        <f t="shared" si="297"/>
        <v>53068</v>
      </c>
      <c r="AK1109" s="31">
        <f t="shared" si="298"/>
        <v>54894</v>
      </c>
      <c r="AL1109" s="25">
        <v>59</v>
      </c>
      <c r="AM1109" s="25" t="str">
        <f t="shared" ca="1" si="299"/>
        <v>5 ano(s)</v>
      </c>
      <c r="AN1109" s="25" t="str">
        <f t="shared" ca="1" si="300"/>
        <v>4  mês(es)</v>
      </c>
      <c r="AO1109" s="25" t="str">
        <f t="shared" ca="1" si="301"/>
        <v>0 dias</v>
      </c>
      <c r="AP1109" s="25">
        <f t="shared" ca="1" si="302"/>
        <v>1948</v>
      </c>
      <c r="AQ1109" s="32" t="s">
        <v>99</v>
      </c>
      <c r="AR1109" s="25"/>
      <c r="AS1109" s="25"/>
      <c r="AT1109" s="25"/>
      <c r="AU1109" s="25"/>
      <c r="AV1109" s="25"/>
      <c r="AW1109" s="25" t="s">
        <v>100</v>
      </c>
      <c r="AX1109" s="25" t="s">
        <v>110</v>
      </c>
      <c r="AY1109" s="25" t="s">
        <v>5939</v>
      </c>
      <c r="AZ1109" s="25" t="s">
        <v>99</v>
      </c>
      <c r="BA1109" s="25" t="s">
        <v>99</v>
      </c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 t="s">
        <v>13527</v>
      </c>
      <c r="BM1109" s="25">
        <v>233</v>
      </c>
      <c r="BN1109" s="25" t="s">
        <v>12348</v>
      </c>
      <c r="BO1109" s="25" t="s">
        <v>106</v>
      </c>
      <c r="BP1109" s="25">
        <v>69075773</v>
      </c>
      <c r="BQ1109" s="25">
        <v>32375930</v>
      </c>
      <c r="BR1109" s="33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</row>
    <row r="1110" spans="1:93" ht="15" customHeight="1">
      <c r="A1110" s="13" t="s">
        <v>13528</v>
      </c>
      <c r="B1110" s="14"/>
      <c r="C1110" s="40" t="s">
        <v>82</v>
      </c>
      <c r="D1110" s="599" t="s">
        <v>13153</v>
      </c>
      <c r="E1110" s="599">
        <v>48</v>
      </c>
      <c r="F1110" s="599"/>
      <c r="G1110" s="599"/>
      <c r="H1110" s="593" t="s">
        <v>84</v>
      </c>
      <c r="I1110" s="14"/>
      <c r="J1110" s="14" t="s">
        <v>135</v>
      </c>
      <c r="K1110" s="14" t="s">
        <v>86</v>
      </c>
      <c r="L1110" s="21" t="s">
        <v>69</v>
      </c>
      <c r="M1110" s="17" t="s">
        <v>1392</v>
      </c>
      <c r="N1110" s="17" t="s">
        <v>1450</v>
      </c>
      <c r="O1110" s="18" t="s">
        <v>13529</v>
      </c>
      <c r="P1110" s="14" t="s">
        <v>13530</v>
      </c>
      <c r="Q1110" s="60" t="s">
        <v>13531</v>
      </c>
      <c r="R1110" s="14" t="s">
        <v>13532</v>
      </c>
      <c r="S1110" s="14" t="s">
        <v>13533</v>
      </c>
      <c r="T1110" s="14">
        <v>228312922</v>
      </c>
      <c r="U1110" s="14">
        <v>8</v>
      </c>
      <c r="V1110" s="14">
        <v>2</v>
      </c>
      <c r="W1110" s="14">
        <v>741</v>
      </c>
      <c r="X1110" s="13" t="s">
        <v>13534</v>
      </c>
      <c r="Y1110" s="13" t="s">
        <v>13535</v>
      </c>
      <c r="Z1110" s="14">
        <v>1</v>
      </c>
      <c r="AA1110" s="14" t="s">
        <v>96</v>
      </c>
      <c r="AB1110" s="14" t="s">
        <v>23</v>
      </c>
      <c r="AC1110" s="14" t="s">
        <v>97</v>
      </c>
      <c r="AD1110" s="19"/>
      <c r="AE1110" s="13" t="s">
        <v>9888</v>
      </c>
      <c r="AF1110" s="20">
        <v>30578</v>
      </c>
      <c r="AG1110" s="14" t="str">
        <f t="shared" ca="1" si="304"/>
        <v>41 anos</v>
      </c>
      <c r="AH1110" s="20">
        <v>43937</v>
      </c>
      <c r="AI1110" s="20">
        <v>43950</v>
      </c>
      <c r="AJ1110" s="20">
        <f t="shared" si="297"/>
        <v>53081</v>
      </c>
      <c r="AK1110" s="20">
        <f t="shared" si="298"/>
        <v>54907</v>
      </c>
      <c r="AL1110" s="14">
        <v>59</v>
      </c>
      <c r="AM1110" s="14" t="str">
        <f t="shared" ca="1" si="299"/>
        <v>5 ano(s)</v>
      </c>
      <c r="AN1110" s="14" t="str">
        <f t="shared" ca="1" si="300"/>
        <v>3  mês(es)</v>
      </c>
      <c r="AO1110" s="14" t="str">
        <f t="shared" ca="1" si="301"/>
        <v>18 dias</v>
      </c>
      <c r="AP1110" s="14">
        <f t="shared" ca="1" si="302"/>
        <v>1935</v>
      </c>
      <c r="AQ1110" s="21" t="s">
        <v>99</v>
      </c>
      <c r="AR1110" s="14"/>
      <c r="AS1110" s="14"/>
      <c r="AT1110" s="14"/>
      <c r="AU1110" s="14"/>
      <c r="AV1110" s="14"/>
      <c r="AW1110" s="14" t="s">
        <v>336</v>
      </c>
      <c r="AX1110" s="14" t="s">
        <v>110</v>
      </c>
      <c r="AY1110" s="14" t="s">
        <v>99</v>
      </c>
      <c r="AZ1110" s="14" t="s">
        <v>99</v>
      </c>
      <c r="BA1110" s="14" t="s">
        <v>99</v>
      </c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 t="s">
        <v>13536</v>
      </c>
      <c r="BM1110" s="14">
        <v>12</v>
      </c>
      <c r="BN1110" s="14" t="s">
        <v>13537</v>
      </c>
      <c r="BO1110" s="14" t="s">
        <v>106</v>
      </c>
      <c r="BP1110" s="14">
        <v>69058117</v>
      </c>
      <c r="BQ1110" s="14">
        <v>92984163917</v>
      </c>
      <c r="BR1110" s="14" t="s">
        <v>13538</v>
      </c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</row>
    <row r="1111" spans="1:93" ht="15" customHeight="1">
      <c r="A1111" s="24" t="s">
        <v>13539</v>
      </c>
      <c r="B1111" s="25"/>
      <c r="C1111" s="34" t="s">
        <v>82</v>
      </c>
      <c r="D1111" s="600" t="s">
        <v>13153</v>
      </c>
      <c r="E1111" s="599">
        <v>48</v>
      </c>
      <c r="F1111" s="600"/>
      <c r="G1111" s="600"/>
      <c r="H1111" s="593" t="s">
        <v>84</v>
      </c>
      <c r="I1111" s="25"/>
      <c r="J1111" s="25" t="s">
        <v>135</v>
      </c>
      <c r="K1111" s="25" t="s">
        <v>279</v>
      </c>
      <c r="L1111" s="25" t="s">
        <v>68</v>
      </c>
      <c r="M1111" s="28" t="s">
        <v>1392</v>
      </c>
      <c r="N1111" s="28" t="s">
        <v>2706</v>
      </c>
      <c r="O1111" s="29" t="s">
        <v>13540</v>
      </c>
      <c r="P1111" s="25" t="s">
        <v>13541</v>
      </c>
      <c r="Q1111" s="210" t="s">
        <v>13542</v>
      </c>
      <c r="R1111" s="25" t="s">
        <v>13543</v>
      </c>
      <c r="S1111" s="25" t="s">
        <v>13544</v>
      </c>
      <c r="T1111" s="25">
        <v>39275</v>
      </c>
      <c r="U1111" s="25">
        <v>70</v>
      </c>
      <c r="V1111" s="25">
        <v>70</v>
      </c>
      <c r="W1111" s="25">
        <v>633</v>
      </c>
      <c r="X1111" s="24" t="s">
        <v>13545</v>
      </c>
      <c r="Y1111" s="24" t="s">
        <v>13546</v>
      </c>
      <c r="Z1111" s="25">
        <v>1</v>
      </c>
      <c r="AA1111" s="25" t="s">
        <v>96</v>
      </c>
      <c r="AB1111" s="25" t="s">
        <v>23</v>
      </c>
      <c r="AC1111" s="25" t="s">
        <v>97</v>
      </c>
      <c r="AD1111" s="30"/>
      <c r="AE1111" s="24" t="s">
        <v>805</v>
      </c>
      <c r="AF1111" s="31">
        <v>27201</v>
      </c>
      <c r="AG1111" s="25" t="str">
        <f t="shared" ca="1" si="304"/>
        <v>51 anos</v>
      </c>
      <c r="AH1111" s="31">
        <v>43937</v>
      </c>
      <c r="AI1111" s="31">
        <v>43937</v>
      </c>
      <c r="AJ1111" s="31">
        <f t="shared" si="297"/>
        <v>53068</v>
      </c>
      <c r="AK1111" s="31">
        <f t="shared" si="298"/>
        <v>54894</v>
      </c>
      <c r="AL1111" s="25">
        <v>59</v>
      </c>
      <c r="AM1111" s="25" t="str">
        <f t="shared" ca="1" si="299"/>
        <v>5 ano(s)</v>
      </c>
      <c r="AN1111" s="25" t="str">
        <f t="shared" ca="1" si="300"/>
        <v>4  mês(es)</v>
      </c>
      <c r="AO1111" s="25" t="str">
        <f t="shared" ca="1" si="301"/>
        <v>0 dias</v>
      </c>
      <c r="AP1111" s="25">
        <f t="shared" ca="1" si="302"/>
        <v>1948</v>
      </c>
      <c r="AQ1111" s="32" t="s">
        <v>99</v>
      </c>
      <c r="AR1111" s="25"/>
      <c r="AS1111" s="25"/>
      <c r="AT1111" s="25"/>
      <c r="AU1111" s="25"/>
      <c r="AV1111" s="25"/>
      <c r="AW1111" s="25" t="s">
        <v>336</v>
      </c>
      <c r="AX1111" s="25" t="s">
        <v>110</v>
      </c>
      <c r="AY1111" s="25" t="s">
        <v>99</v>
      </c>
      <c r="AZ1111" s="25" t="s">
        <v>110</v>
      </c>
      <c r="BA1111" s="25" t="s">
        <v>110</v>
      </c>
      <c r="BB1111" s="25"/>
      <c r="BC1111" s="25" t="s">
        <v>1401</v>
      </c>
      <c r="BD1111" s="25"/>
      <c r="BE1111" s="25"/>
      <c r="BF1111" s="25"/>
      <c r="BG1111" s="25"/>
      <c r="BH1111" s="25"/>
      <c r="BI1111" s="25"/>
      <c r="BJ1111" s="25"/>
      <c r="BK1111" s="25"/>
      <c r="BL1111" s="25" t="s">
        <v>13547</v>
      </c>
      <c r="BM1111" s="25">
        <v>8</v>
      </c>
      <c r="BN1111" s="25" t="s">
        <v>2184</v>
      </c>
      <c r="BO1111" s="25" t="s">
        <v>106</v>
      </c>
      <c r="BP1111" s="25">
        <v>69078130</v>
      </c>
      <c r="BQ1111" s="25">
        <v>92981330755</v>
      </c>
      <c r="BR1111" s="33" t="s">
        <v>13548</v>
      </c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</row>
    <row r="1112" spans="1:93" ht="15" customHeight="1">
      <c r="A1112" s="13" t="s">
        <v>13549</v>
      </c>
      <c r="B1112" s="14"/>
      <c r="C1112" s="40" t="s">
        <v>82</v>
      </c>
      <c r="D1112" s="599" t="s">
        <v>13153</v>
      </c>
      <c r="E1112" s="599">
        <v>48</v>
      </c>
      <c r="F1112" s="599"/>
      <c r="G1112" s="599"/>
      <c r="H1112" s="593" t="s">
        <v>84</v>
      </c>
      <c r="I1112" s="14"/>
      <c r="J1112" s="14" t="s">
        <v>135</v>
      </c>
      <c r="K1112" s="14" t="s">
        <v>544</v>
      </c>
      <c r="L1112" s="21" t="s">
        <v>70</v>
      </c>
      <c r="M1112" s="17" t="s">
        <v>1392</v>
      </c>
      <c r="N1112" s="17" t="s">
        <v>1450</v>
      </c>
      <c r="O1112" s="18" t="s">
        <v>13550</v>
      </c>
      <c r="P1112" s="14" t="s">
        <v>13551</v>
      </c>
      <c r="Q1112" s="60" t="s">
        <v>13552</v>
      </c>
      <c r="R1112" s="14" t="s">
        <v>13553</v>
      </c>
      <c r="S1112" s="14" t="s">
        <v>13554</v>
      </c>
      <c r="T1112" s="14">
        <v>162117822</v>
      </c>
      <c r="U1112" s="14">
        <v>24</v>
      </c>
      <c r="V1112" s="14">
        <v>31</v>
      </c>
      <c r="W1112" s="14">
        <v>30</v>
      </c>
      <c r="X1112" s="13" t="s">
        <v>13555</v>
      </c>
      <c r="Y1112" s="13" t="s">
        <v>13556</v>
      </c>
      <c r="Z1112" s="14">
        <v>2</v>
      </c>
      <c r="AA1112" s="14" t="s">
        <v>99</v>
      </c>
      <c r="AB1112" s="14" t="s">
        <v>1601</v>
      </c>
      <c r="AC1112" s="14" t="s">
        <v>97</v>
      </c>
      <c r="AD1112" s="19" t="s">
        <v>13557</v>
      </c>
      <c r="AE1112" s="13" t="s">
        <v>13558</v>
      </c>
      <c r="AF1112" s="20">
        <v>27625</v>
      </c>
      <c r="AG1112" s="14" t="str">
        <f t="shared" ca="1" si="304"/>
        <v>49 anos</v>
      </c>
      <c r="AH1112" s="20">
        <v>43937</v>
      </c>
      <c r="AI1112" s="20">
        <v>43937</v>
      </c>
      <c r="AJ1112" s="20">
        <f t="shared" si="297"/>
        <v>53068</v>
      </c>
      <c r="AK1112" s="20">
        <f t="shared" si="298"/>
        <v>54894</v>
      </c>
      <c r="AL1112" s="14">
        <v>59</v>
      </c>
      <c r="AM1112" s="14" t="str">
        <f t="shared" ca="1" si="299"/>
        <v>5 ano(s)</v>
      </c>
      <c r="AN1112" s="14" t="str">
        <f t="shared" ca="1" si="300"/>
        <v>4  mês(es)</v>
      </c>
      <c r="AO1112" s="14" t="str">
        <f t="shared" ca="1" si="301"/>
        <v>0 dias</v>
      </c>
      <c r="AP1112" s="14">
        <f t="shared" ca="1" si="302"/>
        <v>1948</v>
      </c>
      <c r="AQ1112" s="21" t="s">
        <v>99</v>
      </c>
      <c r="AR1112" s="14"/>
      <c r="AS1112" s="14"/>
      <c r="AT1112" s="14"/>
      <c r="AU1112" s="14"/>
      <c r="AV1112" s="14"/>
      <c r="AW1112" s="14" t="s">
        <v>336</v>
      </c>
      <c r="AX1112" s="14" t="s">
        <v>110</v>
      </c>
      <c r="AY1112" s="14" t="s">
        <v>99</v>
      </c>
      <c r="AZ1112" s="14" t="s">
        <v>99</v>
      </c>
      <c r="BA1112" s="116" t="s">
        <v>99</v>
      </c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 t="s">
        <v>13559</v>
      </c>
      <c r="BM1112" s="14">
        <v>41</v>
      </c>
      <c r="BN1112" s="14" t="s">
        <v>13560</v>
      </c>
      <c r="BO1112" s="14" t="s">
        <v>106</v>
      </c>
      <c r="BP1112" s="14">
        <v>69095000</v>
      </c>
      <c r="BQ1112" s="121">
        <v>92032232307</v>
      </c>
      <c r="BR1112" s="22"/>
      <c r="BS1112" s="14"/>
      <c r="BT1112" s="14"/>
      <c r="BU1112" s="14"/>
      <c r="BV1112" s="14"/>
      <c r="BW1112" s="14"/>
      <c r="BX1112" s="14"/>
      <c r="BY1112" s="14" t="s">
        <v>13561</v>
      </c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</row>
    <row r="1113" spans="1:93" ht="15" customHeight="1">
      <c r="A1113" s="24" t="s">
        <v>13562</v>
      </c>
      <c r="B1113" s="25">
        <v>19</v>
      </c>
      <c r="C1113" s="34" t="s">
        <v>82</v>
      </c>
      <c r="D1113" s="600" t="s">
        <v>13153</v>
      </c>
      <c r="E1113" s="599">
        <v>48</v>
      </c>
      <c r="F1113" s="600"/>
      <c r="G1113" s="600"/>
      <c r="H1113" s="593" t="s">
        <v>84</v>
      </c>
      <c r="I1113" s="25"/>
      <c r="J1113" s="25" t="s">
        <v>135</v>
      </c>
      <c r="K1113" s="25" t="s">
        <v>544</v>
      </c>
      <c r="L1113" s="25" t="s">
        <v>75</v>
      </c>
      <c r="M1113" s="28" t="s">
        <v>136</v>
      </c>
      <c r="N1113" s="28" t="s">
        <v>4987</v>
      </c>
      <c r="O1113" s="29" t="s">
        <v>13563</v>
      </c>
      <c r="P1113" s="25" t="s">
        <v>13564</v>
      </c>
      <c r="Q1113" s="25">
        <v>1367</v>
      </c>
      <c r="R1113" s="25" t="s">
        <v>13565</v>
      </c>
      <c r="S1113" s="25" t="s">
        <v>13566</v>
      </c>
      <c r="T1113" s="25">
        <v>235600122</v>
      </c>
      <c r="U1113" s="25">
        <v>8</v>
      </c>
      <c r="V1113" s="25">
        <v>23</v>
      </c>
      <c r="W1113" s="25">
        <v>183</v>
      </c>
      <c r="X1113" s="24" t="s">
        <v>13567</v>
      </c>
      <c r="Y1113" s="24" t="s">
        <v>13568</v>
      </c>
      <c r="Z1113" s="25"/>
      <c r="AA1113" s="25" t="s">
        <v>96</v>
      </c>
      <c r="AB1113" s="25" t="s">
        <v>23</v>
      </c>
      <c r="AC1113" s="25" t="s">
        <v>97</v>
      </c>
      <c r="AD1113" s="30"/>
      <c r="AE1113" s="24" t="s">
        <v>583</v>
      </c>
      <c r="AF1113" s="31">
        <v>31578</v>
      </c>
      <c r="AG1113" s="25" t="str">
        <f t="shared" ca="1" si="304"/>
        <v>39 anos</v>
      </c>
      <c r="AH1113" s="25"/>
      <c r="AI1113" s="31">
        <v>43937</v>
      </c>
      <c r="AJ1113" s="31">
        <f t="shared" si="297"/>
        <v>53068</v>
      </c>
      <c r="AK1113" s="31">
        <f t="shared" si="298"/>
        <v>54894</v>
      </c>
      <c r="AL1113" s="25">
        <v>59</v>
      </c>
      <c r="AM1113" s="25" t="str">
        <f t="shared" ca="1" si="299"/>
        <v>5 ano(s)</v>
      </c>
      <c r="AN1113" s="25" t="str">
        <f t="shared" ca="1" si="300"/>
        <v>4  mês(es)</v>
      </c>
      <c r="AO1113" s="25" t="str">
        <f t="shared" ca="1" si="301"/>
        <v>0 dias</v>
      </c>
      <c r="AP1113" s="25">
        <f t="shared" ca="1" si="302"/>
        <v>1948</v>
      </c>
      <c r="AQ1113" s="32" t="s">
        <v>99</v>
      </c>
      <c r="AR1113" s="25"/>
      <c r="AS1113" s="25"/>
      <c r="AT1113" s="25"/>
      <c r="AU1113" s="25"/>
      <c r="AV1113" s="25"/>
      <c r="AW1113" s="25" t="s">
        <v>100</v>
      </c>
      <c r="AX1113" s="25" t="s">
        <v>2538</v>
      </c>
      <c r="AY1113" s="25" t="s">
        <v>13569</v>
      </c>
      <c r="AZ1113" s="25" t="s">
        <v>13570</v>
      </c>
      <c r="BA1113" s="25" t="s">
        <v>13571</v>
      </c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 t="s">
        <v>13572</v>
      </c>
      <c r="BM1113" s="25">
        <v>2</v>
      </c>
      <c r="BN1113" s="25" t="s">
        <v>13573</v>
      </c>
      <c r="BO1113" s="25" t="s">
        <v>106</v>
      </c>
      <c r="BP1113" s="25">
        <v>69040500</v>
      </c>
      <c r="BQ1113" s="25">
        <v>92981141333</v>
      </c>
      <c r="BR1113" s="33" t="s">
        <v>13574</v>
      </c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31">
        <v>43937</v>
      </c>
      <c r="CC1113" s="25" t="s">
        <v>175</v>
      </c>
      <c r="CD1113" s="31">
        <v>44672</v>
      </c>
      <c r="CE1113" s="25" t="s">
        <v>709</v>
      </c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</row>
    <row r="1114" spans="1:93" ht="15" customHeight="1">
      <c r="A1114" s="13" t="s">
        <v>13575</v>
      </c>
      <c r="B1114" s="14"/>
      <c r="C1114" s="40" t="s">
        <v>82</v>
      </c>
      <c r="D1114" s="599" t="s">
        <v>13153</v>
      </c>
      <c r="E1114" s="599">
        <v>48</v>
      </c>
      <c r="F1114" s="599"/>
      <c r="G1114" s="599"/>
      <c r="H1114" s="593" t="s">
        <v>84</v>
      </c>
      <c r="I1114" s="14"/>
      <c r="J1114" s="14" t="s">
        <v>135</v>
      </c>
      <c r="K1114" s="14" t="s">
        <v>86</v>
      </c>
      <c r="L1114" s="21" t="s">
        <v>70</v>
      </c>
      <c r="M1114" s="17" t="s">
        <v>1392</v>
      </c>
      <c r="N1114" s="17" t="s">
        <v>1450</v>
      </c>
      <c r="O1114" s="18" t="s">
        <v>13576</v>
      </c>
      <c r="P1114" s="14" t="s">
        <v>13577</v>
      </c>
      <c r="Q1114" s="60" t="s">
        <v>13578</v>
      </c>
      <c r="R1114" s="14" t="s">
        <v>13579</v>
      </c>
      <c r="S1114" s="14" t="s">
        <v>13580</v>
      </c>
      <c r="T1114" s="14">
        <v>211235322</v>
      </c>
      <c r="U1114" s="14">
        <v>59</v>
      </c>
      <c r="V1114" s="14">
        <v>65</v>
      </c>
      <c r="W1114" s="14">
        <v>369</v>
      </c>
      <c r="X1114" s="13" t="s">
        <v>13581</v>
      </c>
      <c r="Y1114" s="13" t="s">
        <v>13582</v>
      </c>
      <c r="Z1114" s="14">
        <v>2</v>
      </c>
      <c r="AA1114" s="14" t="s">
        <v>96</v>
      </c>
      <c r="AB1114" s="14" t="s">
        <v>23</v>
      </c>
      <c r="AC1114" s="14" t="s">
        <v>97</v>
      </c>
      <c r="AD1114" s="19"/>
      <c r="AE1114" s="13"/>
      <c r="AF1114" s="20">
        <v>29990</v>
      </c>
      <c r="AG1114" s="14" t="str">
        <f t="shared" ca="1" si="304"/>
        <v>43 anos</v>
      </c>
      <c r="AH1114" s="20">
        <v>43937</v>
      </c>
      <c r="AI1114" s="20">
        <v>43937</v>
      </c>
      <c r="AJ1114" s="20">
        <f t="shared" ref="AJ1114:AJ1145" si="305">EDATE(AI1114,300)</f>
        <v>53068</v>
      </c>
      <c r="AK1114" s="20">
        <f t="shared" ref="AK1114:AK1145" si="306">EDATE(AI1114,360)</f>
        <v>54894</v>
      </c>
      <c r="AL1114" s="14">
        <v>59</v>
      </c>
      <c r="AM1114" s="14" t="str">
        <f t="shared" ref="AM1114:AM1145" ca="1" si="307">DATEDIF(AI1114,TODAY(),"Y")&amp;" ano(s)"</f>
        <v>5 ano(s)</v>
      </c>
      <c r="AN1114" s="14" t="str">
        <f t="shared" ref="AN1114:AN1145" ca="1" si="308">DATEDIF(AI1114,TODAY(),"YM")&amp;"  mês(es)"</f>
        <v>4  mês(es)</v>
      </c>
      <c r="AO1114" s="14" t="str">
        <f t="shared" ref="AO1114:AO1145" ca="1" si="309">DATEDIF(AI1114,TODAY(),"MD")&amp;" dias"</f>
        <v>0 dias</v>
      </c>
      <c r="AP1114" s="14">
        <f t="shared" ref="AP1114:AP1145" ca="1" si="310">TODAY()-AI1114</f>
        <v>1948</v>
      </c>
      <c r="AQ1114" s="21" t="s">
        <v>99</v>
      </c>
      <c r="AR1114" s="14"/>
      <c r="AS1114" s="14"/>
      <c r="AT1114" s="14"/>
      <c r="AU1114" s="14"/>
      <c r="AV1114" s="14"/>
      <c r="AW1114" s="14" t="s">
        <v>336</v>
      </c>
      <c r="AX1114" s="14" t="s">
        <v>110</v>
      </c>
      <c r="AY1114" s="14" t="s">
        <v>99</v>
      </c>
      <c r="AZ1114" s="14" t="s">
        <v>99</v>
      </c>
      <c r="BA1114" s="14" t="s">
        <v>99</v>
      </c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 t="s">
        <v>13583</v>
      </c>
      <c r="BM1114" s="14">
        <v>109</v>
      </c>
      <c r="BN1114" s="14" t="s">
        <v>13337</v>
      </c>
      <c r="BO1114" s="14" t="s">
        <v>106</v>
      </c>
      <c r="BP1114" s="14">
        <v>69000000</v>
      </c>
      <c r="BQ1114" s="14">
        <v>92991676868</v>
      </c>
      <c r="BR1114" s="14" t="s">
        <v>13584</v>
      </c>
      <c r="BS1114" s="14"/>
      <c r="BT1114" s="14"/>
      <c r="BU1114" s="14"/>
      <c r="BV1114" s="14"/>
      <c r="BW1114" s="14"/>
      <c r="BX1114" s="14"/>
      <c r="BY1114" s="14" t="s">
        <v>2671</v>
      </c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</row>
    <row r="1115" spans="1:93" ht="15" customHeight="1">
      <c r="A1115" s="24" t="s">
        <v>13585</v>
      </c>
      <c r="B1115" s="25">
        <v>38</v>
      </c>
      <c r="C1115" s="34" t="s">
        <v>82</v>
      </c>
      <c r="D1115" s="600" t="s">
        <v>13153</v>
      </c>
      <c r="E1115" s="599">
        <v>48</v>
      </c>
      <c r="F1115" s="600"/>
      <c r="G1115" s="600"/>
      <c r="H1115" s="593" t="s">
        <v>84</v>
      </c>
      <c r="I1115" s="25"/>
      <c r="J1115" s="25" t="s">
        <v>85</v>
      </c>
      <c r="K1115" s="25" t="s">
        <v>279</v>
      </c>
      <c r="L1115" s="25" t="s">
        <v>75</v>
      </c>
      <c r="M1115" s="28" t="s">
        <v>136</v>
      </c>
      <c r="N1115" s="28" t="s">
        <v>161</v>
      </c>
      <c r="O1115" s="29" t="s">
        <v>13586</v>
      </c>
      <c r="P1115" s="25" t="s">
        <v>13587</v>
      </c>
      <c r="Q1115" s="25">
        <v>1440</v>
      </c>
      <c r="R1115" s="25" t="s">
        <v>13588</v>
      </c>
      <c r="S1115" s="25" t="s">
        <v>13589</v>
      </c>
      <c r="T1115" s="25">
        <v>343427513</v>
      </c>
      <c r="U1115" s="25">
        <v>33</v>
      </c>
      <c r="V1115" s="25">
        <v>2</v>
      </c>
      <c r="W1115" s="25">
        <v>659</v>
      </c>
      <c r="X1115" s="24" t="s">
        <v>13590</v>
      </c>
      <c r="Y1115" s="24" t="s">
        <v>13591</v>
      </c>
      <c r="Z1115" s="25">
        <v>2</v>
      </c>
      <c r="AA1115" s="25" t="s">
        <v>96</v>
      </c>
      <c r="AB1115" s="25" t="s">
        <v>23</v>
      </c>
      <c r="AC1115" s="25" t="s">
        <v>97</v>
      </c>
      <c r="AD1115" s="30"/>
      <c r="AE1115" s="24" t="s">
        <v>3036</v>
      </c>
      <c r="AF1115" s="31">
        <v>29109</v>
      </c>
      <c r="AG1115" s="25" t="str">
        <f t="shared" ca="1" si="304"/>
        <v>45 anos</v>
      </c>
      <c r="AH1115" s="25"/>
      <c r="AI1115" s="31">
        <v>43937</v>
      </c>
      <c r="AJ1115" s="31">
        <f t="shared" si="305"/>
        <v>53068</v>
      </c>
      <c r="AK1115" s="31">
        <f t="shared" si="306"/>
        <v>54894</v>
      </c>
      <c r="AL1115" s="25">
        <v>59</v>
      </c>
      <c r="AM1115" s="25" t="str">
        <f t="shared" ca="1" si="307"/>
        <v>5 ano(s)</v>
      </c>
      <c r="AN1115" s="25" t="str">
        <f t="shared" ca="1" si="308"/>
        <v>4  mês(es)</v>
      </c>
      <c r="AO1115" s="25" t="str">
        <f t="shared" ca="1" si="309"/>
        <v>0 dias</v>
      </c>
      <c r="AP1115" s="25">
        <f t="shared" ca="1" si="310"/>
        <v>1948</v>
      </c>
      <c r="AQ1115" s="32" t="s">
        <v>99</v>
      </c>
      <c r="AR1115" s="25"/>
      <c r="AS1115" s="25"/>
      <c r="AT1115" s="25"/>
      <c r="AU1115" s="25"/>
      <c r="AV1115" s="25"/>
      <c r="AW1115" s="25" t="s">
        <v>100</v>
      </c>
      <c r="AX1115" s="25" t="s">
        <v>172</v>
      </c>
      <c r="AY1115" s="25" t="s">
        <v>13592</v>
      </c>
      <c r="AZ1115" s="25" t="s">
        <v>99</v>
      </c>
      <c r="BA1115" s="25" t="s">
        <v>99</v>
      </c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 t="s">
        <v>13593</v>
      </c>
      <c r="BM1115" s="25">
        <v>35</v>
      </c>
      <c r="BN1115" s="25" t="s">
        <v>13594</v>
      </c>
      <c r="BO1115" s="25" t="s">
        <v>106</v>
      </c>
      <c r="BP1115" s="25">
        <v>69037580</v>
      </c>
      <c r="BQ1115" s="25" t="s">
        <v>13595</v>
      </c>
      <c r="BR1115" s="33" t="s">
        <v>13596</v>
      </c>
      <c r="BS1115" s="25"/>
      <c r="BT1115" s="25"/>
      <c r="BU1115" s="25"/>
      <c r="BV1115" s="25"/>
      <c r="BW1115" s="25"/>
      <c r="BX1115" s="25"/>
      <c r="BY1115" s="630"/>
      <c r="BZ1115" s="25"/>
      <c r="CA1115" s="25"/>
      <c r="CB1115" s="31">
        <v>43937</v>
      </c>
      <c r="CC1115" s="25" t="s">
        <v>175</v>
      </c>
      <c r="CD1115" s="31">
        <v>44672</v>
      </c>
      <c r="CE1115" s="25" t="s">
        <v>176</v>
      </c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</row>
    <row r="1116" spans="1:93" ht="15" customHeight="1">
      <c r="A1116" s="13" t="s">
        <v>13597</v>
      </c>
      <c r="B1116" s="14"/>
      <c r="C1116" s="40" t="s">
        <v>82</v>
      </c>
      <c r="D1116" s="599" t="s">
        <v>13153</v>
      </c>
      <c r="E1116" s="599">
        <v>48</v>
      </c>
      <c r="F1116" s="599"/>
      <c r="G1116" s="599"/>
      <c r="H1116" s="593" t="s">
        <v>84</v>
      </c>
      <c r="I1116" s="14"/>
      <c r="J1116" s="14" t="s">
        <v>85</v>
      </c>
      <c r="K1116" s="14" t="s">
        <v>279</v>
      </c>
      <c r="L1116" s="21" t="s">
        <v>69</v>
      </c>
      <c r="M1116" s="17" t="s">
        <v>1392</v>
      </c>
      <c r="N1116" s="17" t="s">
        <v>1450</v>
      </c>
      <c r="O1116" s="18" t="s">
        <v>13598</v>
      </c>
      <c r="P1116" s="14" t="s">
        <v>13599</v>
      </c>
      <c r="Q1116" s="60" t="s">
        <v>13600</v>
      </c>
      <c r="R1116" s="14" t="s">
        <v>13601</v>
      </c>
      <c r="S1116" s="14" t="s">
        <v>13602</v>
      </c>
      <c r="T1116" s="14">
        <v>23150226</v>
      </c>
      <c r="U1116" s="14">
        <v>58</v>
      </c>
      <c r="V1116" s="14">
        <v>1</v>
      </c>
      <c r="W1116" s="14">
        <v>704</v>
      </c>
      <c r="X1116" s="13" t="s">
        <v>13603</v>
      </c>
      <c r="Y1116" s="13" t="s">
        <v>13604</v>
      </c>
      <c r="Z1116" s="14">
        <v>3</v>
      </c>
      <c r="AA1116" s="14" t="s">
        <v>96</v>
      </c>
      <c r="AB1116" s="14" t="s">
        <v>23</v>
      </c>
      <c r="AC1116" s="14" t="s">
        <v>97</v>
      </c>
      <c r="AD1116" s="19"/>
      <c r="AE1116" s="13" t="s">
        <v>12975</v>
      </c>
      <c r="AF1116" s="20">
        <v>29088</v>
      </c>
      <c r="AG1116" s="14" t="str">
        <f t="shared" ca="1" si="304"/>
        <v>45 anos</v>
      </c>
      <c r="AH1116" s="20">
        <v>43937</v>
      </c>
      <c r="AI1116" s="20">
        <v>43937</v>
      </c>
      <c r="AJ1116" s="20">
        <f t="shared" si="305"/>
        <v>53068</v>
      </c>
      <c r="AK1116" s="20">
        <f t="shared" si="306"/>
        <v>54894</v>
      </c>
      <c r="AL1116" s="14">
        <v>59</v>
      </c>
      <c r="AM1116" s="14" t="str">
        <f t="shared" ca="1" si="307"/>
        <v>5 ano(s)</v>
      </c>
      <c r="AN1116" s="14" t="str">
        <f t="shared" ca="1" si="308"/>
        <v>4  mês(es)</v>
      </c>
      <c r="AO1116" s="14" t="str">
        <f t="shared" ca="1" si="309"/>
        <v>0 dias</v>
      </c>
      <c r="AP1116" s="14">
        <f t="shared" ca="1" si="310"/>
        <v>1948</v>
      </c>
      <c r="AQ1116" s="21" t="s">
        <v>99</v>
      </c>
      <c r="AR1116" s="14"/>
      <c r="AS1116" s="14"/>
      <c r="AT1116" s="14"/>
      <c r="AU1116" s="14"/>
      <c r="AV1116" s="14"/>
      <c r="AW1116" s="14" t="s">
        <v>100</v>
      </c>
      <c r="AX1116" s="14" t="s">
        <v>110</v>
      </c>
      <c r="AY1116" s="14" t="s">
        <v>13605</v>
      </c>
      <c r="AZ1116" s="14" t="s">
        <v>99</v>
      </c>
      <c r="BA1116" s="116" t="s">
        <v>99</v>
      </c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 t="s">
        <v>13606</v>
      </c>
      <c r="BM1116" s="14">
        <v>2234</v>
      </c>
      <c r="BN1116" s="14" t="s">
        <v>13607</v>
      </c>
      <c r="BO1116" s="14" t="s">
        <v>106</v>
      </c>
      <c r="BP1116" s="14">
        <v>69037548</v>
      </c>
      <c r="BQ1116" s="261">
        <v>95981112282</v>
      </c>
      <c r="BR1116" s="14" t="s">
        <v>13608</v>
      </c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</row>
    <row r="1117" spans="1:93" ht="15" customHeight="1">
      <c r="A1117" s="24" t="s">
        <v>13609</v>
      </c>
      <c r="B1117" s="25"/>
      <c r="C1117" s="34" t="s">
        <v>82</v>
      </c>
      <c r="D1117" s="600" t="s">
        <v>13153</v>
      </c>
      <c r="E1117" s="599">
        <v>48</v>
      </c>
      <c r="F1117" s="600"/>
      <c r="G1117" s="600"/>
      <c r="H1117" s="593" t="s">
        <v>84</v>
      </c>
      <c r="I1117" s="25"/>
      <c r="J1117" s="25" t="s">
        <v>135</v>
      </c>
      <c r="K1117" s="25" t="s">
        <v>86</v>
      </c>
      <c r="L1117" s="32" t="s">
        <v>70</v>
      </c>
      <c r="M1117" s="28" t="s">
        <v>1392</v>
      </c>
      <c r="N1117" s="28" t="s">
        <v>1450</v>
      </c>
      <c r="O1117" s="29" t="s">
        <v>13610</v>
      </c>
      <c r="P1117" s="25" t="s">
        <v>13611</v>
      </c>
      <c r="Q1117" s="41" t="s">
        <v>13612</v>
      </c>
      <c r="R1117" s="25" t="s">
        <v>13613</v>
      </c>
      <c r="S1117" s="25" t="s">
        <v>13614</v>
      </c>
      <c r="T1117" s="25">
        <v>393694913</v>
      </c>
      <c r="U1117" s="25">
        <v>84</v>
      </c>
      <c r="V1117" s="25">
        <v>32</v>
      </c>
      <c r="W1117" s="25">
        <v>733</v>
      </c>
      <c r="X1117" s="24" t="s">
        <v>13615</v>
      </c>
      <c r="Y1117" s="24" t="s">
        <v>13616</v>
      </c>
      <c r="Z1117" s="25">
        <v>2</v>
      </c>
      <c r="AA1117" s="25" t="s">
        <v>96</v>
      </c>
      <c r="AB1117" s="25" t="s">
        <v>23</v>
      </c>
      <c r="AC1117" s="25" t="s">
        <v>97</v>
      </c>
      <c r="AD1117" s="30"/>
      <c r="AE1117" s="24" t="s">
        <v>13617</v>
      </c>
      <c r="AF1117" s="31">
        <v>29506</v>
      </c>
      <c r="AG1117" s="25" t="str">
        <f t="shared" ca="1" si="304"/>
        <v>44 anos</v>
      </c>
      <c r="AH1117" s="31">
        <v>43937</v>
      </c>
      <c r="AI1117" s="31">
        <v>43937</v>
      </c>
      <c r="AJ1117" s="31">
        <f t="shared" si="305"/>
        <v>53068</v>
      </c>
      <c r="AK1117" s="31">
        <f t="shared" si="306"/>
        <v>54894</v>
      </c>
      <c r="AL1117" s="25">
        <v>59</v>
      </c>
      <c r="AM1117" s="25" t="str">
        <f t="shared" ca="1" si="307"/>
        <v>5 ano(s)</v>
      </c>
      <c r="AN1117" s="25" t="str">
        <f t="shared" ca="1" si="308"/>
        <v>4  mês(es)</v>
      </c>
      <c r="AO1117" s="25" t="str">
        <f t="shared" ca="1" si="309"/>
        <v>0 dias</v>
      </c>
      <c r="AP1117" s="25">
        <f t="shared" ca="1" si="310"/>
        <v>1948</v>
      </c>
      <c r="AQ1117" s="32" t="s">
        <v>99</v>
      </c>
      <c r="AR1117" s="25"/>
      <c r="AS1117" s="25"/>
      <c r="AT1117" s="25"/>
      <c r="AU1117" s="25"/>
      <c r="AV1117" s="25"/>
      <c r="AW1117" s="25" t="s">
        <v>100</v>
      </c>
      <c r="AX1117" s="25" t="s">
        <v>110</v>
      </c>
      <c r="AY1117" s="25" t="s">
        <v>13618</v>
      </c>
      <c r="AZ1117" s="25" t="s">
        <v>99</v>
      </c>
      <c r="BA1117" s="25" t="s">
        <v>99</v>
      </c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 t="s">
        <v>13619</v>
      </c>
      <c r="BM1117" s="25">
        <v>990</v>
      </c>
      <c r="BN1117" s="25" t="s">
        <v>13620</v>
      </c>
      <c r="BO1117" s="25" t="s">
        <v>106</v>
      </c>
      <c r="BP1117" s="25">
        <v>69030790</v>
      </c>
      <c r="BQ1117" s="25">
        <v>92994847778</v>
      </c>
      <c r="BR1117" s="25" t="s">
        <v>13621</v>
      </c>
      <c r="BS1117" s="25"/>
      <c r="BT1117" s="25"/>
      <c r="BU1117" s="25"/>
      <c r="BV1117" s="25"/>
      <c r="BW1117" s="25"/>
      <c r="BX1117" s="25"/>
      <c r="BY1117" s="25" t="s">
        <v>13622</v>
      </c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</row>
    <row r="1118" spans="1:93" ht="15" customHeight="1">
      <c r="A1118" s="13" t="s">
        <v>13623</v>
      </c>
      <c r="B1118" s="14">
        <v>5</v>
      </c>
      <c r="C1118" s="40" t="s">
        <v>82</v>
      </c>
      <c r="D1118" s="599" t="s">
        <v>13153</v>
      </c>
      <c r="E1118" s="599">
        <v>48</v>
      </c>
      <c r="F1118" s="599"/>
      <c r="G1118" s="599"/>
      <c r="H1118" s="593" t="s">
        <v>84</v>
      </c>
      <c r="I1118" s="14"/>
      <c r="J1118" s="14" t="s">
        <v>135</v>
      </c>
      <c r="K1118" s="14" t="s">
        <v>544</v>
      </c>
      <c r="L1118" s="14" t="s">
        <v>75</v>
      </c>
      <c r="M1118" s="17" t="s">
        <v>136</v>
      </c>
      <c r="N1118" s="17" t="s">
        <v>696</v>
      </c>
      <c r="O1118" s="18" t="s">
        <v>13624</v>
      </c>
      <c r="P1118" s="14" t="s">
        <v>13625</v>
      </c>
      <c r="Q1118" s="14">
        <v>1486</v>
      </c>
      <c r="R1118" s="14" t="s">
        <v>13626</v>
      </c>
      <c r="S1118" s="14" t="s">
        <v>13627</v>
      </c>
      <c r="T1118" s="14">
        <v>163037522</v>
      </c>
      <c r="U1118" s="14">
        <v>8</v>
      </c>
      <c r="V1118" s="14">
        <v>58</v>
      </c>
      <c r="W1118" s="14">
        <v>789</v>
      </c>
      <c r="X1118" s="13" t="s">
        <v>13628</v>
      </c>
      <c r="Y1118" s="13" t="s">
        <v>13629</v>
      </c>
      <c r="Z1118" s="14"/>
      <c r="AA1118" s="14" t="s">
        <v>96</v>
      </c>
      <c r="AB1118" s="14" t="s">
        <v>23</v>
      </c>
      <c r="AC1118" s="14" t="s">
        <v>97</v>
      </c>
      <c r="AD1118" s="19"/>
      <c r="AE1118" s="13" t="s">
        <v>409</v>
      </c>
      <c r="AF1118" s="20">
        <v>28270</v>
      </c>
      <c r="AG1118" s="14" t="str">
        <f t="shared" ca="1" si="304"/>
        <v>48 anos</v>
      </c>
      <c r="AH1118" s="14"/>
      <c r="AI1118" s="20">
        <v>43937</v>
      </c>
      <c r="AJ1118" s="20">
        <f t="shared" si="305"/>
        <v>53068</v>
      </c>
      <c r="AK1118" s="20">
        <f t="shared" si="306"/>
        <v>54894</v>
      </c>
      <c r="AL1118" s="14">
        <v>59</v>
      </c>
      <c r="AM1118" s="14" t="str">
        <f t="shared" ca="1" si="307"/>
        <v>5 ano(s)</v>
      </c>
      <c r="AN1118" s="14" t="str">
        <f t="shared" ca="1" si="308"/>
        <v>4  mês(es)</v>
      </c>
      <c r="AO1118" s="14" t="str">
        <f t="shared" ca="1" si="309"/>
        <v>0 dias</v>
      </c>
      <c r="AP1118" s="14">
        <f t="shared" ca="1" si="310"/>
        <v>1948</v>
      </c>
      <c r="AQ1118" s="21" t="s">
        <v>99</v>
      </c>
      <c r="AR1118" s="14"/>
      <c r="AS1118" s="14"/>
      <c r="AT1118" s="14"/>
      <c r="AU1118" s="14"/>
      <c r="AV1118" s="14"/>
      <c r="AW1118" s="14" t="s">
        <v>100</v>
      </c>
      <c r="AX1118" s="14" t="s">
        <v>704</v>
      </c>
      <c r="AY1118" s="14" t="s">
        <v>13630</v>
      </c>
      <c r="AZ1118" s="14" t="s">
        <v>99</v>
      </c>
      <c r="BA1118" s="14" t="s">
        <v>99</v>
      </c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 t="s">
        <v>13631</v>
      </c>
      <c r="BM1118" s="14">
        <v>502</v>
      </c>
      <c r="BN1118" s="14" t="s">
        <v>13632</v>
      </c>
      <c r="BO1118" s="14" t="s">
        <v>106</v>
      </c>
      <c r="BP1118" s="14">
        <v>69000000</v>
      </c>
      <c r="BQ1118" s="14">
        <v>92991058472</v>
      </c>
      <c r="BR1118" s="22" t="s">
        <v>13633</v>
      </c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20">
        <v>43937</v>
      </c>
      <c r="CC1118" s="14" t="s">
        <v>175</v>
      </c>
      <c r="CD1118" s="20">
        <v>44672</v>
      </c>
      <c r="CE1118" s="14" t="s">
        <v>709</v>
      </c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</row>
    <row r="1119" spans="1:93" ht="15" customHeight="1">
      <c r="A1119" s="24" t="s">
        <v>13634</v>
      </c>
      <c r="B1119" s="25">
        <v>39</v>
      </c>
      <c r="C1119" s="34" t="s">
        <v>82</v>
      </c>
      <c r="D1119" s="600" t="s">
        <v>13153</v>
      </c>
      <c r="E1119" s="599">
        <v>48</v>
      </c>
      <c r="F1119" s="600"/>
      <c r="G1119" s="600"/>
      <c r="H1119" s="593" t="s">
        <v>84</v>
      </c>
      <c r="I1119" s="25"/>
      <c r="J1119" s="25" t="s">
        <v>85</v>
      </c>
      <c r="K1119" s="25" t="s">
        <v>544</v>
      </c>
      <c r="L1119" s="25" t="s">
        <v>75</v>
      </c>
      <c r="M1119" s="28" t="s">
        <v>136</v>
      </c>
      <c r="N1119" s="28" t="s">
        <v>161</v>
      </c>
      <c r="O1119" s="29" t="s">
        <v>13635</v>
      </c>
      <c r="P1119" s="25" t="s">
        <v>13636</v>
      </c>
      <c r="Q1119" s="25">
        <v>1498</v>
      </c>
      <c r="R1119" s="25" t="s">
        <v>13637</v>
      </c>
      <c r="S1119" s="25" t="s">
        <v>13638</v>
      </c>
      <c r="T1119" s="25">
        <v>232531413</v>
      </c>
      <c r="U1119" s="25">
        <v>25</v>
      </c>
      <c r="V1119" s="25">
        <v>1</v>
      </c>
      <c r="W1119" s="25">
        <v>792</v>
      </c>
      <c r="X1119" s="24" t="s">
        <v>13639</v>
      </c>
      <c r="Y1119" s="24" t="s">
        <v>13640</v>
      </c>
      <c r="Z1119" s="25">
        <v>2</v>
      </c>
      <c r="AA1119" s="25" t="s">
        <v>96</v>
      </c>
      <c r="AB1119" s="25" t="s">
        <v>23</v>
      </c>
      <c r="AC1119" s="25" t="s">
        <v>97</v>
      </c>
      <c r="AD1119" s="30"/>
      <c r="AE1119" s="24"/>
      <c r="AF1119" s="31">
        <v>25777</v>
      </c>
      <c r="AG1119" s="25" t="str">
        <f t="shared" ca="1" si="304"/>
        <v>55 anos</v>
      </c>
      <c r="AH1119" s="25"/>
      <c r="AI1119" s="31">
        <v>43937</v>
      </c>
      <c r="AJ1119" s="31">
        <f t="shared" si="305"/>
        <v>53068</v>
      </c>
      <c r="AK1119" s="31">
        <f t="shared" si="306"/>
        <v>54894</v>
      </c>
      <c r="AL1119" s="25">
        <v>59</v>
      </c>
      <c r="AM1119" s="25" t="str">
        <f t="shared" ca="1" si="307"/>
        <v>5 ano(s)</v>
      </c>
      <c r="AN1119" s="25" t="str">
        <f t="shared" ca="1" si="308"/>
        <v>4  mês(es)</v>
      </c>
      <c r="AO1119" s="25" t="str">
        <f t="shared" ca="1" si="309"/>
        <v>0 dias</v>
      </c>
      <c r="AP1119" s="25">
        <f t="shared" ca="1" si="310"/>
        <v>1948</v>
      </c>
      <c r="AQ1119" s="32" t="s">
        <v>99</v>
      </c>
      <c r="AR1119" s="25"/>
      <c r="AS1119" s="25"/>
      <c r="AT1119" s="25"/>
      <c r="AU1119" s="25"/>
      <c r="AV1119" s="25"/>
      <c r="AW1119" s="25" t="s">
        <v>100</v>
      </c>
      <c r="AX1119" s="25" t="s">
        <v>172</v>
      </c>
      <c r="AY1119" s="25" t="s">
        <v>13382</v>
      </c>
      <c r="AZ1119" s="25" t="s">
        <v>99</v>
      </c>
      <c r="BA1119" s="25" t="s">
        <v>99</v>
      </c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 t="s">
        <v>13641</v>
      </c>
      <c r="BM1119" s="25">
        <v>256</v>
      </c>
      <c r="BN1119" s="25" t="s">
        <v>13642</v>
      </c>
      <c r="BO1119" s="25" t="s">
        <v>106</v>
      </c>
      <c r="BP1119" s="25">
        <v>69020230</v>
      </c>
      <c r="BQ1119" s="25">
        <v>92981228672</v>
      </c>
      <c r="BR1119" s="33" t="s">
        <v>13643</v>
      </c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31">
        <v>43937</v>
      </c>
      <c r="CC1119" s="25" t="s">
        <v>175</v>
      </c>
      <c r="CD1119" s="31">
        <v>44672</v>
      </c>
      <c r="CE1119" s="25" t="s">
        <v>176</v>
      </c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</row>
    <row r="1120" spans="1:93" ht="15" customHeight="1">
      <c r="A1120" s="13" t="s">
        <v>13644</v>
      </c>
      <c r="B1120" s="14"/>
      <c r="C1120" s="40" t="s">
        <v>82</v>
      </c>
      <c r="D1120" s="599" t="s">
        <v>13153</v>
      </c>
      <c r="E1120" s="599">
        <v>48</v>
      </c>
      <c r="F1120" s="599"/>
      <c r="G1120" s="599"/>
      <c r="H1120" s="593" t="s">
        <v>84</v>
      </c>
      <c r="I1120" s="14"/>
      <c r="J1120" s="14" t="s">
        <v>85</v>
      </c>
      <c r="K1120" s="14" t="s">
        <v>86</v>
      </c>
      <c r="L1120" s="21" t="s">
        <v>69</v>
      </c>
      <c r="M1120" s="17" t="s">
        <v>1392</v>
      </c>
      <c r="N1120" s="17" t="s">
        <v>1450</v>
      </c>
      <c r="O1120" s="18" t="s">
        <v>13645</v>
      </c>
      <c r="P1120" s="14" t="s">
        <v>13646</v>
      </c>
      <c r="Q1120" s="60" t="s">
        <v>13647</v>
      </c>
      <c r="R1120" s="14" t="s">
        <v>13648</v>
      </c>
      <c r="S1120" s="14" t="s">
        <v>13649</v>
      </c>
      <c r="T1120" s="14">
        <v>190848322</v>
      </c>
      <c r="U1120" s="14">
        <v>83</v>
      </c>
      <c r="V1120" s="14">
        <v>2</v>
      </c>
      <c r="W1120" s="14">
        <v>552</v>
      </c>
      <c r="X1120" s="13" t="s">
        <v>13650</v>
      </c>
      <c r="Y1120" s="13" t="s">
        <v>13651</v>
      </c>
      <c r="Z1120" s="14">
        <v>1</v>
      </c>
      <c r="AA1120" s="14" t="s">
        <v>96</v>
      </c>
      <c r="AB1120" s="14" t="s">
        <v>23</v>
      </c>
      <c r="AC1120" s="14" t="s">
        <v>97</v>
      </c>
      <c r="AD1120" s="19"/>
      <c r="AE1120" s="13" t="s">
        <v>1822</v>
      </c>
      <c r="AF1120" s="20">
        <v>28897</v>
      </c>
      <c r="AG1120" s="14" t="str">
        <f t="shared" ca="1" si="304"/>
        <v>46 anos</v>
      </c>
      <c r="AH1120" s="20">
        <v>43937</v>
      </c>
      <c r="AI1120" s="20">
        <v>43937</v>
      </c>
      <c r="AJ1120" s="20">
        <f t="shared" si="305"/>
        <v>53068</v>
      </c>
      <c r="AK1120" s="20">
        <f t="shared" si="306"/>
        <v>54894</v>
      </c>
      <c r="AL1120" s="14">
        <v>59</v>
      </c>
      <c r="AM1120" s="14" t="str">
        <f t="shared" ca="1" si="307"/>
        <v>5 ano(s)</v>
      </c>
      <c r="AN1120" s="14" t="str">
        <f t="shared" ca="1" si="308"/>
        <v>4  mês(es)</v>
      </c>
      <c r="AO1120" s="14" t="str">
        <f t="shared" ca="1" si="309"/>
        <v>0 dias</v>
      </c>
      <c r="AP1120" s="14">
        <f t="shared" ca="1" si="310"/>
        <v>1948</v>
      </c>
      <c r="AQ1120" s="21" t="s">
        <v>99</v>
      </c>
      <c r="AR1120" s="14"/>
      <c r="AS1120" s="14"/>
      <c r="AT1120" s="14"/>
      <c r="AU1120" s="14"/>
      <c r="AV1120" s="14"/>
      <c r="AW1120" s="14" t="s">
        <v>336</v>
      </c>
      <c r="AX1120" s="14" t="s">
        <v>110</v>
      </c>
      <c r="AY1120" s="14" t="s">
        <v>99</v>
      </c>
      <c r="AZ1120" s="14" t="s">
        <v>99</v>
      </c>
      <c r="BA1120" s="14" t="s">
        <v>99</v>
      </c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 t="s">
        <v>13652</v>
      </c>
      <c r="BM1120" s="14">
        <v>303</v>
      </c>
      <c r="BN1120" s="14" t="s">
        <v>13653</v>
      </c>
      <c r="BO1120" s="14" t="s">
        <v>106</v>
      </c>
      <c r="BP1120" s="14">
        <v>69021005</v>
      </c>
      <c r="BQ1120" s="14">
        <v>92991468779</v>
      </c>
      <c r="BR1120" s="14" t="s">
        <v>13654</v>
      </c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</row>
    <row r="1121" spans="1:93" ht="15" customHeight="1">
      <c r="A1121" s="24" t="s">
        <v>13655</v>
      </c>
      <c r="B1121" s="25">
        <v>40</v>
      </c>
      <c r="C1121" s="34" t="s">
        <v>82</v>
      </c>
      <c r="D1121" s="600" t="s">
        <v>13153</v>
      </c>
      <c r="E1121" s="599">
        <v>48</v>
      </c>
      <c r="F1121" s="600"/>
      <c r="G1121" s="600"/>
      <c r="H1121" s="593" t="s">
        <v>84</v>
      </c>
      <c r="I1121" s="25"/>
      <c r="J1121" s="25" t="s">
        <v>135</v>
      </c>
      <c r="K1121" s="25" t="s">
        <v>544</v>
      </c>
      <c r="L1121" s="25" t="s">
        <v>75</v>
      </c>
      <c r="M1121" s="28" t="s">
        <v>136</v>
      </c>
      <c r="N1121" s="28" t="s">
        <v>137</v>
      </c>
      <c r="O1121" s="29" t="s">
        <v>13656</v>
      </c>
      <c r="P1121" s="25" t="s">
        <v>13657</v>
      </c>
      <c r="Q1121" s="25">
        <v>1501</v>
      </c>
      <c r="R1121" s="25" t="s">
        <v>13658</v>
      </c>
      <c r="S1121" s="25" t="s">
        <v>13659</v>
      </c>
      <c r="T1121" s="25">
        <v>185054622</v>
      </c>
      <c r="U1121" s="25">
        <v>59</v>
      </c>
      <c r="V1121" s="25">
        <v>37</v>
      </c>
      <c r="W1121" s="25">
        <v>608</v>
      </c>
      <c r="X1121" s="24" t="s">
        <v>13660</v>
      </c>
      <c r="Y1121" s="24" t="s">
        <v>13661</v>
      </c>
      <c r="Z1121" s="25"/>
      <c r="AA1121" s="25" t="s">
        <v>96</v>
      </c>
      <c r="AB1121" s="25" t="s">
        <v>23</v>
      </c>
      <c r="AC1121" s="25" t="s">
        <v>97</v>
      </c>
      <c r="AD1121" s="30"/>
      <c r="AE1121" s="24" t="s">
        <v>575</v>
      </c>
      <c r="AF1121" s="31">
        <v>28644</v>
      </c>
      <c r="AG1121" s="25" t="str">
        <f t="shared" ca="1" si="304"/>
        <v>47 anos</v>
      </c>
      <c r="AH1121" s="25"/>
      <c r="AI1121" s="31">
        <v>43937</v>
      </c>
      <c r="AJ1121" s="31">
        <f t="shared" si="305"/>
        <v>53068</v>
      </c>
      <c r="AK1121" s="31">
        <f t="shared" si="306"/>
        <v>54894</v>
      </c>
      <c r="AL1121" s="25">
        <v>59</v>
      </c>
      <c r="AM1121" s="25" t="str">
        <f t="shared" ca="1" si="307"/>
        <v>5 ano(s)</v>
      </c>
      <c r="AN1121" s="25" t="str">
        <f t="shared" ca="1" si="308"/>
        <v>4  mês(es)</v>
      </c>
      <c r="AO1121" s="25" t="str">
        <f t="shared" ca="1" si="309"/>
        <v>0 dias</v>
      </c>
      <c r="AP1121" s="25">
        <f t="shared" ca="1" si="310"/>
        <v>1948</v>
      </c>
      <c r="AQ1121" s="32" t="s">
        <v>99</v>
      </c>
      <c r="AR1121" s="25"/>
      <c r="AS1121" s="25"/>
      <c r="AT1121" s="25"/>
      <c r="AU1121" s="25"/>
      <c r="AV1121" s="25"/>
      <c r="AW1121" s="25" t="s">
        <v>100</v>
      </c>
      <c r="AX1121" s="25" t="s">
        <v>149</v>
      </c>
      <c r="AY1121" s="25" t="s">
        <v>13662</v>
      </c>
      <c r="AZ1121" s="25" t="s">
        <v>99</v>
      </c>
      <c r="BA1121" s="25" t="s">
        <v>99</v>
      </c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 t="s">
        <v>13663</v>
      </c>
      <c r="BM1121" s="25">
        <v>14</v>
      </c>
      <c r="BN1121" s="25" t="s">
        <v>3459</v>
      </c>
      <c r="BO1121" s="25" t="s">
        <v>106</v>
      </c>
      <c r="BP1121" s="25">
        <v>69000000</v>
      </c>
      <c r="BQ1121" s="25">
        <v>9209921063</v>
      </c>
      <c r="BR1121" s="33" t="s">
        <v>13664</v>
      </c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31">
        <v>43937</v>
      </c>
      <c r="CC1121" s="25" t="s">
        <v>175</v>
      </c>
      <c r="CD1121" s="31">
        <v>44672</v>
      </c>
      <c r="CE1121" s="25" t="s">
        <v>5664</v>
      </c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</row>
    <row r="1122" spans="1:93" ht="15" customHeight="1">
      <c r="A1122" s="13" t="s">
        <v>13665</v>
      </c>
      <c r="B1122" s="14"/>
      <c r="C1122" s="40" t="s">
        <v>82</v>
      </c>
      <c r="D1122" s="599" t="s">
        <v>13153</v>
      </c>
      <c r="E1122" s="599">
        <v>48</v>
      </c>
      <c r="F1122" s="599"/>
      <c r="G1122" s="599"/>
      <c r="H1122" s="593" t="s">
        <v>84</v>
      </c>
      <c r="I1122" s="14"/>
      <c r="J1122" s="14" t="s">
        <v>135</v>
      </c>
      <c r="K1122" s="14" t="s">
        <v>86</v>
      </c>
      <c r="L1122" s="21" t="s">
        <v>69</v>
      </c>
      <c r="M1122" s="17" t="s">
        <v>1392</v>
      </c>
      <c r="N1122" s="17" t="s">
        <v>1450</v>
      </c>
      <c r="O1122" s="18" t="s">
        <v>13666</v>
      </c>
      <c r="P1122" s="14" t="s">
        <v>13667</v>
      </c>
      <c r="Q1122" s="60" t="s">
        <v>13668</v>
      </c>
      <c r="R1122" s="14" t="s">
        <v>13669</v>
      </c>
      <c r="S1122" s="14" t="s">
        <v>13670</v>
      </c>
      <c r="T1122" s="14">
        <v>121057622</v>
      </c>
      <c r="U1122" s="14">
        <v>75</v>
      </c>
      <c r="V1122" s="14">
        <v>2</v>
      </c>
      <c r="W1122" s="14">
        <v>694</v>
      </c>
      <c r="X1122" s="13" t="s">
        <v>13671</v>
      </c>
      <c r="Y1122" s="13" t="s">
        <v>13672</v>
      </c>
      <c r="Z1122" s="14">
        <v>1</v>
      </c>
      <c r="AA1122" s="14" t="s">
        <v>96</v>
      </c>
      <c r="AB1122" s="14" t="s">
        <v>23</v>
      </c>
      <c r="AC1122" s="14" t="s">
        <v>97</v>
      </c>
      <c r="AD1122" s="19" t="s">
        <v>13673</v>
      </c>
      <c r="AE1122" s="13"/>
      <c r="AF1122" s="20">
        <v>26346</v>
      </c>
      <c r="AG1122" s="14" t="str">
        <f t="shared" ca="1" si="304"/>
        <v>53 anos</v>
      </c>
      <c r="AH1122" s="20">
        <v>43937</v>
      </c>
      <c r="AI1122" s="20">
        <v>43937</v>
      </c>
      <c r="AJ1122" s="20">
        <f t="shared" si="305"/>
        <v>53068</v>
      </c>
      <c r="AK1122" s="20">
        <f t="shared" si="306"/>
        <v>54894</v>
      </c>
      <c r="AL1122" s="14">
        <v>59</v>
      </c>
      <c r="AM1122" s="14" t="str">
        <f t="shared" ca="1" si="307"/>
        <v>5 ano(s)</v>
      </c>
      <c r="AN1122" s="14" t="str">
        <f t="shared" ca="1" si="308"/>
        <v>4  mês(es)</v>
      </c>
      <c r="AO1122" s="14" t="str">
        <f t="shared" ca="1" si="309"/>
        <v>0 dias</v>
      </c>
      <c r="AP1122" s="14">
        <f t="shared" ca="1" si="310"/>
        <v>1948</v>
      </c>
      <c r="AQ1122" s="21" t="s">
        <v>99</v>
      </c>
      <c r="AR1122" s="14"/>
      <c r="AS1122" s="14"/>
      <c r="AT1122" s="14"/>
      <c r="AU1122" s="14"/>
      <c r="AV1122" s="14"/>
      <c r="AW1122" s="14" t="s">
        <v>100</v>
      </c>
      <c r="AX1122" s="14" t="s">
        <v>110</v>
      </c>
      <c r="AY1122" s="14" t="s">
        <v>13674</v>
      </c>
      <c r="AZ1122" s="14" t="s">
        <v>99</v>
      </c>
      <c r="BA1122" s="14" t="s">
        <v>99</v>
      </c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 t="s">
        <v>13675</v>
      </c>
      <c r="BM1122" s="14">
        <v>40</v>
      </c>
      <c r="BN1122" s="14" t="s">
        <v>13676</v>
      </c>
      <c r="BO1122" s="14" t="s">
        <v>106</v>
      </c>
      <c r="BP1122" s="14">
        <v>69058270</v>
      </c>
      <c r="BQ1122" s="14">
        <v>92982590824</v>
      </c>
      <c r="BR1122" s="14" t="s">
        <v>13677</v>
      </c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 t="s">
        <v>13678</v>
      </c>
      <c r="CO1122" s="14" t="s">
        <v>13679</v>
      </c>
    </row>
    <row r="1123" spans="1:93" ht="15" customHeight="1">
      <c r="A1123" s="24" t="s">
        <v>13680</v>
      </c>
      <c r="B1123" s="25"/>
      <c r="C1123" s="34" t="s">
        <v>82</v>
      </c>
      <c r="D1123" s="600" t="s">
        <v>13153</v>
      </c>
      <c r="E1123" s="599">
        <v>48</v>
      </c>
      <c r="F1123" s="600"/>
      <c r="G1123" s="600"/>
      <c r="H1123" s="593" t="s">
        <v>84</v>
      </c>
      <c r="I1123" s="25"/>
      <c r="J1123" s="25" t="s">
        <v>135</v>
      </c>
      <c r="K1123" s="25" t="s">
        <v>86</v>
      </c>
      <c r="L1123" s="32" t="s">
        <v>69</v>
      </c>
      <c r="M1123" s="28" t="s">
        <v>1392</v>
      </c>
      <c r="N1123" s="28" t="s">
        <v>1450</v>
      </c>
      <c r="O1123" s="29" t="s">
        <v>13681</v>
      </c>
      <c r="P1123" s="25" t="s">
        <v>13682</v>
      </c>
      <c r="Q1123" s="41" t="s">
        <v>13683</v>
      </c>
      <c r="R1123" s="25" t="s">
        <v>13684</v>
      </c>
      <c r="S1123" s="25" t="s">
        <v>13685</v>
      </c>
      <c r="T1123" s="25">
        <v>110389422</v>
      </c>
      <c r="U1123" s="25">
        <v>24</v>
      </c>
      <c r="V1123" s="25">
        <v>1</v>
      </c>
      <c r="W1123" s="25">
        <v>59</v>
      </c>
      <c r="X1123" s="24" t="s">
        <v>13686</v>
      </c>
      <c r="Y1123" s="24" t="s">
        <v>13687</v>
      </c>
      <c r="Z1123" s="25">
        <v>1</v>
      </c>
      <c r="AA1123" s="25" t="s">
        <v>96</v>
      </c>
      <c r="AB1123" s="25" t="s">
        <v>23</v>
      </c>
      <c r="AC1123" s="25" t="s">
        <v>97</v>
      </c>
      <c r="AD1123" s="30"/>
      <c r="AE1123" s="24"/>
      <c r="AF1123" s="31">
        <v>26426</v>
      </c>
      <c r="AG1123" s="25" t="str">
        <f t="shared" ca="1" si="304"/>
        <v>53 anos</v>
      </c>
      <c r="AH1123" s="31">
        <v>43937</v>
      </c>
      <c r="AI1123" s="31">
        <v>43937</v>
      </c>
      <c r="AJ1123" s="31">
        <f t="shared" si="305"/>
        <v>53068</v>
      </c>
      <c r="AK1123" s="31">
        <f t="shared" si="306"/>
        <v>54894</v>
      </c>
      <c r="AL1123" s="25">
        <v>59</v>
      </c>
      <c r="AM1123" s="25" t="str">
        <f t="shared" ca="1" si="307"/>
        <v>5 ano(s)</v>
      </c>
      <c r="AN1123" s="25" t="str">
        <f t="shared" ca="1" si="308"/>
        <v>4  mês(es)</v>
      </c>
      <c r="AO1123" s="25" t="str">
        <f t="shared" ca="1" si="309"/>
        <v>0 dias</v>
      </c>
      <c r="AP1123" s="25">
        <f t="shared" ca="1" si="310"/>
        <v>1948</v>
      </c>
      <c r="AQ1123" s="32" t="s">
        <v>99</v>
      </c>
      <c r="AR1123" s="25"/>
      <c r="AS1123" s="25"/>
      <c r="AT1123" s="25"/>
      <c r="AU1123" s="25"/>
      <c r="AV1123" s="25"/>
      <c r="AW1123" s="25" t="s">
        <v>100</v>
      </c>
      <c r="AX1123" s="25" t="s">
        <v>110</v>
      </c>
      <c r="AY1123" s="25" t="s">
        <v>13688</v>
      </c>
      <c r="AZ1123" s="25" t="s">
        <v>99</v>
      </c>
      <c r="BA1123" s="25" t="s">
        <v>99</v>
      </c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 t="s">
        <v>13689</v>
      </c>
      <c r="BM1123" s="25">
        <v>40</v>
      </c>
      <c r="BN1123" s="25" t="s">
        <v>2716</v>
      </c>
      <c r="BO1123" s="25" t="s">
        <v>106</v>
      </c>
      <c r="BP1123" s="25">
        <v>69047010</v>
      </c>
      <c r="BQ1123" s="25">
        <v>9292615038</v>
      </c>
      <c r="BR1123" s="25" t="s">
        <v>13690</v>
      </c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</row>
    <row r="1124" spans="1:93" ht="15" customHeight="1">
      <c r="A1124" s="13" t="s">
        <v>13691</v>
      </c>
      <c r="B1124" s="14"/>
      <c r="C1124" s="40" t="s">
        <v>82</v>
      </c>
      <c r="D1124" s="599" t="s">
        <v>13153</v>
      </c>
      <c r="E1124" s="599">
        <v>48</v>
      </c>
      <c r="F1124" s="599"/>
      <c r="G1124" s="599"/>
      <c r="H1124" s="593" t="s">
        <v>84</v>
      </c>
      <c r="I1124" s="14"/>
      <c r="J1124" s="14" t="s">
        <v>135</v>
      </c>
      <c r="K1124" s="14" t="s">
        <v>86</v>
      </c>
      <c r="L1124" s="21" t="s">
        <v>69</v>
      </c>
      <c r="M1124" s="14" t="s">
        <v>1392</v>
      </c>
      <c r="N1124" s="14" t="s">
        <v>1450</v>
      </c>
      <c r="O1124" s="18" t="s">
        <v>13692</v>
      </c>
      <c r="P1124" s="14" t="s">
        <v>13693</v>
      </c>
      <c r="Q1124" s="60" t="s">
        <v>13694</v>
      </c>
      <c r="R1124" s="14" t="s">
        <v>13695</v>
      </c>
      <c r="S1124" s="14" t="s">
        <v>13696</v>
      </c>
      <c r="T1124" s="14">
        <v>203833522</v>
      </c>
      <c r="U1124" s="14">
        <v>59</v>
      </c>
      <c r="V1124" s="14">
        <v>65</v>
      </c>
      <c r="W1124" s="14">
        <v>616</v>
      </c>
      <c r="X1124" s="13" t="s">
        <v>13697</v>
      </c>
      <c r="Y1124" s="13" t="s">
        <v>13698</v>
      </c>
      <c r="Z1124" s="14">
        <v>1</v>
      </c>
      <c r="AA1124" s="14" t="s">
        <v>96</v>
      </c>
      <c r="AB1124" s="14" t="s">
        <v>23</v>
      </c>
      <c r="AC1124" s="14" t="s">
        <v>97</v>
      </c>
      <c r="AD1124" s="19"/>
      <c r="AE1124" s="13" t="s">
        <v>13699</v>
      </c>
      <c r="AF1124" s="20">
        <v>29327</v>
      </c>
      <c r="AG1124" s="14" t="str">
        <f t="shared" ca="1" si="304"/>
        <v>45 anos</v>
      </c>
      <c r="AH1124" s="20">
        <v>43937</v>
      </c>
      <c r="AI1124" s="20">
        <v>43937</v>
      </c>
      <c r="AJ1124" s="20">
        <f t="shared" si="305"/>
        <v>53068</v>
      </c>
      <c r="AK1124" s="20">
        <f t="shared" si="306"/>
        <v>54894</v>
      </c>
      <c r="AL1124" s="14">
        <v>59</v>
      </c>
      <c r="AM1124" s="14" t="str">
        <f t="shared" ca="1" si="307"/>
        <v>5 ano(s)</v>
      </c>
      <c r="AN1124" s="14" t="str">
        <f t="shared" ca="1" si="308"/>
        <v>4  mês(es)</v>
      </c>
      <c r="AO1124" s="14" t="str">
        <f t="shared" ca="1" si="309"/>
        <v>0 dias</v>
      </c>
      <c r="AP1124" s="14">
        <f t="shared" ca="1" si="310"/>
        <v>1948</v>
      </c>
      <c r="AQ1124" s="21" t="s">
        <v>99</v>
      </c>
      <c r="AR1124" s="14"/>
      <c r="AS1124" s="14"/>
      <c r="AT1124" s="14"/>
      <c r="AU1124" s="14"/>
      <c r="AV1124" s="14"/>
      <c r="AW1124" s="14" t="s">
        <v>336</v>
      </c>
      <c r="AX1124" s="14" t="s">
        <v>110</v>
      </c>
      <c r="AY1124" s="14" t="s">
        <v>99</v>
      </c>
      <c r="AZ1124" s="14" t="s">
        <v>99</v>
      </c>
      <c r="BA1124" s="14" t="s">
        <v>99</v>
      </c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 t="s">
        <v>13700</v>
      </c>
      <c r="BM1124" s="14">
        <v>13</v>
      </c>
      <c r="BN1124" s="14" t="s">
        <v>13337</v>
      </c>
      <c r="BO1124" s="14" t="s">
        <v>106</v>
      </c>
      <c r="BP1124" s="14">
        <v>69093001</v>
      </c>
      <c r="BQ1124" s="14">
        <v>92988471791</v>
      </c>
      <c r="BR1124" s="14" t="s">
        <v>13701</v>
      </c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</row>
    <row r="1125" spans="1:93" ht="15" customHeight="1">
      <c r="A1125" s="24" t="s">
        <v>13702</v>
      </c>
      <c r="B1125" s="25"/>
      <c r="C1125" s="34" t="s">
        <v>82</v>
      </c>
      <c r="D1125" s="600" t="s">
        <v>13153</v>
      </c>
      <c r="E1125" s="599">
        <v>48</v>
      </c>
      <c r="F1125" s="600"/>
      <c r="G1125" s="600"/>
      <c r="H1125" s="593" t="s">
        <v>84</v>
      </c>
      <c r="I1125" s="25" t="s">
        <v>13703</v>
      </c>
      <c r="J1125" s="25" t="s">
        <v>85</v>
      </c>
      <c r="K1125" s="25" t="s">
        <v>86</v>
      </c>
      <c r="L1125" s="25" t="s">
        <v>68</v>
      </c>
      <c r="M1125" s="28" t="s">
        <v>1392</v>
      </c>
      <c r="N1125" s="28" t="s">
        <v>2706</v>
      </c>
      <c r="O1125" s="29" t="s">
        <v>13704</v>
      </c>
      <c r="P1125" s="25" t="s">
        <v>13705</v>
      </c>
      <c r="Q1125" s="210" t="s">
        <v>13706</v>
      </c>
      <c r="R1125" s="25" t="s">
        <v>13707</v>
      </c>
      <c r="S1125" s="25" t="s">
        <v>13708</v>
      </c>
      <c r="T1125" s="25">
        <v>396532413</v>
      </c>
      <c r="U1125" s="25">
        <v>25</v>
      </c>
      <c r="V1125" s="25">
        <v>58</v>
      </c>
      <c r="W1125" s="25">
        <v>960</v>
      </c>
      <c r="X1125" s="24" t="s">
        <v>13709</v>
      </c>
      <c r="Y1125" s="24" t="s">
        <v>13710</v>
      </c>
      <c r="Z1125" s="25">
        <v>2</v>
      </c>
      <c r="AA1125" s="25" t="s">
        <v>96</v>
      </c>
      <c r="AB1125" s="25" t="s">
        <v>23</v>
      </c>
      <c r="AC1125" s="25" t="s">
        <v>97</v>
      </c>
      <c r="AD1125" s="30"/>
      <c r="AE1125" s="24" t="s">
        <v>3909</v>
      </c>
      <c r="AF1125" s="31">
        <v>29319</v>
      </c>
      <c r="AG1125" s="25" t="str">
        <f t="shared" ref="AG1125:AG1156" ca="1" si="311">DATEDIF(AF1125,TODAY(),"Y")&amp;" anos"</f>
        <v>45 anos</v>
      </c>
      <c r="AH1125" s="31">
        <v>43937</v>
      </c>
      <c r="AI1125" s="31">
        <v>43937</v>
      </c>
      <c r="AJ1125" s="31">
        <f t="shared" si="305"/>
        <v>53068</v>
      </c>
      <c r="AK1125" s="31">
        <f t="shared" si="306"/>
        <v>54894</v>
      </c>
      <c r="AL1125" s="25">
        <v>59</v>
      </c>
      <c r="AM1125" s="25" t="str">
        <f t="shared" ca="1" si="307"/>
        <v>5 ano(s)</v>
      </c>
      <c r="AN1125" s="25" t="str">
        <f t="shared" ca="1" si="308"/>
        <v>4  mês(es)</v>
      </c>
      <c r="AO1125" s="25" t="str">
        <f t="shared" ca="1" si="309"/>
        <v>0 dias</v>
      </c>
      <c r="AP1125" s="25">
        <f t="shared" ca="1" si="310"/>
        <v>1948</v>
      </c>
      <c r="AQ1125" s="32" t="s">
        <v>99</v>
      </c>
      <c r="AR1125" s="25"/>
      <c r="AS1125" s="25"/>
      <c r="AT1125" s="25"/>
      <c r="AU1125" s="25"/>
      <c r="AV1125" s="25"/>
      <c r="AW1125" s="25" t="s">
        <v>100</v>
      </c>
      <c r="AX1125" s="25" t="s">
        <v>13711</v>
      </c>
      <c r="AY1125" s="25" t="s">
        <v>13712</v>
      </c>
      <c r="AZ1125" s="25" t="s">
        <v>110</v>
      </c>
      <c r="BA1125" s="25" t="s">
        <v>110</v>
      </c>
      <c r="BB1125" s="25"/>
      <c r="BC1125" s="25" t="s">
        <v>1401</v>
      </c>
      <c r="BD1125" s="25"/>
      <c r="BE1125" s="25"/>
      <c r="BF1125" s="25"/>
      <c r="BG1125" s="25"/>
      <c r="BH1125" s="25"/>
      <c r="BI1125" s="25"/>
      <c r="BJ1125" s="25"/>
      <c r="BK1125" s="25"/>
      <c r="BL1125" s="25" t="s">
        <v>13713</v>
      </c>
      <c r="BM1125" s="25">
        <v>7</v>
      </c>
      <c r="BN1125" s="25" t="s">
        <v>13714</v>
      </c>
      <c r="BO1125" s="25" t="s">
        <v>106</v>
      </c>
      <c r="BP1125" s="25" t="s">
        <v>13715</v>
      </c>
      <c r="BQ1125" s="25">
        <v>92981588815</v>
      </c>
      <c r="BR1125" s="114" t="s">
        <v>13716</v>
      </c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</row>
    <row r="1126" spans="1:93" ht="15" customHeight="1">
      <c r="A1126" s="155" t="s">
        <v>13118</v>
      </c>
      <c r="B1126" s="21">
        <v>13</v>
      </c>
      <c r="C1126" s="40" t="s">
        <v>82</v>
      </c>
      <c r="D1126" s="599" t="s">
        <v>13153</v>
      </c>
      <c r="E1126" s="599">
        <v>48</v>
      </c>
      <c r="F1126" s="599"/>
      <c r="G1126" s="599"/>
      <c r="H1126" s="593" t="s">
        <v>84</v>
      </c>
      <c r="I1126" s="14" t="s">
        <v>6699</v>
      </c>
      <c r="J1126" s="21" t="s">
        <v>135</v>
      </c>
      <c r="K1126" s="14" t="s">
        <v>86</v>
      </c>
      <c r="L1126" s="14" t="s">
        <v>73</v>
      </c>
      <c r="M1126" s="21" t="s">
        <v>136</v>
      </c>
      <c r="N1126" s="21" t="s">
        <v>137</v>
      </c>
      <c r="O1126" s="18" t="s">
        <v>13120</v>
      </c>
      <c r="P1126" s="21" t="s">
        <v>13121</v>
      </c>
      <c r="Q1126" s="14">
        <v>1821</v>
      </c>
      <c r="R1126" s="21">
        <v>12757218028</v>
      </c>
      <c r="S1126" s="21" t="s">
        <v>13122</v>
      </c>
      <c r="T1126" s="21">
        <v>186158322</v>
      </c>
      <c r="U1126" s="21">
        <v>8</v>
      </c>
      <c r="V1126" s="21">
        <v>31</v>
      </c>
      <c r="W1126" s="21">
        <v>565</v>
      </c>
      <c r="X1126" s="155" t="s">
        <v>13123</v>
      </c>
      <c r="Y1126" s="155" t="s">
        <v>13124</v>
      </c>
      <c r="Z1126" s="14">
        <v>2</v>
      </c>
      <c r="AA1126" s="14" t="s">
        <v>96</v>
      </c>
      <c r="AB1126" s="14" t="s">
        <v>23</v>
      </c>
      <c r="AC1126" s="21" t="s">
        <v>97</v>
      </c>
      <c r="AD1126" s="157"/>
      <c r="AE1126" s="155" t="s">
        <v>4983</v>
      </c>
      <c r="AF1126" s="133">
        <v>29141</v>
      </c>
      <c r="AG1126" s="14" t="str">
        <f t="shared" ca="1" si="311"/>
        <v>45 anos</v>
      </c>
      <c r="AH1126" s="14"/>
      <c r="AI1126" s="133">
        <v>44697</v>
      </c>
      <c r="AJ1126" s="20">
        <f t="shared" si="305"/>
        <v>53828</v>
      </c>
      <c r="AK1126" s="20">
        <f t="shared" si="306"/>
        <v>55655</v>
      </c>
      <c r="AL1126" s="21">
        <v>59</v>
      </c>
      <c r="AM1126" s="14" t="str">
        <f t="shared" ca="1" si="307"/>
        <v>3 ano(s)</v>
      </c>
      <c r="AN1126" s="14" t="str">
        <f t="shared" ca="1" si="308"/>
        <v>3  mês(es)</v>
      </c>
      <c r="AO1126" s="14" t="str">
        <f t="shared" ca="1" si="309"/>
        <v>0 dias</v>
      </c>
      <c r="AP1126" s="14">
        <f t="shared" ca="1" si="310"/>
        <v>1188</v>
      </c>
      <c r="AQ1126" s="21" t="s">
        <v>99</v>
      </c>
      <c r="AR1126" s="21"/>
      <c r="AS1126" s="21"/>
      <c r="AT1126" s="21"/>
      <c r="AU1126" s="21"/>
      <c r="AV1126" s="21"/>
      <c r="AW1126" s="14" t="s">
        <v>100</v>
      </c>
      <c r="AX1126" s="21"/>
      <c r="AY1126" s="21" t="s">
        <v>13125</v>
      </c>
      <c r="AZ1126" s="21"/>
      <c r="BA1126" s="14" t="s">
        <v>99</v>
      </c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 t="s">
        <v>13126</v>
      </c>
      <c r="BM1126" s="21">
        <v>128</v>
      </c>
      <c r="BN1126" s="21" t="s">
        <v>13127</v>
      </c>
      <c r="BO1126" s="21" t="s">
        <v>106</v>
      </c>
      <c r="BP1126" s="21">
        <v>69086560</v>
      </c>
      <c r="BQ1126" s="21">
        <v>992535209</v>
      </c>
      <c r="BR1126" s="189" t="s">
        <v>13128</v>
      </c>
      <c r="BS1126" s="155"/>
      <c r="BT1126" s="21"/>
      <c r="BU1126" s="21"/>
      <c r="BV1126" s="21"/>
      <c r="BW1126" s="21"/>
      <c r="BX1126" s="21"/>
      <c r="BY1126" s="21"/>
      <c r="BZ1126" s="21"/>
      <c r="CA1126" s="21"/>
      <c r="CB1126" s="21"/>
      <c r="CC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155"/>
      <c r="CN1126" s="21"/>
      <c r="CO1126" s="21"/>
    </row>
    <row r="1127" spans="1:93" ht="15" customHeight="1">
      <c r="A1127" s="13" t="s">
        <v>13717</v>
      </c>
      <c r="B1127" s="14">
        <v>12</v>
      </c>
      <c r="C1127" s="40" t="s">
        <v>82</v>
      </c>
      <c r="D1127" s="599" t="s">
        <v>13153</v>
      </c>
      <c r="E1127" s="599">
        <v>48</v>
      </c>
      <c r="F1127" s="599"/>
      <c r="G1127" s="599"/>
      <c r="H1127" s="593" t="s">
        <v>84</v>
      </c>
      <c r="I1127" s="14"/>
      <c r="J1127" s="14" t="s">
        <v>85</v>
      </c>
      <c r="K1127" s="14" t="s">
        <v>544</v>
      </c>
      <c r="L1127" s="14" t="s">
        <v>75</v>
      </c>
      <c r="M1127" s="17" t="s">
        <v>136</v>
      </c>
      <c r="N1127" s="17" t="s">
        <v>2291</v>
      </c>
      <c r="O1127" s="18" t="s">
        <v>13718</v>
      </c>
      <c r="P1127" s="14" t="s">
        <v>13719</v>
      </c>
      <c r="Q1127" s="14">
        <v>1348</v>
      </c>
      <c r="R1127" s="14" t="s">
        <v>13720</v>
      </c>
      <c r="S1127" s="14" t="s">
        <v>13721</v>
      </c>
      <c r="T1127" s="14">
        <v>207952122</v>
      </c>
      <c r="U1127" s="14">
        <v>16</v>
      </c>
      <c r="V1127" s="14">
        <v>2</v>
      </c>
      <c r="W1127" s="14">
        <v>560</v>
      </c>
      <c r="X1127" s="13" t="s">
        <v>13722</v>
      </c>
      <c r="Y1127" s="13" t="s">
        <v>13723</v>
      </c>
      <c r="Z1127" s="14"/>
      <c r="AA1127" s="14" t="s">
        <v>96</v>
      </c>
      <c r="AB1127" s="14" t="s">
        <v>23</v>
      </c>
      <c r="AC1127" s="14" t="s">
        <v>97</v>
      </c>
      <c r="AD1127" s="19"/>
      <c r="AE1127" s="13"/>
      <c r="AF1127" s="20">
        <v>29798</v>
      </c>
      <c r="AG1127" s="14" t="str">
        <f t="shared" ca="1" si="311"/>
        <v>44 anos</v>
      </c>
      <c r="AH1127" s="14"/>
      <c r="AI1127" s="20">
        <v>43937</v>
      </c>
      <c r="AJ1127" s="20">
        <f t="shared" si="305"/>
        <v>53068</v>
      </c>
      <c r="AK1127" s="20">
        <f t="shared" si="306"/>
        <v>54894</v>
      </c>
      <c r="AL1127" s="14">
        <v>59</v>
      </c>
      <c r="AM1127" s="14" t="str">
        <f t="shared" ca="1" si="307"/>
        <v>5 ano(s)</v>
      </c>
      <c r="AN1127" s="14" t="str">
        <f t="shared" ca="1" si="308"/>
        <v>4  mês(es)</v>
      </c>
      <c r="AO1127" s="14" t="str">
        <f t="shared" ca="1" si="309"/>
        <v>0 dias</v>
      </c>
      <c r="AP1127" s="14">
        <f t="shared" ca="1" si="310"/>
        <v>1948</v>
      </c>
      <c r="AQ1127" s="21" t="s">
        <v>99</v>
      </c>
      <c r="AR1127" s="14"/>
      <c r="AS1127" s="14"/>
      <c r="AT1127" s="14"/>
      <c r="AU1127" s="14"/>
      <c r="AV1127" s="14"/>
      <c r="AW1127" s="14" t="s">
        <v>100</v>
      </c>
      <c r="AX1127" s="14" t="s">
        <v>2298</v>
      </c>
      <c r="AY1127" s="14" t="s">
        <v>13724</v>
      </c>
      <c r="AZ1127" s="14" t="s">
        <v>99</v>
      </c>
      <c r="BA1127" s="14" t="s">
        <v>99</v>
      </c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 t="s">
        <v>13725</v>
      </c>
      <c r="BM1127" s="14">
        <v>170</v>
      </c>
      <c r="BN1127" s="14" t="s">
        <v>13726</v>
      </c>
      <c r="BO1127" s="14" t="s">
        <v>106</v>
      </c>
      <c r="BP1127" s="14">
        <v>69054672</v>
      </c>
      <c r="BQ1127" s="14">
        <v>9281137245</v>
      </c>
      <c r="BR1127" s="22" t="s">
        <v>13727</v>
      </c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20">
        <v>43937</v>
      </c>
      <c r="CC1127" s="14" t="s">
        <v>175</v>
      </c>
      <c r="CD1127" s="20">
        <v>44672</v>
      </c>
      <c r="CE1127" s="14" t="s">
        <v>2304</v>
      </c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</row>
    <row r="1128" spans="1:93" ht="15" customHeight="1">
      <c r="A1128" s="24" t="s">
        <v>13728</v>
      </c>
      <c r="B1128" s="25"/>
      <c r="C1128" s="34" t="s">
        <v>82</v>
      </c>
      <c r="D1128" s="600" t="s">
        <v>13153</v>
      </c>
      <c r="E1128" s="599">
        <v>48</v>
      </c>
      <c r="F1128" s="600"/>
      <c r="G1128" s="600"/>
      <c r="H1128" s="593" t="s">
        <v>84</v>
      </c>
      <c r="I1128" s="25"/>
      <c r="J1128" s="25" t="s">
        <v>135</v>
      </c>
      <c r="K1128" s="25" t="s">
        <v>86</v>
      </c>
      <c r="L1128" s="32" t="s">
        <v>69</v>
      </c>
      <c r="M1128" s="28" t="s">
        <v>1392</v>
      </c>
      <c r="N1128" s="28" t="s">
        <v>1450</v>
      </c>
      <c r="O1128" s="29" t="s">
        <v>13729</v>
      </c>
      <c r="P1128" s="25" t="s">
        <v>13730</v>
      </c>
      <c r="Q1128" s="41" t="s">
        <v>13731</v>
      </c>
      <c r="R1128" s="25" t="s">
        <v>13732</v>
      </c>
      <c r="S1128" s="25" t="s">
        <v>13733</v>
      </c>
      <c r="T1128" s="25">
        <v>24995426</v>
      </c>
      <c r="U1128" s="25">
        <v>15</v>
      </c>
      <c r="V1128" s="25">
        <v>70</v>
      </c>
      <c r="W1128" s="25">
        <v>711</v>
      </c>
      <c r="X1128" s="24" t="s">
        <v>13734</v>
      </c>
      <c r="Y1128" s="24" t="s">
        <v>13735</v>
      </c>
      <c r="Z1128" s="25">
        <v>2</v>
      </c>
      <c r="AA1128" s="25" t="s">
        <v>99</v>
      </c>
      <c r="AB1128" s="25" t="s">
        <v>817</v>
      </c>
      <c r="AC1128" s="25" t="s">
        <v>97</v>
      </c>
      <c r="AD1128" s="30" t="s">
        <v>13736</v>
      </c>
      <c r="AE1128" s="24" t="s">
        <v>13737</v>
      </c>
      <c r="AF1128" s="31">
        <v>28442</v>
      </c>
      <c r="AG1128" s="25" t="str">
        <f t="shared" ca="1" si="311"/>
        <v>47 anos</v>
      </c>
      <c r="AH1128" s="31">
        <v>43937</v>
      </c>
      <c r="AI1128" s="31">
        <v>43937</v>
      </c>
      <c r="AJ1128" s="31">
        <f t="shared" si="305"/>
        <v>53068</v>
      </c>
      <c r="AK1128" s="31">
        <f t="shared" si="306"/>
        <v>54894</v>
      </c>
      <c r="AL1128" s="25">
        <v>59</v>
      </c>
      <c r="AM1128" s="25" t="str">
        <f t="shared" ca="1" si="307"/>
        <v>5 ano(s)</v>
      </c>
      <c r="AN1128" s="25" t="str">
        <f t="shared" ca="1" si="308"/>
        <v>4  mês(es)</v>
      </c>
      <c r="AO1128" s="25" t="str">
        <f t="shared" ca="1" si="309"/>
        <v>0 dias</v>
      </c>
      <c r="AP1128" s="25">
        <f t="shared" ca="1" si="310"/>
        <v>1948</v>
      </c>
      <c r="AQ1128" s="32" t="s">
        <v>99</v>
      </c>
      <c r="AR1128" s="25"/>
      <c r="AS1128" s="25"/>
      <c r="AT1128" s="25"/>
      <c r="AU1128" s="25"/>
      <c r="AV1128" s="25"/>
      <c r="AW1128" s="25" t="s">
        <v>336</v>
      </c>
      <c r="AX1128" s="25" t="s">
        <v>110</v>
      </c>
      <c r="AY1128" s="25" t="s">
        <v>99</v>
      </c>
      <c r="AZ1128" s="25" t="s">
        <v>99</v>
      </c>
      <c r="BA1128" s="25" t="s">
        <v>99</v>
      </c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 t="s">
        <v>13738</v>
      </c>
      <c r="BM1128" s="25">
        <v>1699</v>
      </c>
      <c r="BN1128" s="25" t="s">
        <v>13739</v>
      </c>
      <c r="BO1128" s="25" t="s">
        <v>106</v>
      </c>
      <c r="BP1128" s="25" t="s">
        <v>13740</v>
      </c>
      <c r="BQ1128" s="25">
        <v>92991515576</v>
      </c>
      <c r="BR1128" s="25" t="s">
        <v>13741</v>
      </c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</row>
    <row r="1129" spans="1:93" ht="15" customHeight="1">
      <c r="A1129" s="13" t="s">
        <v>13742</v>
      </c>
      <c r="B1129" s="14"/>
      <c r="C1129" s="40" t="s">
        <v>82</v>
      </c>
      <c r="D1129" s="599" t="s">
        <v>13153</v>
      </c>
      <c r="E1129" s="599">
        <v>48</v>
      </c>
      <c r="F1129" s="599"/>
      <c r="G1129" s="599"/>
      <c r="H1129" s="593" t="s">
        <v>84</v>
      </c>
      <c r="I1129" s="14" t="s">
        <v>1668</v>
      </c>
      <c r="J1129" s="14" t="s">
        <v>135</v>
      </c>
      <c r="K1129" s="14" t="s">
        <v>86</v>
      </c>
      <c r="L1129" s="21" t="s">
        <v>69</v>
      </c>
      <c r="M1129" s="17" t="s">
        <v>1392</v>
      </c>
      <c r="N1129" s="17" t="s">
        <v>1450</v>
      </c>
      <c r="O1129" s="18" t="s">
        <v>13743</v>
      </c>
      <c r="P1129" s="14" t="s">
        <v>13744</v>
      </c>
      <c r="Q1129" s="60" t="s">
        <v>13745</v>
      </c>
      <c r="R1129" s="14" t="s">
        <v>13746</v>
      </c>
      <c r="S1129" s="14" t="s">
        <v>13747</v>
      </c>
      <c r="T1129" s="14">
        <v>126797722</v>
      </c>
      <c r="U1129" s="14">
        <v>16</v>
      </c>
      <c r="V1129" s="14">
        <v>65</v>
      </c>
      <c r="W1129" s="14">
        <v>506</v>
      </c>
      <c r="X1129" s="13" t="s">
        <v>13748</v>
      </c>
      <c r="Y1129" s="13" t="s">
        <v>13749</v>
      </c>
      <c r="Z1129" s="14">
        <v>1</v>
      </c>
      <c r="AA1129" s="14" t="s">
        <v>99</v>
      </c>
      <c r="AB1129" s="14" t="s">
        <v>817</v>
      </c>
      <c r="AC1129" s="14" t="s">
        <v>97</v>
      </c>
      <c r="AD1129" s="19"/>
      <c r="AE1129" s="13" t="s">
        <v>805</v>
      </c>
      <c r="AF1129" s="20">
        <v>26945</v>
      </c>
      <c r="AG1129" s="14" t="str">
        <f t="shared" ca="1" si="311"/>
        <v>51 anos</v>
      </c>
      <c r="AH1129" s="20">
        <v>43937</v>
      </c>
      <c r="AI1129" s="20">
        <v>43937</v>
      </c>
      <c r="AJ1129" s="20">
        <f t="shared" si="305"/>
        <v>53068</v>
      </c>
      <c r="AK1129" s="20">
        <f t="shared" si="306"/>
        <v>54894</v>
      </c>
      <c r="AL1129" s="14">
        <v>59</v>
      </c>
      <c r="AM1129" s="14" t="str">
        <f t="shared" ca="1" si="307"/>
        <v>5 ano(s)</v>
      </c>
      <c r="AN1129" s="14" t="str">
        <f t="shared" ca="1" si="308"/>
        <v>4  mês(es)</v>
      </c>
      <c r="AO1129" s="14" t="str">
        <f t="shared" ca="1" si="309"/>
        <v>0 dias</v>
      </c>
      <c r="AP1129" s="14">
        <f t="shared" ca="1" si="310"/>
        <v>1948</v>
      </c>
      <c r="AQ1129" s="21" t="s">
        <v>99</v>
      </c>
      <c r="AR1129" s="14"/>
      <c r="AS1129" s="14"/>
      <c r="AT1129" s="14"/>
      <c r="AU1129" s="14"/>
      <c r="AV1129" s="14"/>
      <c r="AW1129" s="14" t="s">
        <v>336</v>
      </c>
      <c r="AX1129" s="14" t="s">
        <v>110</v>
      </c>
      <c r="AY1129" s="14" t="s">
        <v>99</v>
      </c>
      <c r="AZ1129" s="14" t="s">
        <v>99</v>
      </c>
      <c r="BA1129" s="14" t="s">
        <v>99</v>
      </c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 t="s">
        <v>13750</v>
      </c>
      <c r="BM1129" s="14">
        <v>142</v>
      </c>
      <c r="BN1129" s="14" t="s">
        <v>13751</v>
      </c>
      <c r="BO1129" s="14" t="s">
        <v>106</v>
      </c>
      <c r="BP1129" s="14">
        <v>69093770</v>
      </c>
      <c r="BQ1129" s="14">
        <v>92982440810</v>
      </c>
      <c r="BR1129" s="14" t="s">
        <v>9736</v>
      </c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</row>
    <row r="1130" spans="1:93" ht="15" customHeight="1">
      <c r="A1130" s="24" t="s">
        <v>13752</v>
      </c>
      <c r="B1130" s="25">
        <v>53</v>
      </c>
      <c r="C1130" s="34" t="s">
        <v>82</v>
      </c>
      <c r="D1130" s="600" t="s">
        <v>13153</v>
      </c>
      <c r="E1130" s="599">
        <v>48</v>
      </c>
      <c r="F1130" s="600"/>
      <c r="G1130" s="600"/>
      <c r="H1130" s="593" t="s">
        <v>84</v>
      </c>
      <c r="I1130" s="25"/>
      <c r="J1130" s="25" t="s">
        <v>135</v>
      </c>
      <c r="K1130" s="25" t="s">
        <v>544</v>
      </c>
      <c r="L1130" s="25" t="s">
        <v>75</v>
      </c>
      <c r="M1130" s="28" t="s">
        <v>136</v>
      </c>
      <c r="N1130" s="28" t="s">
        <v>137</v>
      </c>
      <c r="O1130" s="29" t="s">
        <v>13753</v>
      </c>
      <c r="P1130" s="25" t="s">
        <v>13754</v>
      </c>
      <c r="Q1130" s="25">
        <v>1379</v>
      </c>
      <c r="R1130" s="25" t="s">
        <v>13755</v>
      </c>
      <c r="S1130" s="25" t="s">
        <v>13756</v>
      </c>
      <c r="T1130" s="25">
        <v>166469522</v>
      </c>
      <c r="U1130" s="25">
        <v>91</v>
      </c>
      <c r="V1130" s="25">
        <v>37</v>
      </c>
      <c r="W1130" s="25">
        <v>643</v>
      </c>
      <c r="X1130" s="24" t="s">
        <v>13757</v>
      </c>
      <c r="Y1130" s="24" t="s">
        <v>13758</v>
      </c>
      <c r="Z1130" s="25"/>
      <c r="AA1130" s="25" t="s">
        <v>96</v>
      </c>
      <c r="AB1130" s="25" t="s">
        <v>23</v>
      </c>
      <c r="AC1130" s="25" t="s">
        <v>97</v>
      </c>
      <c r="AD1130" s="30"/>
      <c r="AE1130" s="24" t="s">
        <v>9035</v>
      </c>
      <c r="AF1130" s="31">
        <v>28228</v>
      </c>
      <c r="AG1130" s="25" t="str">
        <f t="shared" ca="1" si="311"/>
        <v>48 anos</v>
      </c>
      <c r="AH1130" s="25"/>
      <c r="AI1130" s="31">
        <v>43937</v>
      </c>
      <c r="AJ1130" s="31">
        <f t="shared" si="305"/>
        <v>53068</v>
      </c>
      <c r="AK1130" s="31">
        <f t="shared" si="306"/>
        <v>54894</v>
      </c>
      <c r="AL1130" s="25">
        <v>59</v>
      </c>
      <c r="AM1130" s="25" t="str">
        <f t="shared" ca="1" si="307"/>
        <v>5 ano(s)</v>
      </c>
      <c r="AN1130" s="25" t="str">
        <f t="shared" ca="1" si="308"/>
        <v>4  mês(es)</v>
      </c>
      <c r="AO1130" s="25" t="str">
        <f t="shared" ca="1" si="309"/>
        <v>0 dias</v>
      </c>
      <c r="AP1130" s="25">
        <f t="shared" ca="1" si="310"/>
        <v>1948</v>
      </c>
      <c r="AQ1130" s="32" t="s">
        <v>99</v>
      </c>
      <c r="AR1130" s="25"/>
      <c r="AS1130" s="25"/>
      <c r="AT1130" s="25"/>
      <c r="AU1130" s="25"/>
      <c r="AV1130" s="25"/>
      <c r="AW1130" s="25" t="s">
        <v>100</v>
      </c>
      <c r="AX1130" s="25" t="s">
        <v>149</v>
      </c>
      <c r="AY1130" s="25" t="s">
        <v>13759</v>
      </c>
      <c r="AZ1130" s="25" t="s">
        <v>99</v>
      </c>
      <c r="BA1130" s="25" t="s">
        <v>99</v>
      </c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 t="s">
        <v>13760</v>
      </c>
      <c r="BM1130" s="25">
        <v>201</v>
      </c>
      <c r="BN1130" s="25" t="s">
        <v>13761</v>
      </c>
      <c r="BO1130" s="25" t="s">
        <v>106</v>
      </c>
      <c r="BP1130" s="25">
        <v>69000000</v>
      </c>
      <c r="BQ1130" s="25">
        <v>92991585966</v>
      </c>
      <c r="BR1130" s="33" t="s">
        <v>13762</v>
      </c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31">
        <v>43937</v>
      </c>
      <c r="CC1130" s="25" t="s">
        <v>175</v>
      </c>
      <c r="CD1130" s="31">
        <v>44672</v>
      </c>
      <c r="CE1130" s="25" t="s">
        <v>5664</v>
      </c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</row>
    <row r="1131" spans="1:93" ht="15" customHeight="1">
      <c r="A1131" s="13" t="s">
        <v>13763</v>
      </c>
      <c r="B1131" s="14">
        <v>6</v>
      </c>
      <c r="C1131" s="40" t="s">
        <v>82</v>
      </c>
      <c r="D1131" s="599" t="s">
        <v>13153</v>
      </c>
      <c r="E1131" s="599">
        <v>48</v>
      </c>
      <c r="F1131" s="599"/>
      <c r="G1131" s="599"/>
      <c r="H1131" s="593" t="s">
        <v>84</v>
      </c>
      <c r="I1131" s="14"/>
      <c r="J1131" s="14" t="s">
        <v>85</v>
      </c>
      <c r="K1131" s="14" t="s">
        <v>544</v>
      </c>
      <c r="L1131" s="14" t="s">
        <v>75</v>
      </c>
      <c r="M1131" s="17" t="s">
        <v>136</v>
      </c>
      <c r="N1131" s="17" t="s">
        <v>4987</v>
      </c>
      <c r="O1131" s="18" t="s">
        <v>13764</v>
      </c>
      <c r="P1131" s="14" t="s">
        <v>13765</v>
      </c>
      <c r="Q1131" s="14">
        <v>1399</v>
      </c>
      <c r="R1131" s="14" t="s">
        <v>13766</v>
      </c>
      <c r="S1131" s="14" t="s">
        <v>13767</v>
      </c>
      <c r="T1131" s="14">
        <v>2367825501</v>
      </c>
      <c r="U1131" s="14">
        <v>8</v>
      </c>
      <c r="V1131" s="14">
        <v>40</v>
      </c>
      <c r="W1131" s="14">
        <v>196</v>
      </c>
      <c r="X1131" s="13" t="s">
        <v>13768</v>
      </c>
      <c r="Y1131" s="13" t="s">
        <v>13769</v>
      </c>
      <c r="Z1131" s="14"/>
      <c r="AA1131" s="14" t="s">
        <v>96</v>
      </c>
      <c r="AB1131" s="14" t="s">
        <v>23</v>
      </c>
      <c r="AC1131" s="14" t="s">
        <v>97</v>
      </c>
      <c r="AD1131" s="19"/>
      <c r="AE1131" s="13" t="s">
        <v>13770</v>
      </c>
      <c r="AF1131" s="20">
        <v>28873</v>
      </c>
      <c r="AG1131" s="14" t="str">
        <f t="shared" ca="1" si="311"/>
        <v>46 anos</v>
      </c>
      <c r="AH1131" s="14"/>
      <c r="AI1131" s="20">
        <v>43937</v>
      </c>
      <c r="AJ1131" s="20">
        <f t="shared" si="305"/>
        <v>53068</v>
      </c>
      <c r="AK1131" s="20">
        <f t="shared" si="306"/>
        <v>54894</v>
      </c>
      <c r="AL1131" s="14">
        <v>59</v>
      </c>
      <c r="AM1131" s="14" t="str">
        <f t="shared" ca="1" si="307"/>
        <v>5 ano(s)</v>
      </c>
      <c r="AN1131" s="14" t="str">
        <f t="shared" ca="1" si="308"/>
        <v>4  mês(es)</v>
      </c>
      <c r="AO1131" s="14" t="str">
        <f t="shared" ca="1" si="309"/>
        <v>0 dias</v>
      </c>
      <c r="AP1131" s="14">
        <f t="shared" ca="1" si="310"/>
        <v>1948</v>
      </c>
      <c r="AQ1131" s="21" t="s">
        <v>99</v>
      </c>
      <c r="AR1131" s="14"/>
      <c r="AS1131" s="14"/>
      <c r="AT1131" s="14"/>
      <c r="AU1131" s="14"/>
      <c r="AV1131" s="14"/>
      <c r="AW1131" s="14" t="s">
        <v>100</v>
      </c>
      <c r="AX1131" s="14" t="s">
        <v>2538</v>
      </c>
      <c r="AY1131" s="14" t="s">
        <v>5140</v>
      </c>
      <c r="AZ1131" s="14" t="s">
        <v>99</v>
      </c>
      <c r="BA1131" s="14" t="s">
        <v>99</v>
      </c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 t="s">
        <v>13771</v>
      </c>
      <c r="BM1131" s="14">
        <v>603</v>
      </c>
      <c r="BN1131" s="14" t="s">
        <v>13772</v>
      </c>
      <c r="BO1131" s="14" t="s">
        <v>106</v>
      </c>
      <c r="BP1131" s="14">
        <v>69037000</v>
      </c>
      <c r="BQ1131" s="14">
        <v>92991145533</v>
      </c>
      <c r="BR1131" s="22" t="s">
        <v>13773</v>
      </c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20">
        <v>43937</v>
      </c>
      <c r="CC1131" s="14" t="s">
        <v>175</v>
      </c>
      <c r="CD1131" s="20">
        <v>44672</v>
      </c>
      <c r="CE1131" s="14" t="s">
        <v>709</v>
      </c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</row>
    <row r="1132" spans="1:93" ht="15" customHeight="1">
      <c r="A1132" s="24" t="s">
        <v>13774</v>
      </c>
      <c r="B1132" s="25">
        <v>21</v>
      </c>
      <c r="C1132" s="34" t="s">
        <v>82</v>
      </c>
      <c r="D1132" s="600" t="s">
        <v>13153</v>
      </c>
      <c r="E1132" s="599">
        <v>48</v>
      </c>
      <c r="F1132" s="600"/>
      <c r="G1132" s="600"/>
      <c r="H1132" s="593" t="s">
        <v>84</v>
      </c>
      <c r="I1132" s="25"/>
      <c r="J1132" s="25" t="s">
        <v>135</v>
      </c>
      <c r="K1132" s="25" t="s">
        <v>544</v>
      </c>
      <c r="L1132" s="25" t="s">
        <v>75</v>
      </c>
      <c r="M1132" s="28" t="s">
        <v>136</v>
      </c>
      <c r="N1132" s="28" t="s">
        <v>4987</v>
      </c>
      <c r="O1132" s="29" t="s">
        <v>13775</v>
      </c>
      <c r="P1132" s="25" t="s">
        <v>13776</v>
      </c>
      <c r="Q1132" s="25">
        <v>1439</v>
      </c>
      <c r="R1132" s="25" t="s">
        <v>13777</v>
      </c>
      <c r="S1132" s="25" t="s">
        <v>13778</v>
      </c>
      <c r="T1132" s="25">
        <v>417372413</v>
      </c>
      <c r="U1132" s="25">
        <v>50</v>
      </c>
      <c r="V1132" s="25">
        <v>2</v>
      </c>
      <c r="W1132" s="25">
        <v>664</v>
      </c>
      <c r="X1132" s="24" t="s">
        <v>13779</v>
      </c>
      <c r="Y1132" s="24" t="s">
        <v>13780</v>
      </c>
      <c r="Z1132" s="25"/>
      <c r="AA1132" s="25" t="s">
        <v>96</v>
      </c>
      <c r="AB1132" s="25" t="s">
        <v>23</v>
      </c>
      <c r="AC1132" s="25" t="s">
        <v>97</v>
      </c>
      <c r="AD1132" s="30"/>
      <c r="AE1132" s="24" t="s">
        <v>11850</v>
      </c>
      <c r="AF1132" s="31">
        <v>30122</v>
      </c>
      <c r="AG1132" s="25" t="str">
        <f t="shared" ca="1" si="311"/>
        <v>43 anos</v>
      </c>
      <c r="AH1132" s="25"/>
      <c r="AI1132" s="31">
        <v>43937</v>
      </c>
      <c r="AJ1132" s="31">
        <f t="shared" si="305"/>
        <v>53068</v>
      </c>
      <c r="AK1132" s="31">
        <f t="shared" si="306"/>
        <v>54894</v>
      </c>
      <c r="AL1132" s="25">
        <v>59</v>
      </c>
      <c r="AM1132" s="25" t="str">
        <f t="shared" ca="1" si="307"/>
        <v>5 ano(s)</v>
      </c>
      <c r="AN1132" s="25" t="str">
        <f t="shared" ca="1" si="308"/>
        <v>4  mês(es)</v>
      </c>
      <c r="AO1132" s="25" t="str">
        <f t="shared" ca="1" si="309"/>
        <v>0 dias</v>
      </c>
      <c r="AP1132" s="25">
        <f t="shared" ca="1" si="310"/>
        <v>1948</v>
      </c>
      <c r="AQ1132" s="32" t="s">
        <v>99</v>
      </c>
      <c r="AR1132" s="25"/>
      <c r="AS1132" s="25"/>
      <c r="AT1132" s="25"/>
      <c r="AU1132" s="25"/>
      <c r="AV1132" s="25"/>
      <c r="AW1132" s="25" t="s">
        <v>100</v>
      </c>
      <c r="AX1132" s="25" t="s">
        <v>2538</v>
      </c>
      <c r="AY1132" s="25" t="s">
        <v>7354</v>
      </c>
      <c r="AZ1132" s="25" t="s">
        <v>99</v>
      </c>
      <c r="BA1132" s="25" t="s">
        <v>99</v>
      </c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 t="s">
        <v>13781</v>
      </c>
      <c r="BM1132" s="25">
        <v>613</v>
      </c>
      <c r="BN1132" s="25" t="s">
        <v>13782</v>
      </c>
      <c r="BO1132" s="25" t="s">
        <v>106</v>
      </c>
      <c r="BP1132" s="25">
        <v>69054645</v>
      </c>
      <c r="BQ1132" s="25">
        <v>92992212244</v>
      </c>
      <c r="BR1132" s="33" t="s">
        <v>13783</v>
      </c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31">
        <v>43937</v>
      </c>
      <c r="CC1132" s="25" t="s">
        <v>175</v>
      </c>
      <c r="CD1132" s="31">
        <v>44672</v>
      </c>
      <c r="CE1132" s="25" t="s">
        <v>709</v>
      </c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</row>
    <row r="1133" spans="1:93" ht="15" customHeight="1">
      <c r="A1133" s="13" t="s">
        <v>13784</v>
      </c>
      <c r="B1133" s="14"/>
      <c r="C1133" s="40" t="s">
        <v>82</v>
      </c>
      <c r="D1133" s="599" t="s">
        <v>13153</v>
      </c>
      <c r="E1133" s="599">
        <v>48</v>
      </c>
      <c r="F1133" s="599"/>
      <c r="G1133" s="599"/>
      <c r="H1133" s="593" t="s">
        <v>84</v>
      </c>
      <c r="I1133" s="14"/>
      <c r="J1133" s="14" t="s">
        <v>85</v>
      </c>
      <c r="K1133" s="14" t="s">
        <v>86</v>
      </c>
      <c r="L1133" s="14" t="s">
        <v>68</v>
      </c>
      <c r="M1133" s="17" t="s">
        <v>1392</v>
      </c>
      <c r="N1133" s="14" t="s">
        <v>9595</v>
      </c>
      <c r="O1133" s="18" t="s">
        <v>13785</v>
      </c>
      <c r="P1133" s="14" t="s">
        <v>13786</v>
      </c>
      <c r="Q1133" s="112" t="s">
        <v>13787</v>
      </c>
      <c r="R1133" s="14" t="s">
        <v>13788</v>
      </c>
      <c r="S1133" s="14" t="s">
        <v>13789</v>
      </c>
      <c r="T1133" s="14">
        <v>119188122</v>
      </c>
      <c r="U1133" s="14">
        <v>8</v>
      </c>
      <c r="V1133" s="14">
        <v>40</v>
      </c>
      <c r="W1133" s="14">
        <v>475</v>
      </c>
      <c r="X1133" s="13" t="s">
        <v>13790</v>
      </c>
      <c r="Y1133" s="13" t="s">
        <v>13791</v>
      </c>
      <c r="Z1133" s="14">
        <v>2</v>
      </c>
      <c r="AA1133" s="14" t="s">
        <v>96</v>
      </c>
      <c r="AB1133" s="14" t="s">
        <v>23</v>
      </c>
      <c r="AC1133" s="14" t="s">
        <v>97</v>
      </c>
      <c r="AD1133" s="19"/>
      <c r="AE1133" s="13" t="s">
        <v>13792</v>
      </c>
      <c r="AF1133" s="20">
        <v>31392</v>
      </c>
      <c r="AG1133" s="14" t="str">
        <f t="shared" ca="1" si="311"/>
        <v>39 anos</v>
      </c>
      <c r="AH1133" s="20">
        <v>43937</v>
      </c>
      <c r="AI1133" s="20">
        <v>43943</v>
      </c>
      <c r="AJ1133" s="20">
        <f t="shared" si="305"/>
        <v>53074</v>
      </c>
      <c r="AK1133" s="20">
        <f t="shared" si="306"/>
        <v>54900</v>
      </c>
      <c r="AL1133" s="14">
        <v>59</v>
      </c>
      <c r="AM1133" s="14" t="str">
        <f t="shared" ca="1" si="307"/>
        <v>5 ano(s)</v>
      </c>
      <c r="AN1133" s="14" t="str">
        <f t="shared" ca="1" si="308"/>
        <v>3  mês(es)</v>
      </c>
      <c r="AO1133" s="14" t="str">
        <f t="shared" ca="1" si="309"/>
        <v>25 dias</v>
      </c>
      <c r="AP1133" s="14">
        <f t="shared" ca="1" si="310"/>
        <v>1942</v>
      </c>
      <c r="AQ1133" s="21" t="s">
        <v>99</v>
      </c>
      <c r="AR1133" s="14"/>
      <c r="AS1133" s="14"/>
      <c r="AT1133" s="14"/>
      <c r="AU1133" s="14"/>
      <c r="AV1133" s="14"/>
      <c r="AW1133" s="14" t="s">
        <v>100</v>
      </c>
      <c r="AX1133" s="14" t="s">
        <v>110</v>
      </c>
      <c r="AY1133" s="14" t="s">
        <v>127</v>
      </c>
      <c r="AZ1133" s="14" t="s">
        <v>110</v>
      </c>
      <c r="BA1133" s="14" t="s">
        <v>110</v>
      </c>
      <c r="BB1133" s="14"/>
      <c r="BC1133" s="14" t="s">
        <v>1401</v>
      </c>
      <c r="BD1133" s="14"/>
      <c r="BE1133" s="14"/>
      <c r="BF1133" s="14"/>
      <c r="BG1133" s="14"/>
      <c r="BH1133" s="14"/>
      <c r="BI1133" s="14"/>
      <c r="BJ1133" s="14"/>
      <c r="BK1133" s="14"/>
      <c r="BL1133" s="14" t="s">
        <v>13793</v>
      </c>
      <c r="BM1133" s="14">
        <v>1</v>
      </c>
      <c r="BN1133" s="14" t="s">
        <v>13794</v>
      </c>
      <c r="BO1133" s="14" t="s">
        <v>106</v>
      </c>
      <c r="BP1133" s="14">
        <v>69042390</v>
      </c>
      <c r="BQ1133" s="14">
        <v>92993360233</v>
      </c>
      <c r="BR1133" s="262" t="s">
        <v>13795</v>
      </c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</row>
    <row r="1134" spans="1:93" ht="15" customHeight="1">
      <c r="A1134" s="24" t="s">
        <v>13796</v>
      </c>
      <c r="B1134" s="25">
        <v>9</v>
      </c>
      <c r="C1134" s="34" t="s">
        <v>82</v>
      </c>
      <c r="D1134" s="600" t="s">
        <v>13153</v>
      </c>
      <c r="E1134" s="599">
        <v>48</v>
      </c>
      <c r="F1134" s="600"/>
      <c r="G1134" s="600"/>
      <c r="H1134" s="593" t="s">
        <v>84</v>
      </c>
      <c r="I1134" s="25"/>
      <c r="J1134" s="25" t="s">
        <v>85</v>
      </c>
      <c r="K1134" s="25" t="s">
        <v>544</v>
      </c>
      <c r="L1134" s="25" t="s">
        <v>75</v>
      </c>
      <c r="M1134" s="28" t="s">
        <v>136</v>
      </c>
      <c r="N1134" s="28" t="s">
        <v>4987</v>
      </c>
      <c r="O1134" s="29" t="s">
        <v>13797</v>
      </c>
      <c r="P1134" s="25" t="s">
        <v>13798</v>
      </c>
      <c r="Q1134" s="25">
        <v>1352</v>
      </c>
      <c r="R1134" s="25" t="s">
        <v>13799</v>
      </c>
      <c r="S1134" s="25" t="s">
        <v>13800</v>
      </c>
      <c r="T1134" s="25">
        <v>740871506</v>
      </c>
      <c r="U1134" s="25">
        <v>4</v>
      </c>
      <c r="V1134" s="25">
        <v>2</v>
      </c>
      <c r="W1134" s="25">
        <v>94</v>
      </c>
      <c r="X1134" s="24" t="s">
        <v>13801</v>
      </c>
      <c r="Y1134" s="24" t="s">
        <v>13802</v>
      </c>
      <c r="Z1134" s="25"/>
      <c r="AA1134" s="25" t="s">
        <v>96</v>
      </c>
      <c r="AB1134" s="25" t="s">
        <v>23</v>
      </c>
      <c r="AC1134" s="25" t="s">
        <v>97</v>
      </c>
      <c r="AD1134" s="30"/>
      <c r="AE1134" s="24" t="s">
        <v>1822</v>
      </c>
      <c r="AF1134" s="31">
        <v>29440</v>
      </c>
      <c r="AG1134" s="25" t="str">
        <f t="shared" ca="1" si="311"/>
        <v>45 anos</v>
      </c>
      <c r="AH1134" s="25"/>
      <c r="AI1134" s="31">
        <v>43937</v>
      </c>
      <c r="AJ1134" s="31">
        <f t="shared" si="305"/>
        <v>53068</v>
      </c>
      <c r="AK1134" s="31">
        <f t="shared" si="306"/>
        <v>54894</v>
      </c>
      <c r="AL1134" s="25">
        <v>59</v>
      </c>
      <c r="AM1134" s="25" t="str">
        <f t="shared" ca="1" si="307"/>
        <v>5 ano(s)</v>
      </c>
      <c r="AN1134" s="25" t="str">
        <f t="shared" ca="1" si="308"/>
        <v>4  mês(es)</v>
      </c>
      <c r="AO1134" s="25" t="str">
        <f t="shared" ca="1" si="309"/>
        <v>0 dias</v>
      </c>
      <c r="AP1134" s="25">
        <f t="shared" ca="1" si="310"/>
        <v>1948</v>
      </c>
      <c r="AQ1134" s="32" t="s">
        <v>99</v>
      </c>
      <c r="AR1134" s="25"/>
      <c r="AS1134" s="25"/>
      <c r="AT1134" s="25"/>
      <c r="AU1134" s="25"/>
      <c r="AV1134" s="25"/>
      <c r="AW1134" s="25" t="s">
        <v>100</v>
      </c>
      <c r="AX1134" s="25" t="s">
        <v>2538</v>
      </c>
      <c r="AY1134" s="25" t="s">
        <v>7354</v>
      </c>
      <c r="AZ1134" s="25" t="s">
        <v>99</v>
      </c>
      <c r="BA1134" s="25" t="s">
        <v>99</v>
      </c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 t="s">
        <v>13803</v>
      </c>
      <c r="BM1134" s="25" t="s">
        <v>13804</v>
      </c>
      <c r="BN1134" s="25" t="s">
        <v>13805</v>
      </c>
      <c r="BO1134" s="25" t="s">
        <v>106</v>
      </c>
      <c r="BP1134" s="25">
        <v>69050430</v>
      </c>
      <c r="BQ1134" s="25">
        <v>41999216696</v>
      </c>
      <c r="BR1134" s="33" t="s">
        <v>13806</v>
      </c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31">
        <v>43937</v>
      </c>
      <c r="CC1134" s="25" t="s">
        <v>175</v>
      </c>
      <c r="CD1134" s="31">
        <v>44672</v>
      </c>
      <c r="CE1134" s="25" t="s">
        <v>709</v>
      </c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</row>
    <row r="1135" spans="1:93" ht="15" customHeight="1">
      <c r="A1135" s="13" t="s">
        <v>13807</v>
      </c>
      <c r="B1135" s="14">
        <v>10</v>
      </c>
      <c r="C1135" s="40" t="s">
        <v>82</v>
      </c>
      <c r="D1135" s="599" t="s">
        <v>13153</v>
      </c>
      <c r="E1135" s="599">
        <v>48</v>
      </c>
      <c r="F1135" s="599"/>
      <c r="G1135" s="599"/>
      <c r="H1135" s="593" t="s">
        <v>84</v>
      </c>
      <c r="I1135" s="14"/>
      <c r="J1135" s="14" t="s">
        <v>85</v>
      </c>
      <c r="K1135" s="14" t="s">
        <v>544</v>
      </c>
      <c r="L1135" s="14" t="s">
        <v>75</v>
      </c>
      <c r="M1135" s="17" t="s">
        <v>136</v>
      </c>
      <c r="N1135" s="17" t="s">
        <v>9701</v>
      </c>
      <c r="O1135" s="18" t="s">
        <v>13808</v>
      </c>
      <c r="P1135" s="14" t="s">
        <v>13809</v>
      </c>
      <c r="Q1135" s="14">
        <v>1346</v>
      </c>
      <c r="R1135" s="14" t="s">
        <v>13810</v>
      </c>
      <c r="S1135" s="14" t="s">
        <v>13811</v>
      </c>
      <c r="T1135" s="14">
        <v>783377005</v>
      </c>
      <c r="U1135" s="14">
        <v>40</v>
      </c>
      <c r="V1135" s="14">
        <v>5</v>
      </c>
      <c r="W1135" s="14">
        <v>141</v>
      </c>
      <c r="X1135" s="13" t="s">
        <v>13812</v>
      </c>
      <c r="Y1135" s="13" t="s">
        <v>13813</v>
      </c>
      <c r="Z1135" s="14"/>
      <c r="AA1135" s="14" t="s">
        <v>96</v>
      </c>
      <c r="AB1135" s="14" t="s">
        <v>23</v>
      </c>
      <c r="AC1135" s="14" t="s">
        <v>97</v>
      </c>
      <c r="AD1135" s="19"/>
      <c r="AE1135" s="13" t="s">
        <v>13814</v>
      </c>
      <c r="AF1135" s="20">
        <v>27889</v>
      </c>
      <c r="AG1135" s="14" t="str">
        <f t="shared" ca="1" si="311"/>
        <v>49 anos</v>
      </c>
      <c r="AH1135" s="14"/>
      <c r="AI1135" s="20">
        <v>43937</v>
      </c>
      <c r="AJ1135" s="20">
        <f t="shared" si="305"/>
        <v>53068</v>
      </c>
      <c r="AK1135" s="20">
        <f t="shared" si="306"/>
        <v>54894</v>
      </c>
      <c r="AL1135" s="14">
        <v>59</v>
      </c>
      <c r="AM1135" s="14" t="str">
        <f t="shared" ca="1" si="307"/>
        <v>5 ano(s)</v>
      </c>
      <c r="AN1135" s="14" t="str">
        <f t="shared" ca="1" si="308"/>
        <v>4  mês(es)</v>
      </c>
      <c r="AO1135" s="14" t="str">
        <f t="shared" ca="1" si="309"/>
        <v>0 dias</v>
      </c>
      <c r="AP1135" s="14">
        <f t="shared" ca="1" si="310"/>
        <v>1948</v>
      </c>
      <c r="AQ1135" s="21" t="s">
        <v>99</v>
      </c>
      <c r="AR1135" s="14"/>
      <c r="AS1135" s="14"/>
      <c r="AT1135" s="14"/>
      <c r="AU1135" s="14"/>
      <c r="AV1135" s="14"/>
      <c r="AW1135" s="14" t="s">
        <v>100</v>
      </c>
      <c r="AX1135" s="14" t="s">
        <v>172</v>
      </c>
      <c r="AY1135" s="14" t="s">
        <v>13815</v>
      </c>
      <c r="AZ1135" s="14" t="s">
        <v>99</v>
      </c>
      <c r="BA1135" s="14" t="s">
        <v>99</v>
      </c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 t="s">
        <v>13816</v>
      </c>
      <c r="BM1135" s="14">
        <v>201</v>
      </c>
      <c r="BN1135" s="14" t="s">
        <v>13817</v>
      </c>
      <c r="BO1135" s="14" t="s">
        <v>106</v>
      </c>
      <c r="BP1135" s="14">
        <v>69040340</v>
      </c>
      <c r="BQ1135" s="14"/>
      <c r="BR1135" s="22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20">
        <v>43937</v>
      </c>
      <c r="CC1135" s="14" t="s">
        <v>175</v>
      </c>
      <c r="CD1135" s="20">
        <v>44672</v>
      </c>
      <c r="CE1135" s="14" t="s">
        <v>176</v>
      </c>
      <c r="CF1135" s="14"/>
      <c r="CG1135" s="14"/>
      <c r="CH1135" s="14"/>
      <c r="CI1135" s="14"/>
      <c r="CJ1135" s="14"/>
      <c r="CK1135" s="14"/>
      <c r="CL1135" s="14"/>
      <c r="CM1135" s="14"/>
      <c r="CN1135" s="14" t="s">
        <v>13818</v>
      </c>
      <c r="CO1135" s="14" t="s">
        <v>3036</v>
      </c>
    </row>
    <row r="1136" spans="1:93" ht="15" customHeight="1">
      <c r="A1136" s="24" t="s">
        <v>13819</v>
      </c>
      <c r="B1136" s="25">
        <v>8</v>
      </c>
      <c r="C1136" s="34" t="s">
        <v>82</v>
      </c>
      <c r="D1136" s="600" t="s">
        <v>13153</v>
      </c>
      <c r="E1136" s="599">
        <v>48</v>
      </c>
      <c r="F1136" s="600"/>
      <c r="G1136" s="600"/>
      <c r="H1136" s="593" t="s">
        <v>84</v>
      </c>
      <c r="I1136" s="25"/>
      <c r="J1136" s="25" t="s">
        <v>135</v>
      </c>
      <c r="K1136" s="25" t="s">
        <v>544</v>
      </c>
      <c r="L1136" s="25" t="s">
        <v>75</v>
      </c>
      <c r="M1136" s="28" t="s">
        <v>136</v>
      </c>
      <c r="N1136" s="28" t="s">
        <v>2291</v>
      </c>
      <c r="O1136" s="29" t="s">
        <v>13820</v>
      </c>
      <c r="P1136" s="25" t="s">
        <v>13821</v>
      </c>
      <c r="Q1136" s="25">
        <v>1396</v>
      </c>
      <c r="R1136" s="25" t="s">
        <v>13822</v>
      </c>
      <c r="S1136" s="25" t="s">
        <v>13823</v>
      </c>
      <c r="T1136" s="25">
        <v>222608922</v>
      </c>
      <c r="U1136" s="25">
        <v>75</v>
      </c>
      <c r="V1136" s="25">
        <v>58</v>
      </c>
      <c r="W1136" s="25">
        <v>919</v>
      </c>
      <c r="X1136" s="24" t="s">
        <v>753</v>
      </c>
      <c r="Y1136" s="24" t="s">
        <v>13824</v>
      </c>
      <c r="Z1136" s="25"/>
      <c r="AA1136" s="25" t="s">
        <v>99</v>
      </c>
      <c r="AB1136" s="25" t="s">
        <v>1601</v>
      </c>
      <c r="AC1136" s="25" t="s">
        <v>97</v>
      </c>
      <c r="AD1136" s="30" t="s">
        <v>13825</v>
      </c>
      <c r="AE1136" s="24" t="s">
        <v>13826</v>
      </c>
      <c r="AF1136" s="31">
        <v>30171</v>
      </c>
      <c r="AG1136" s="25" t="str">
        <f t="shared" ca="1" si="311"/>
        <v>43 anos</v>
      </c>
      <c r="AH1136" s="25"/>
      <c r="AI1136" s="31">
        <v>43937</v>
      </c>
      <c r="AJ1136" s="31">
        <f t="shared" si="305"/>
        <v>53068</v>
      </c>
      <c r="AK1136" s="31">
        <f t="shared" si="306"/>
        <v>54894</v>
      </c>
      <c r="AL1136" s="25">
        <v>59</v>
      </c>
      <c r="AM1136" s="25" t="str">
        <f t="shared" ca="1" si="307"/>
        <v>5 ano(s)</v>
      </c>
      <c r="AN1136" s="25" t="str">
        <f t="shared" ca="1" si="308"/>
        <v>4  mês(es)</v>
      </c>
      <c r="AO1136" s="25" t="str">
        <f t="shared" ca="1" si="309"/>
        <v>0 dias</v>
      </c>
      <c r="AP1136" s="25">
        <f t="shared" ca="1" si="310"/>
        <v>1948</v>
      </c>
      <c r="AQ1136" s="32" t="s">
        <v>99</v>
      </c>
      <c r="AR1136" s="25"/>
      <c r="AS1136" s="25"/>
      <c r="AT1136" s="25"/>
      <c r="AU1136" s="25"/>
      <c r="AV1136" s="25"/>
      <c r="AW1136" s="25" t="s">
        <v>100</v>
      </c>
      <c r="AX1136" s="25" t="s">
        <v>2298</v>
      </c>
      <c r="AY1136" s="25" t="s">
        <v>13827</v>
      </c>
      <c r="AZ1136" s="25" t="s">
        <v>13828</v>
      </c>
      <c r="BA1136" s="25" t="s">
        <v>99</v>
      </c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 t="s">
        <v>12771</v>
      </c>
      <c r="BM1136" s="25">
        <v>0</v>
      </c>
      <c r="BN1136" s="25" t="s">
        <v>13829</v>
      </c>
      <c r="BO1136" s="25" t="s">
        <v>106</v>
      </c>
      <c r="BP1136" s="25">
        <v>69037042</v>
      </c>
      <c r="BQ1136" s="25">
        <v>92991334572</v>
      </c>
      <c r="BR1136" s="33" t="s">
        <v>13830</v>
      </c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31">
        <v>43937</v>
      </c>
      <c r="CC1136" s="25" t="s">
        <v>175</v>
      </c>
      <c r="CD1136" s="31">
        <v>44672</v>
      </c>
      <c r="CE1136" s="25" t="s">
        <v>2304</v>
      </c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</row>
    <row r="1137" spans="1:93" ht="15" customHeight="1">
      <c r="A1137" s="13" t="s">
        <v>13831</v>
      </c>
      <c r="B1137" s="14">
        <v>18</v>
      </c>
      <c r="C1137" s="40" t="s">
        <v>82</v>
      </c>
      <c r="D1137" s="599" t="s">
        <v>13153</v>
      </c>
      <c r="E1137" s="599">
        <v>48</v>
      </c>
      <c r="F1137" s="599"/>
      <c r="G1137" s="599"/>
      <c r="H1137" s="593" t="s">
        <v>84</v>
      </c>
      <c r="I1137" s="14"/>
      <c r="J1137" s="14" t="s">
        <v>135</v>
      </c>
      <c r="K1137" s="14" t="s">
        <v>544</v>
      </c>
      <c r="L1137" s="14" t="s">
        <v>75</v>
      </c>
      <c r="M1137" s="17" t="s">
        <v>136</v>
      </c>
      <c r="N1137" s="17" t="s">
        <v>137</v>
      </c>
      <c r="O1137" s="18" t="s">
        <v>13832</v>
      </c>
      <c r="P1137" s="14" t="s">
        <v>13833</v>
      </c>
      <c r="Q1137" s="14">
        <v>1497</v>
      </c>
      <c r="R1137" s="14" t="s">
        <v>13834</v>
      </c>
      <c r="S1137" s="14" t="s">
        <v>13835</v>
      </c>
      <c r="T1137" s="14">
        <v>107209722</v>
      </c>
      <c r="U1137" s="14">
        <v>91</v>
      </c>
      <c r="V1137" s="14">
        <v>32</v>
      </c>
      <c r="W1137" s="14">
        <v>265</v>
      </c>
      <c r="X1137" s="13" t="s">
        <v>13836</v>
      </c>
      <c r="Y1137" s="13" t="s">
        <v>13837</v>
      </c>
      <c r="Z1137" s="14"/>
      <c r="AA1137" s="14" t="s">
        <v>96</v>
      </c>
      <c r="AB1137" s="14" t="s">
        <v>23</v>
      </c>
      <c r="AC1137" s="14" t="s">
        <v>97</v>
      </c>
      <c r="AD1137" s="19"/>
      <c r="AE1137" s="13" t="s">
        <v>13838</v>
      </c>
      <c r="AF1137" s="20">
        <v>25216</v>
      </c>
      <c r="AG1137" s="14" t="str">
        <f t="shared" ca="1" si="311"/>
        <v>56 anos</v>
      </c>
      <c r="AH1137" s="14"/>
      <c r="AI1137" s="20">
        <v>43937</v>
      </c>
      <c r="AJ1137" s="20">
        <f t="shared" si="305"/>
        <v>53068</v>
      </c>
      <c r="AK1137" s="20">
        <f t="shared" si="306"/>
        <v>54894</v>
      </c>
      <c r="AL1137" s="14">
        <v>59</v>
      </c>
      <c r="AM1137" s="14" t="str">
        <f t="shared" ca="1" si="307"/>
        <v>5 ano(s)</v>
      </c>
      <c r="AN1137" s="14" t="str">
        <f t="shared" ca="1" si="308"/>
        <v>4  mês(es)</v>
      </c>
      <c r="AO1137" s="14" t="str">
        <f t="shared" ca="1" si="309"/>
        <v>0 dias</v>
      </c>
      <c r="AP1137" s="14">
        <f t="shared" ca="1" si="310"/>
        <v>1948</v>
      </c>
      <c r="AQ1137" s="21" t="s">
        <v>99</v>
      </c>
      <c r="AR1137" s="14"/>
      <c r="AS1137" s="14"/>
      <c r="AT1137" s="14"/>
      <c r="AU1137" s="14"/>
      <c r="AV1137" s="14"/>
      <c r="AW1137" s="14" t="s">
        <v>100</v>
      </c>
      <c r="AX1137" s="14" t="s">
        <v>149</v>
      </c>
      <c r="AY1137" s="14" t="s">
        <v>13839</v>
      </c>
      <c r="AZ1137" s="14" t="s">
        <v>99</v>
      </c>
      <c r="BA1137" s="14" t="s">
        <v>99</v>
      </c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 t="s">
        <v>13840</v>
      </c>
      <c r="BM1137" s="14">
        <v>357</v>
      </c>
      <c r="BN1137" s="14" t="s">
        <v>10696</v>
      </c>
      <c r="BO1137" s="14" t="s">
        <v>106</v>
      </c>
      <c r="BP1137" s="14">
        <v>69041010</v>
      </c>
      <c r="BQ1137" s="14">
        <v>92630089</v>
      </c>
      <c r="BR1137" s="22" t="s">
        <v>13841</v>
      </c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20">
        <v>43937</v>
      </c>
      <c r="CC1137" s="14" t="s">
        <v>175</v>
      </c>
      <c r="CD1137" s="20">
        <v>44672</v>
      </c>
      <c r="CE1137" s="14" t="s">
        <v>5664</v>
      </c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</row>
    <row r="1138" spans="1:93" ht="15" customHeight="1">
      <c r="A1138" s="24" t="s">
        <v>13842</v>
      </c>
      <c r="B1138" s="25"/>
      <c r="C1138" s="34" t="s">
        <v>82</v>
      </c>
      <c r="D1138" s="600" t="s">
        <v>13153</v>
      </c>
      <c r="E1138" s="599">
        <v>48</v>
      </c>
      <c r="F1138" s="600"/>
      <c r="G1138" s="600"/>
      <c r="H1138" s="593" t="s">
        <v>84</v>
      </c>
      <c r="I1138" s="25"/>
      <c r="J1138" s="25" t="s">
        <v>135</v>
      </c>
      <c r="K1138" s="25" t="s">
        <v>279</v>
      </c>
      <c r="L1138" s="32" t="s">
        <v>69</v>
      </c>
      <c r="M1138" s="28" t="s">
        <v>1392</v>
      </c>
      <c r="N1138" s="28" t="s">
        <v>1450</v>
      </c>
      <c r="O1138" s="29" t="s">
        <v>13843</v>
      </c>
      <c r="P1138" s="25" t="s">
        <v>13844</v>
      </c>
      <c r="Q1138" s="41" t="s">
        <v>13845</v>
      </c>
      <c r="R1138" s="25" t="s">
        <v>13846</v>
      </c>
      <c r="S1138" s="25" t="s">
        <v>13847</v>
      </c>
      <c r="T1138" s="25">
        <v>190599022</v>
      </c>
      <c r="U1138" s="25">
        <v>67</v>
      </c>
      <c r="V1138" s="25">
        <v>37</v>
      </c>
      <c r="W1138" s="25">
        <v>595</v>
      </c>
      <c r="X1138" s="24" t="s">
        <v>13848</v>
      </c>
      <c r="Y1138" s="24" t="s">
        <v>13849</v>
      </c>
      <c r="Z1138" s="25">
        <v>2</v>
      </c>
      <c r="AA1138" s="25" t="s">
        <v>96</v>
      </c>
      <c r="AB1138" s="25" t="s">
        <v>23</v>
      </c>
      <c r="AC1138" s="25" t="s">
        <v>97</v>
      </c>
      <c r="AD1138" s="30"/>
      <c r="AE1138" s="24" t="s">
        <v>12424</v>
      </c>
      <c r="AF1138" s="31">
        <v>29078</v>
      </c>
      <c r="AG1138" s="25" t="str">
        <f t="shared" ca="1" si="311"/>
        <v>46 anos</v>
      </c>
      <c r="AH1138" s="31">
        <v>43937</v>
      </c>
      <c r="AI1138" s="31">
        <v>43937</v>
      </c>
      <c r="AJ1138" s="31">
        <f t="shared" si="305"/>
        <v>53068</v>
      </c>
      <c r="AK1138" s="31">
        <f t="shared" si="306"/>
        <v>54894</v>
      </c>
      <c r="AL1138" s="25">
        <v>59</v>
      </c>
      <c r="AM1138" s="25" t="str">
        <f t="shared" ca="1" si="307"/>
        <v>5 ano(s)</v>
      </c>
      <c r="AN1138" s="25" t="str">
        <f t="shared" ca="1" si="308"/>
        <v>4  mês(es)</v>
      </c>
      <c r="AO1138" s="25" t="str">
        <f t="shared" ca="1" si="309"/>
        <v>0 dias</v>
      </c>
      <c r="AP1138" s="25">
        <f t="shared" ca="1" si="310"/>
        <v>1948</v>
      </c>
      <c r="AQ1138" s="32" t="s">
        <v>99</v>
      </c>
      <c r="AR1138" s="25"/>
      <c r="AS1138" s="25"/>
      <c r="AT1138" s="25"/>
      <c r="AU1138" s="25"/>
      <c r="AV1138" s="25"/>
      <c r="AW1138" s="25" t="s">
        <v>100</v>
      </c>
      <c r="AX1138" s="25" t="s">
        <v>110</v>
      </c>
      <c r="AY1138" s="25" t="s">
        <v>13850</v>
      </c>
      <c r="AZ1138" s="25" t="s">
        <v>99</v>
      </c>
      <c r="BA1138" s="25" t="s">
        <v>99</v>
      </c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 t="s">
        <v>13851</v>
      </c>
      <c r="BM1138" s="25">
        <v>92</v>
      </c>
      <c r="BN1138" s="25" t="s">
        <v>2184</v>
      </c>
      <c r="BO1138" s="25" t="s">
        <v>106</v>
      </c>
      <c r="BP1138" s="25">
        <v>69078460</v>
      </c>
      <c r="BQ1138" s="25">
        <v>92992930012</v>
      </c>
      <c r="BR1138" s="25" t="s">
        <v>13852</v>
      </c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</row>
    <row r="1139" spans="1:93" ht="15" customHeight="1">
      <c r="A1139" s="13" t="s">
        <v>13853</v>
      </c>
      <c r="B1139" s="14"/>
      <c r="C1139" s="40" t="s">
        <v>82</v>
      </c>
      <c r="D1139" s="599" t="s">
        <v>13153</v>
      </c>
      <c r="E1139" s="599">
        <v>48</v>
      </c>
      <c r="F1139" s="599"/>
      <c r="G1139" s="599"/>
      <c r="H1139" s="593" t="s">
        <v>84</v>
      </c>
      <c r="I1139" s="14"/>
      <c r="J1139" s="14" t="s">
        <v>135</v>
      </c>
      <c r="K1139" s="14" t="s">
        <v>86</v>
      </c>
      <c r="L1139" s="21" t="s">
        <v>69</v>
      </c>
      <c r="M1139" s="17" t="s">
        <v>1392</v>
      </c>
      <c r="N1139" s="17" t="s">
        <v>1450</v>
      </c>
      <c r="O1139" s="18" t="s">
        <v>13854</v>
      </c>
      <c r="P1139" s="14" t="s">
        <v>13855</v>
      </c>
      <c r="Q1139" s="60" t="s">
        <v>13856</v>
      </c>
      <c r="R1139" s="14" t="s">
        <v>13857</v>
      </c>
      <c r="S1139" s="14" t="s">
        <v>13858</v>
      </c>
      <c r="T1139" s="14">
        <v>209314522</v>
      </c>
      <c r="U1139" s="14">
        <v>8</v>
      </c>
      <c r="V1139" s="14">
        <v>70</v>
      </c>
      <c r="W1139" s="14">
        <v>665</v>
      </c>
      <c r="X1139" s="13" t="s">
        <v>13859</v>
      </c>
      <c r="Y1139" s="13" t="s">
        <v>13860</v>
      </c>
      <c r="Z1139" s="14">
        <v>1</v>
      </c>
      <c r="AA1139" s="14" t="s">
        <v>96</v>
      </c>
      <c r="AB1139" s="14" t="s">
        <v>23</v>
      </c>
      <c r="AC1139" s="14" t="s">
        <v>97</v>
      </c>
      <c r="AD1139" s="19"/>
      <c r="AE1139" s="13" t="s">
        <v>5028</v>
      </c>
      <c r="AF1139" s="20">
        <v>30040</v>
      </c>
      <c r="AG1139" s="14" t="str">
        <f t="shared" ca="1" si="311"/>
        <v>43 anos</v>
      </c>
      <c r="AH1139" s="20">
        <v>43937</v>
      </c>
      <c r="AI1139" s="20">
        <v>43937</v>
      </c>
      <c r="AJ1139" s="20">
        <f t="shared" si="305"/>
        <v>53068</v>
      </c>
      <c r="AK1139" s="20">
        <f t="shared" si="306"/>
        <v>54894</v>
      </c>
      <c r="AL1139" s="14">
        <v>59</v>
      </c>
      <c r="AM1139" s="14" t="str">
        <f t="shared" ca="1" si="307"/>
        <v>5 ano(s)</v>
      </c>
      <c r="AN1139" s="14" t="str">
        <f t="shared" ca="1" si="308"/>
        <v>4  mês(es)</v>
      </c>
      <c r="AO1139" s="14" t="str">
        <f t="shared" ca="1" si="309"/>
        <v>0 dias</v>
      </c>
      <c r="AP1139" s="14">
        <f t="shared" ca="1" si="310"/>
        <v>1948</v>
      </c>
      <c r="AQ1139" s="21" t="s">
        <v>99</v>
      </c>
      <c r="AR1139" s="14"/>
      <c r="AS1139" s="14"/>
      <c r="AT1139" s="14"/>
      <c r="AU1139" s="14"/>
      <c r="AV1139" s="14"/>
      <c r="AW1139" s="14" t="s">
        <v>336</v>
      </c>
      <c r="AX1139" s="14" t="s">
        <v>110</v>
      </c>
      <c r="AY1139" s="14" t="s">
        <v>99</v>
      </c>
      <c r="AZ1139" s="14" t="s">
        <v>99</v>
      </c>
      <c r="BA1139" s="14" t="s">
        <v>99</v>
      </c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 t="s">
        <v>13861</v>
      </c>
      <c r="BM1139" s="14" t="s">
        <v>13862</v>
      </c>
      <c r="BN1139" s="14" t="s">
        <v>13863</v>
      </c>
      <c r="BO1139" s="14" t="s">
        <v>106</v>
      </c>
      <c r="BP1139" s="14">
        <v>69099805</v>
      </c>
      <c r="BQ1139" s="14">
        <v>92992195194</v>
      </c>
      <c r="BR1139" s="14" t="s">
        <v>13864</v>
      </c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</row>
    <row r="1140" spans="1:93" ht="15" customHeight="1">
      <c r="A1140" s="24" t="s">
        <v>13865</v>
      </c>
      <c r="B1140" s="25"/>
      <c r="C1140" s="34" t="s">
        <v>82</v>
      </c>
      <c r="D1140" s="600" t="s">
        <v>13153</v>
      </c>
      <c r="E1140" s="599">
        <v>48</v>
      </c>
      <c r="F1140" s="600"/>
      <c r="G1140" s="600"/>
      <c r="H1140" s="593" t="s">
        <v>84</v>
      </c>
      <c r="I1140" s="25"/>
      <c r="J1140" s="25" t="s">
        <v>85</v>
      </c>
      <c r="K1140" s="25" t="s">
        <v>86</v>
      </c>
      <c r="L1140" s="25" t="s">
        <v>68</v>
      </c>
      <c r="M1140" s="28" t="s">
        <v>1392</v>
      </c>
      <c r="N1140" s="28" t="s">
        <v>2706</v>
      </c>
      <c r="O1140" s="29" t="s">
        <v>13866</v>
      </c>
      <c r="P1140" s="25" t="s">
        <v>13867</v>
      </c>
      <c r="Q1140" s="210" t="s">
        <v>13868</v>
      </c>
      <c r="R1140" s="25" t="s">
        <v>13869</v>
      </c>
      <c r="S1140" s="25" t="s">
        <v>13870</v>
      </c>
      <c r="T1140" s="25">
        <v>130208322</v>
      </c>
      <c r="U1140" s="25">
        <v>83</v>
      </c>
      <c r="V1140" s="25">
        <v>32</v>
      </c>
      <c r="W1140" s="25">
        <v>779</v>
      </c>
      <c r="X1140" s="24" t="s">
        <v>13871</v>
      </c>
      <c r="Y1140" s="24" t="s">
        <v>13872</v>
      </c>
      <c r="Z1140" s="25">
        <v>1</v>
      </c>
      <c r="AA1140" s="25" t="s">
        <v>96</v>
      </c>
      <c r="AB1140" s="25" t="s">
        <v>23</v>
      </c>
      <c r="AC1140" s="25" t="s">
        <v>97</v>
      </c>
      <c r="AD1140" s="30"/>
      <c r="AE1140" s="24"/>
      <c r="AF1140" s="31">
        <v>26358</v>
      </c>
      <c r="AG1140" s="25" t="str">
        <f t="shared" ca="1" si="311"/>
        <v>53 anos</v>
      </c>
      <c r="AH1140" s="31">
        <v>43937</v>
      </c>
      <c r="AI1140" s="31">
        <v>43937</v>
      </c>
      <c r="AJ1140" s="31">
        <f t="shared" si="305"/>
        <v>53068</v>
      </c>
      <c r="AK1140" s="31">
        <f t="shared" si="306"/>
        <v>54894</v>
      </c>
      <c r="AL1140" s="25">
        <v>59</v>
      </c>
      <c r="AM1140" s="25" t="str">
        <f t="shared" ca="1" si="307"/>
        <v>5 ano(s)</v>
      </c>
      <c r="AN1140" s="25" t="str">
        <f t="shared" ca="1" si="308"/>
        <v>4  mês(es)</v>
      </c>
      <c r="AO1140" s="25" t="str">
        <f t="shared" ca="1" si="309"/>
        <v>0 dias</v>
      </c>
      <c r="AP1140" s="25">
        <f t="shared" ca="1" si="310"/>
        <v>1948</v>
      </c>
      <c r="AQ1140" s="32" t="s">
        <v>99</v>
      </c>
      <c r="AR1140" s="25"/>
      <c r="AS1140" s="25"/>
      <c r="AT1140" s="25"/>
      <c r="AU1140" s="25"/>
      <c r="AV1140" s="25"/>
      <c r="AW1140" s="25" t="s">
        <v>336</v>
      </c>
      <c r="AX1140" s="25" t="s">
        <v>110</v>
      </c>
      <c r="AY1140" s="25" t="s">
        <v>99</v>
      </c>
      <c r="AZ1140" s="25" t="s">
        <v>110</v>
      </c>
      <c r="BA1140" s="25" t="s">
        <v>110</v>
      </c>
      <c r="BB1140" s="25"/>
      <c r="BC1140" s="25" t="s">
        <v>1401</v>
      </c>
      <c r="BD1140" s="25"/>
      <c r="BE1140" s="25"/>
      <c r="BF1140" s="25"/>
      <c r="BG1140" s="25"/>
      <c r="BH1140" s="25"/>
      <c r="BI1140" s="25"/>
      <c r="BJ1140" s="25"/>
      <c r="BK1140" s="25"/>
      <c r="BL1140" s="25" t="s">
        <v>13873</v>
      </c>
      <c r="BM1140" s="25">
        <v>23</v>
      </c>
      <c r="BN1140" s="25" t="s">
        <v>13874</v>
      </c>
      <c r="BO1140" s="25" t="s">
        <v>106</v>
      </c>
      <c r="BP1140" s="25">
        <v>69029550</v>
      </c>
      <c r="BQ1140" s="25">
        <v>92994977478</v>
      </c>
      <c r="BR1140" s="25" t="s">
        <v>13875</v>
      </c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</row>
    <row r="1141" spans="1:93" ht="15" customHeight="1">
      <c r="A1141" s="13" t="s">
        <v>13876</v>
      </c>
      <c r="B1141" s="14"/>
      <c r="C1141" s="40" t="s">
        <v>82</v>
      </c>
      <c r="D1141" s="599" t="s">
        <v>13153</v>
      </c>
      <c r="E1141" s="599">
        <v>48</v>
      </c>
      <c r="F1141" s="599"/>
      <c r="G1141" s="599"/>
      <c r="H1141" s="593" t="s">
        <v>84</v>
      </c>
      <c r="I1141" s="14" t="s">
        <v>13877</v>
      </c>
      <c r="J1141" s="14" t="s">
        <v>135</v>
      </c>
      <c r="K1141" s="14" t="s">
        <v>86</v>
      </c>
      <c r="L1141" s="21" t="s">
        <v>69</v>
      </c>
      <c r="M1141" s="17" t="s">
        <v>1392</v>
      </c>
      <c r="N1141" s="17" t="s">
        <v>1450</v>
      </c>
      <c r="O1141" s="18" t="s">
        <v>13878</v>
      </c>
      <c r="P1141" s="14" t="s">
        <v>13879</v>
      </c>
      <c r="Q1141" s="60" t="s">
        <v>13880</v>
      </c>
      <c r="R1141" s="14" t="s">
        <v>13881</v>
      </c>
      <c r="S1141" s="14" t="s">
        <v>13882</v>
      </c>
      <c r="T1141" s="14">
        <v>64287722</v>
      </c>
      <c r="U1141" s="14">
        <v>8</v>
      </c>
      <c r="V1141" s="14">
        <v>65</v>
      </c>
      <c r="W1141" s="14">
        <v>45</v>
      </c>
      <c r="X1141" s="13" t="s">
        <v>13883</v>
      </c>
      <c r="Y1141" s="13" t="s">
        <v>13884</v>
      </c>
      <c r="Z1141" s="14">
        <v>3</v>
      </c>
      <c r="AA1141" s="14" t="s">
        <v>96</v>
      </c>
      <c r="AB1141" s="14" t="s">
        <v>23</v>
      </c>
      <c r="AC1141" s="14" t="s">
        <v>97</v>
      </c>
      <c r="AD1141" s="19" t="s">
        <v>9842</v>
      </c>
      <c r="AE1141" s="13" t="s">
        <v>9834</v>
      </c>
      <c r="AF1141" s="20">
        <v>23852</v>
      </c>
      <c r="AG1141" s="14" t="str">
        <f t="shared" ca="1" si="311"/>
        <v>60 anos</v>
      </c>
      <c r="AH1141" s="20">
        <v>43937</v>
      </c>
      <c r="AI1141" s="20">
        <v>43937</v>
      </c>
      <c r="AJ1141" s="20">
        <f t="shared" si="305"/>
        <v>53068</v>
      </c>
      <c r="AK1141" s="20">
        <f t="shared" si="306"/>
        <v>54894</v>
      </c>
      <c r="AL1141" s="14">
        <v>59</v>
      </c>
      <c r="AM1141" s="14" t="str">
        <f t="shared" ca="1" si="307"/>
        <v>5 ano(s)</v>
      </c>
      <c r="AN1141" s="14" t="str">
        <f t="shared" ca="1" si="308"/>
        <v>4  mês(es)</v>
      </c>
      <c r="AO1141" s="14" t="str">
        <f t="shared" ca="1" si="309"/>
        <v>0 dias</v>
      </c>
      <c r="AP1141" s="14">
        <f t="shared" ca="1" si="310"/>
        <v>1948</v>
      </c>
      <c r="AQ1141" s="21" t="s">
        <v>99</v>
      </c>
      <c r="AR1141" s="14"/>
      <c r="AS1141" s="14"/>
      <c r="AT1141" s="14"/>
      <c r="AU1141" s="14"/>
      <c r="AV1141" s="14"/>
      <c r="AW1141" s="14" t="s">
        <v>100</v>
      </c>
      <c r="AX1141" s="14" t="s">
        <v>4286</v>
      </c>
      <c r="AY1141" s="21" t="s">
        <v>306</v>
      </c>
      <c r="AZ1141" s="14" t="s">
        <v>99</v>
      </c>
      <c r="BA1141" s="14" t="s">
        <v>99</v>
      </c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 t="s">
        <v>13885</v>
      </c>
      <c r="BM1141" s="14" t="s">
        <v>13886</v>
      </c>
      <c r="BN1141" s="14" t="s">
        <v>12382</v>
      </c>
      <c r="BO1141" s="14" t="s">
        <v>106</v>
      </c>
      <c r="BP1141" s="14">
        <v>69029060</v>
      </c>
      <c r="BQ1141" s="14">
        <v>9291146892</v>
      </c>
      <c r="BR1141" s="14" t="s">
        <v>13887</v>
      </c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</row>
    <row r="1142" spans="1:93" ht="15" customHeight="1">
      <c r="A1142" s="24" t="s">
        <v>13888</v>
      </c>
      <c r="B1142" s="25">
        <v>13</v>
      </c>
      <c r="C1142" s="34" t="s">
        <v>82</v>
      </c>
      <c r="D1142" s="600" t="s">
        <v>13153</v>
      </c>
      <c r="E1142" s="599">
        <v>48</v>
      </c>
      <c r="F1142" s="600"/>
      <c r="G1142" s="600"/>
      <c r="H1142" s="593" t="s">
        <v>84</v>
      </c>
      <c r="I1142" s="25"/>
      <c r="J1142" s="25" t="s">
        <v>85</v>
      </c>
      <c r="K1142" s="25" t="s">
        <v>544</v>
      </c>
      <c r="L1142" s="25" t="s">
        <v>75</v>
      </c>
      <c r="M1142" s="28" t="s">
        <v>136</v>
      </c>
      <c r="N1142" s="28" t="s">
        <v>10963</v>
      </c>
      <c r="O1142" s="29" t="s">
        <v>13889</v>
      </c>
      <c r="P1142" s="25" t="s">
        <v>13890</v>
      </c>
      <c r="Q1142" s="25">
        <v>1492</v>
      </c>
      <c r="R1142" s="25" t="s">
        <v>13891</v>
      </c>
      <c r="S1142" s="25" t="s">
        <v>13892</v>
      </c>
      <c r="T1142" s="25"/>
      <c r="U1142" s="25"/>
      <c r="V1142" s="25"/>
      <c r="W1142" s="25"/>
      <c r="X1142" s="24" t="s">
        <v>13893</v>
      </c>
      <c r="Y1142" s="24" t="s">
        <v>13894</v>
      </c>
      <c r="Z1142" s="25"/>
      <c r="AA1142" s="25" t="s">
        <v>96</v>
      </c>
      <c r="AB1142" s="25" t="s">
        <v>23</v>
      </c>
      <c r="AC1142" s="25" t="s">
        <v>97</v>
      </c>
      <c r="AD1142" s="30"/>
      <c r="AE1142" s="24" t="s">
        <v>3641</v>
      </c>
      <c r="AF1142" s="31">
        <v>25061</v>
      </c>
      <c r="AG1142" s="25" t="str">
        <f t="shared" ca="1" si="311"/>
        <v>57 anos</v>
      </c>
      <c r="AH1142" s="25"/>
      <c r="AI1142" s="31">
        <v>43937</v>
      </c>
      <c r="AJ1142" s="31">
        <f t="shared" si="305"/>
        <v>53068</v>
      </c>
      <c r="AK1142" s="31">
        <f t="shared" si="306"/>
        <v>54894</v>
      </c>
      <c r="AL1142" s="25">
        <v>59</v>
      </c>
      <c r="AM1142" s="25" t="str">
        <f t="shared" ca="1" si="307"/>
        <v>5 ano(s)</v>
      </c>
      <c r="AN1142" s="25" t="str">
        <f t="shared" ca="1" si="308"/>
        <v>4  mês(es)</v>
      </c>
      <c r="AO1142" s="25" t="str">
        <f t="shared" ca="1" si="309"/>
        <v>0 dias</v>
      </c>
      <c r="AP1142" s="25">
        <f t="shared" ca="1" si="310"/>
        <v>1948</v>
      </c>
      <c r="AQ1142" s="32" t="s">
        <v>99</v>
      </c>
      <c r="AR1142" s="25"/>
      <c r="AS1142" s="25"/>
      <c r="AT1142" s="25"/>
      <c r="AU1142" s="25"/>
      <c r="AV1142" s="25"/>
      <c r="AW1142" s="25" t="s">
        <v>100</v>
      </c>
      <c r="AX1142" s="25" t="s">
        <v>172</v>
      </c>
      <c r="AY1142" s="25" t="s">
        <v>13895</v>
      </c>
      <c r="AZ1142" s="25" t="s">
        <v>173</v>
      </c>
      <c r="BA1142" s="73" t="s">
        <v>99</v>
      </c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 t="s">
        <v>11544</v>
      </c>
      <c r="BM1142" s="25">
        <v>701</v>
      </c>
      <c r="BN1142" s="25" t="s">
        <v>8963</v>
      </c>
      <c r="BO1142" s="25" t="s">
        <v>106</v>
      </c>
      <c r="BP1142" s="25">
        <v>69098123</v>
      </c>
      <c r="BQ1142" s="80">
        <v>92033049482</v>
      </c>
      <c r="BR1142" s="33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31">
        <v>43937</v>
      </c>
      <c r="CC1142" s="25" t="s">
        <v>175</v>
      </c>
      <c r="CD1142" s="31">
        <v>44672</v>
      </c>
      <c r="CE1142" s="25" t="s">
        <v>176</v>
      </c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</row>
    <row r="1143" spans="1:93" ht="15" customHeight="1">
      <c r="A1143" s="13" t="s">
        <v>13896</v>
      </c>
      <c r="B1143" s="14"/>
      <c r="C1143" s="40" t="s">
        <v>82</v>
      </c>
      <c r="D1143" s="599" t="s">
        <v>13153</v>
      </c>
      <c r="E1143" s="599">
        <v>48</v>
      </c>
      <c r="F1143" s="599"/>
      <c r="G1143" s="599"/>
      <c r="H1143" s="593" t="s">
        <v>84</v>
      </c>
      <c r="I1143" s="14"/>
      <c r="J1143" s="14" t="s">
        <v>135</v>
      </c>
      <c r="K1143" s="14" t="s">
        <v>86</v>
      </c>
      <c r="L1143" s="14" t="s">
        <v>68</v>
      </c>
      <c r="M1143" s="17" t="s">
        <v>1392</v>
      </c>
      <c r="N1143" s="17" t="s">
        <v>1393</v>
      </c>
      <c r="O1143" s="18" t="s">
        <v>13897</v>
      </c>
      <c r="P1143" s="14" t="s">
        <v>13898</v>
      </c>
      <c r="Q1143" s="60" t="s">
        <v>13899</v>
      </c>
      <c r="R1143" s="14" t="s">
        <v>13900</v>
      </c>
      <c r="S1143" s="14" t="s">
        <v>13901</v>
      </c>
      <c r="T1143" s="14">
        <v>194210322</v>
      </c>
      <c r="U1143" s="14">
        <v>67</v>
      </c>
      <c r="V1143" s="14">
        <v>32</v>
      </c>
      <c r="W1143" s="14">
        <v>817</v>
      </c>
      <c r="X1143" s="13" t="s">
        <v>13902</v>
      </c>
      <c r="Y1143" s="13" t="s">
        <v>13903</v>
      </c>
      <c r="Z1143" s="14">
        <v>1</v>
      </c>
      <c r="AA1143" s="14" t="s">
        <v>96</v>
      </c>
      <c r="AB1143" s="14" t="s">
        <v>23</v>
      </c>
      <c r="AC1143" s="14" t="s">
        <v>97</v>
      </c>
      <c r="AD1143" s="19" t="s">
        <v>13904</v>
      </c>
      <c r="AE1143" s="13" t="s">
        <v>6481</v>
      </c>
      <c r="AF1143" s="20">
        <v>29465</v>
      </c>
      <c r="AG1143" s="14" t="str">
        <f t="shared" ca="1" si="311"/>
        <v>44 anos</v>
      </c>
      <c r="AH1143" s="113">
        <v>43937</v>
      </c>
      <c r="AI1143" s="20">
        <v>43943</v>
      </c>
      <c r="AJ1143" s="20">
        <f t="shared" si="305"/>
        <v>53074</v>
      </c>
      <c r="AK1143" s="20">
        <f t="shared" si="306"/>
        <v>54900</v>
      </c>
      <c r="AL1143" s="14">
        <v>59</v>
      </c>
      <c r="AM1143" s="14" t="str">
        <f t="shared" ca="1" si="307"/>
        <v>5 ano(s)</v>
      </c>
      <c r="AN1143" s="14" t="str">
        <f t="shared" ca="1" si="308"/>
        <v>3  mês(es)</v>
      </c>
      <c r="AO1143" s="14" t="str">
        <f t="shared" ca="1" si="309"/>
        <v>25 dias</v>
      </c>
      <c r="AP1143" s="14">
        <f t="shared" ca="1" si="310"/>
        <v>1942</v>
      </c>
      <c r="AQ1143" s="21" t="s">
        <v>99</v>
      </c>
      <c r="AR1143" s="14"/>
      <c r="AS1143" s="14"/>
      <c r="AT1143" s="14"/>
      <c r="AU1143" s="14"/>
      <c r="AV1143" s="14"/>
      <c r="AW1143" s="14" t="s">
        <v>336</v>
      </c>
      <c r="AX1143" s="14" t="s">
        <v>110</v>
      </c>
      <c r="AY1143" s="14" t="s">
        <v>99</v>
      </c>
      <c r="AZ1143" s="14" t="s">
        <v>110</v>
      </c>
      <c r="BA1143" s="14" t="s">
        <v>110</v>
      </c>
      <c r="BB1143" s="14"/>
      <c r="BC1143" s="14" t="s">
        <v>1401</v>
      </c>
      <c r="BD1143" s="14"/>
      <c r="BE1143" s="14"/>
      <c r="BF1143" s="14"/>
      <c r="BG1143" s="14"/>
      <c r="BH1143" s="14"/>
      <c r="BI1143" s="14"/>
      <c r="BJ1143" s="14"/>
      <c r="BK1143" s="14"/>
      <c r="BL1143" s="14" t="s">
        <v>13905</v>
      </c>
      <c r="BM1143" s="14">
        <v>7</v>
      </c>
      <c r="BN1143" s="14" t="s">
        <v>308</v>
      </c>
      <c r="BO1143" s="14" t="s">
        <v>106</v>
      </c>
      <c r="BP1143" s="14">
        <v>69037000</v>
      </c>
      <c r="BQ1143" s="14">
        <v>92991091825</v>
      </c>
      <c r="BR1143" s="14" t="s">
        <v>13906</v>
      </c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</row>
    <row r="1144" spans="1:93" ht="15" customHeight="1">
      <c r="A1144" s="24" t="s">
        <v>13907</v>
      </c>
      <c r="B1144" s="25">
        <v>35</v>
      </c>
      <c r="C1144" s="34" t="s">
        <v>82</v>
      </c>
      <c r="D1144" s="600" t="s">
        <v>13153</v>
      </c>
      <c r="E1144" s="599">
        <v>48</v>
      </c>
      <c r="F1144" s="600"/>
      <c r="G1144" s="600"/>
      <c r="H1144" s="593" t="s">
        <v>84</v>
      </c>
      <c r="I1144" s="25"/>
      <c r="J1144" s="25" t="s">
        <v>85</v>
      </c>
      <c r="K1144" s="25" t="s">
        <v>544</v>
      </c>
      <c r="L1144" s="25" t="s">
        <v>75</v>
      </c>
      <c r="M1144" s="28" t="s">
        <v>136</v>
      </c>
      <c r="N1144" s="28" t="s">
        <v>161</v>
      </c>
      <c r="O1144" s="29" t="s">
        <v>13908</v>
      </c>
      <c r="P1144" s="25" t="s">
        <v>13909</v>
      </c>
      <c r="Q1144" s="25">
        <v>1457</v>
      </c>
      <c r="R1144" s="25" t="s">
        <v>13910</v>
      </c>
      <c r="S1144" s="25" t="s">
        <v>13911</v>
      </c>
      <c r="T1144" s="25">
        <v>217167922</v>
      </c>
      <c r="U1144" s="25">
        <v>8</v>
      </c>
      <c r="V1144" s="25">
        <v>2</v>
      </c>
      <c r="W1144" s="25">
        <v>664</v>
      </c>
      <c r="X1144" s="24" t="s">
        <v>13912</v>
      </c>
      <c r="Y1144" s="24" t="s">
        <v>13913</v>
      </c>
      <c r="Z1144" s="25">
        <v>1</v>
      </c>
      <c r="AA1144" s="25" t="s">
        <v>96</v>
      </c>
      <c r="AB1144" s="25" t="s">
        <v>23</v>
      </c>
      <c r="AC1144" s="25" t="s">
        <v>97</v>
      </c>
      <c r="AD1144" s="30"/>
      <c r="AE1144" s="24" t="s">
        <v>9888</v>
      </c>
      <c r="AF1144" s="31">
        <v>30116</v>
      </c>
      <c r="AG1144" s="25" t="str">
        <f t="shared" ca="1" si="311"/>
        <v>43 anos</v>
      </c>
      <c r="AH1144" s="25"/>
      <c r="AI1144" s="31">
        <v>43937</v>
      </c>
      <c r="AJ1144" s="31">
        <f t="shared" si="305"/>
        <v>53068</v>
      </c>
      <c r="AK1144" s="31">
        <f t="shared" si="306"/>
        <v>54894</v>
      </c>
      <c r="AL1144" s="25">
        <v>59</v>
      </c>
      <c r="AM1144" s="25" t="str">
        <f t="shared" ca="1" si="307"/>
        <v>5 ano(s)</v>
      </c>
      <c r="AN1144" s="25" t="str">
        <f t="shared" ca="1" si="308"/>
        <v>4  mês(es)</v>
      </c>
      <c r="AO1144" s="25" t="str">
        <f t="shared" ca="1" si="309"/>
        <v>0 dias</v>
      </c>
      <c r="AP1144" s="25">
        <f t="shared" ca="1" si="310"/>
        <v>1948</v>
      </c>
      <c r="AQ1144" s="32" t="s">
        <v>99</v>
      </c>
      <c r="AR1144" s="25"/>
      <c r="AS1144" s="25"/>
      <c r="AT1144" s="25"/>
      <c r="AU1144" s="25"/>
      <c r="AV1144" s="25"/>
      <c r="AW1144" s="25" t="s">
        <v>100</v>
      </c>
      <c r="AX1144" s="25" t="s">
        <v>172</v>
      </c>
      <c r="AY1144" s="32" t="s">
        <v>13914</v>
      </c>
      <c r="AZ1144" s="25" t="s">
        <v>99</v>
      </c>
      <c r="BA1144" s="25" t="s">
        <v>99</v>
      </c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 t="s">
        <v>9917</v>
      </c>
      <c r="BM1144" s="25">
        <v>2055</v>
      </c>
      <c r="BN1144" s="25" t="s">
        <v>13915</v>
      </c>
      <c r="BO1144" s="25" t="s">
        <v>106</v>
      </c>
      <c r="BP1144" s="25">
        <v>69060020</v>
      </c>
      <c r="BQ1144" s="25">
        <v>92981118847</v>
      </c>
      <c r="BR1144" s="33" t="s">
        <v>13916</v>
      </c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31">
        <v>43937</v>
      </c>
      <c r="CC1144" s="25" t="s">
        <v>175</v>
      </c>
      <c r="CD1144" s="31">
        <v>44672</v>
      </c>
      <c r="CE1144" s="25" t="s">
        <v>176</v>
      </c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</row>
    <row r="1145" spans="1:93" ht="15" customHeight="1">
      <c r="A1145" s="13" t="s">
        <v>13917</v>
      </c>
      <c r="B1145" s="14">
        <v>13</v>
      </c>
      <c r="C1145" s="40" t="s">
        <v>82</v>
      </c>
      <c r="D1145" s="599" t="s">
        <v>13153</v>
      </c>
      <c r="E1145" s="599">
        <v>48</v>
      </c>
      <c r="F1145" s="599"/>
      <c r="G1145" s="599"/>
      <c r="H1145" s="593" t="s">
        <v>84</v>
      </c>
      <c r="I1145" s="14" t="s">
        <v>13918</v>
      </c>
      <c r="J1145" s="14" t="s">
        <v>135</v>
      </c>
      <c r="K1145" s="14" t="s">
        <v>544</v>
      </c>
      <c r="L1145" s="14" t="s">
        <v>75</v>
      </c>
      <c r="M1145" s="17" t="s">
        <v>136</v>
      </c>
      <c r="N1145" s="17" t="s">
        <v>137</v>
      </c>
      <c r="O1145" s="18" t="s">
        <v>13919</v>
      </c>
      <c r="P1145" s="14" t="s">
        <v>13920</v>
      </c>
      <c r="Q1145" s="14">
        <v>1506</v>
      </c>
      <c r="R1145" s="14" t="s">
        <v>13921</v>
      </c>
      <c r="S1145" s="14" t="s">
        <v>13922</v>
      </c>
      <c r="T1145" s="14">
        <v>176963722</v>
      </c>
      <c r="U1145" s="14">
        <v>24</v>
      </c>
      <c r="V1145" s="14">
        <v>1</v>
      </c>
      <c r="W1145" s="14">
        <v>690</v>
      </c>
      <c r="X1145" s="13" t="s">
        <v>7694</v>
      </c>
      <c r="Y1145" s="13" t="s">
        <v>7695</v>
      </c>
      <c r="Z1145" s="14"/>
      <c r="AA1145" s="14" t="s">
        <v>96</v>
      </c>
      <c r="AB1145" s="14" t="s">
        <v>23</v>
      </c>
      <c r="AC1145" s="14" t="s">
        <v>97</v>
      </c>
      <c r="AD1145" s="19"/>
      <c r="AE1145" s="13" t="s">
        <v>13286</v>
      </c>
      <c r="AF1145" s="20">
        <v>28636</v>
      </c>
      <c r="AG1145" s="14" t="str">
        <f t="shared" ca="1" si="311"/>
        <v>47 anos</v>
      </c>
      <c r="AH1145" s="14"/>
      <c r="AI1145" s="20">
        <v>43937</v>
      </c>
      <c r="AJ1145" s="20">
        <f t="shared" si="305"/>
        <v>53068</v>
      </c>
      <c r="AK1145" s="20">
        <f t="shared" si="306"/>
        <v>54894</v>
      </c>
      <c r="AL1145" s="14">
        <v>59</v>
      </c>
      <c r="AM1145" s="14" t="str">
        <f t="shared" ca="1" si="307"/>
        <v>5 ano(s)</v>
      </c>
      <c r="AN1145" s="14" t="str">
        <f t="shared" ca="1" si="308"/>
        <v>4  mês(es)</v>
      </c>
      <c r="AO1145" s="14" t="str">
        <f t="shared" ca="1" si="309"/>
        <v>0 dias</v>
      </c>
      <c r="AP1145" s="14">
        <f t="shared" ca="1" si="310"/>
        <v>1948</v>
      </c>
      <c r="AQ1145" s="21" t="s">
        <v>99</v>
      </c>
      <c r="AR1145" s="14"/>
      <c r="AS1145" s="14"/>
      <c r="AT1145" s="14"/>
      <c r="AU1145" s="14"/>
      <c r="AV1145" s="14"/>
      <c r="AW1145" s="14" t="s">
        <v>100</v>
      </c>
      <c r="AX1145" s="14" t="s">
        <v>149</v>
      </c>
      <c r="AY1145" s="14" t="s">
        <v>286</v>
      </c>
      <c r="AZ1145" s="14" t="s">
        <v>13923</v>
      </c>
      <c r="BA1145" s="116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 t="s">
        <v>13924</v>
      </c>
      <c r="BM1145" s="14">
        <v>2239</v>
      </c>
      <c r="BN1145" s="14" t="s">
        <v>13925</v>
      </c>
      <c r="BO1145" s="14" t="s">
        <v>106</v>
      </c>
      <c r="BP1145" s="14">
        <v>69025000</v>
      </c>
      <c r="BQ1145" s="121">
        <v>92982372222</v>
      </c>
      <c r="BR1145" s="22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20">
        <v>43937</v>
      </c>
      <c r="CC1145" s="14" t="s">
        <v>175</v>
      </c>
      <c r="CD1145" s="20">
        <v>44672</v>
      </c>
      <c r="CE1145" s="14" t="s">
        <v>5664</v>
      </c>
      <c r="CF1145" s="14"/>
      <c r="CG1145" s="14"/>
      <c r="CH1145" s="14"/>
      <c r="CI1145" s="14"/>
      <c r="CJ1145" s="14"/>
      <c r="CK1145" s="14"/>
      <c r="CL1145" s="14" t="s">
        <v>13920</v>
      </c>
      <c r="CM1145" s="14"/>
      <c r="CN1145" s="14"/>
      <c r="CO1145" s="14"/>
    </row>
    <row r="1146" spans="1:93" ht="15" customHeight="1">
      <c r="A1146" s="24" t="s">
        <v>13926</v>
      </c>
      <c r="B1146" s="25"/>
      <c r="C1146" s="34" t="s">
        <v>82</v>
      </c>
      <c r="D1146" s="600" t="s">
        <v>13153</v>
      </c>
      <c r="E1146" s="599">
        <v>48</v>
      </c>
      <c r="F1146" s="600"/>
      <c r="G1146" s="600"/>
      <c r="H1146" s="593" t="s">
        <v>84</v>
      </c>
      <c r="I1146" s="25"/>
      <c r="J1146" s="25" t="s">
        <v>135</v>
      </c>
      <c r="K1146" s="25" t="s">
        <v>86</v>
      </c>
      <c r="L1146" s="32" t="s">
        <v>69</v>
      </c>
      <c r="M1146" s="28" t="s">
        <v>1392</v>
      </c>
      <c r="N1146" s="28" t="s">
        <v>1450</v>
      </c>
      <c r="O1146" s="29" t="s">
        <v>13927</v>
      </c>
      <c r="P1146" s="25" t="s">
        <v>13928</v>
      </c>
      <c r="Q1146" s="41" t="s">
        <v>13929</v>
      </c>
      <c r="R1146" s="25" t="s">
        <v>13930</v>
      </c>
      <c r="S1146" s="25" t="s">
        <v>13931</v>
      </c>
      <c r="T1146" s="25">
        <v>157228622</v>
      </c>
      <c r="U1146" s="25">
        <v>40</v>
      </c>
      <c r="V1146" s="25">
        <v>1</v>
      </c>
      <c r="W1146" s="25">
        <v>769</v>
      </c>
      <c r="X1146" s="24" t="s">
        <v>13932</v>
      </c>
      <c r="Y1146" s="24" t="s">
        <v>13933</v>
      </c>
      <c r="Z1146" s="25">
        <v>1</v>
      </c>
      <c r="AA1146" s="25" t="s">
        <v>96</v>
      </c>
      <c r="AB1146" s="25" t="s">
        <v>23</v>
      </c>
      <c r="AC1146" s="25" t="s">
        <v>97</v>
      </c>
      <c r="AD1146" s="30"/>
      <c r="AE1146" s="24" t="s">
        <v>11347</v>
      </c>
      <c r="AF1146" s="31">
        <v>27520</v>
      </c>
      <c r="AG1146" s="25" t="str">
        <f t="shared" ca="1" si="311"/>
        <v>50 anos</v>
      </c>
      <c r="AH1146" s="31">
        <v>43937</v>
      </c>
      <c r="AI1146" s="31">
        <v>43937</v>
      </c>
      <c r="AJ1146" s="31">
        <f t="shared" ref="AJ1146:AJ1177" si="312">EDATE(AI1146,300)</f>
        <v>53068</v>
      </c>
      <c r="AK1146" s="31">
        <f t="shared" ref="AK1146:AK1162" si="313">EDATE(AI1146,360)</f>
        <v>54894</v>
      </c>
      <c r="AL1146" s="25">
        <v>59</v>
      </c>
      <c r="AM1146" s="25" t="str">
        <f t="shared" ref="AM1146:AM1162" ca="1" si="314">DATEDIF(AI1146,TODAY(),"Y")&amp;" ano(s)"</f>
        <v>5 ano(s)</v>
      </c>
      <c r="AN1146" s="25" t="str">
        <f t="shared" ref="AN1146:AN1162" ca="1" si="315">DATEDIF(AI1146,TODAY(),"YM")&amp;"  mês(es)"</f>
        <v>4  mês(es)</v>
      </c>
      <c r="AO1146" s="25" t="str">
        <f t="shared" ref="AO1146:AO1162" ca="1" si="316">DATEDIF(AI1146,TODAY(),"MD")&amp;" dias"</f>
        <v>0 dias</v>
      </c>
      <c r="AP1146" s="25">
        <f t="shared" ref="AP1146:AP1162" ca="1" si="317">TODAY()-AI1146</f>
        <v>1948</v>
      </c>
      <c r="AQ1146" s="32" t="s">
        <v>99</v>
      </c>
      <c r="AR1146" s="25"/>
      <c r="AS1146" s="25"/>
      <c r="AT1146" s="25"/>
      <c r="AU1146" s="25"/>
      <c r="AV1146" s="25"/>
      <c r="AW1146" s="25" t="s">
        <v>336</v>
      </c>
      <c r="AX1146" s="25" t="s">
        <v>110</v>
      </c>
      <c r="AY1146" s="25" t="s">
        <v>99</v>
      </c>
      <c r="AZ1146" s="25" t="s">
        <v>99</v>
      </c>
      <c r="BA1146" s="25" t="s">
        <v>99</v>
      </c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 t="s">
        <v>13934</v>
      </c>
      <c r="BM1146" s="25">
        <v>269</v>
      </c>
      <c r="BN1146" s="25" t="s">
        <v>13114</v>
      </c>
      <c r="BO1146" s="25" t="s">
        <v>106</v>
      </c>
      <c r="BP1146" s="25">
        <v>69025060</v>
      </c>
      <c r="BQ1146" s="25">
        <v>9209947954</v>
      </c>
      <c r="BR1146" s="25" t="s">
        <v>13935</v>
      </c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</row>
    <row r="1147" spans="1:93" ht="15" customHeight="1">
      <c r="A1147" s="13" t="s">
        <v>13936</v>
      </c>
      <c r="B1147" s="14">
        <v>5</v>
      </c>
      <c r="C1147" s="40" t="s">
        <v>82</v>
      </c>
      <c r="D1147" s="599" t="s">
        <v>13153</v>
      </c>
      <c r="E1147" s="599">
        <v>48</v>
      </c>
      <c r="F1147" s="599"/>
      <c r="G1147" s="599"/>
      <c r="H1147" s="593" t="s">
        <v>84</v>
      </c>
      <c r="I1147" s="14" t="s">
        <v>13937</v>
      </c>
      <c r="J1147" s="14" t="s">
        <v>135</v>
      </c>
      <c r="K1147" s="14" t="s">
        <v>544</v>
      </c>
      <c r="L1147" s="14" t="s">
        <v>75</v>
      </c>
      <c r="M1147" s="17" t="s">
        <v>136</v>
      </c>
      <c r="N1147" s="17" t="s">
        <v>4987</v>
      </c>
      <c r="O1147" s="18" t="s">
        <v>13938</v>
      </c>
      <c r="P1147" s="14" t="s">
        <v>13939</v>
      </c>
      <c r="Q1147" s="14">
        <v>1424</v>
      </c>
      <c r="R1147" s="14" t="s">
        <v>13940</v>
      </c>
      <c r="S1147" s="14" t="s">
        <v>13941</v>
      </c>
      <c r="T1147" s="14">
        <v>200595122</v>
      </c>
      <c r="U1147" s="14">
        <v>59</v>
      </c>
      <c r="V1147" s="14">
        <v>40</v>
      </c>
      <c r="W1147" s="14">
        <v>461</v>
      </c>
      <c r="X1147" s="13" t="s">
        <v>13942</v>
      </c>
      <c r="Y1147" s="13" t="s">
        <v>13943</v>
      </c>
      <c r="Z1147" s="14"/>
      <c r="AA1147" s="14" t="s">
        <v>96</v>
      </c>
      <c r="AB1147" s="14" t="s">
        <v>23</v>
      </c>
      <c r="AC1147" s="14" t="s">
        <v>97</v>
      </c>
      <c r="AD1147" s="19"/>
      <c r="AE1147" s="13"/>
      <c r="AF1147" s="20">
        <v>29507</v>
      </c>
      <c r="AG1147" s="14" t="str">
        <f t="shared" ca="1" si="311"/>
        <v>44 anos</v>
      </c>
      <c r="AH1147" s="14"/>
      <c r="AI1147" s="20">
        <v>43937</v>
      </c>
      <c r="AJ1147" s="20">
        <f t="shared" si="312"/>
        <v>53068</v>
      </c>
      <c r="AK1147" s="20">
        <f t="shared" si="313"/>
        <v>54894</v>
      </c>
      <c r="AL1147" s="14">
        <v>59</v>
      </c>
      <c r="AM1147" s="14" t="str">
        <f t="shared" ca="1" si="314"/>
        <v>5 ano(s)</v>
      </c>
      <c r="AN1147" s="14" t="str">
        <f t="shared" ca="1" si="315"/>
        <v>4  mês(es)</v>
      </c>
      <c r="AO1147" s="14" t="str">
        <f t="shared" ca="1" si="316"/>
        <v>0 dias</v>
      </c>
      <c r="AP1147" s="14">
        <f t="shared" ca="1" si="317"/>
        <v>1948</v>
      </c>
      <c r="AQ1147" s="21" t="s">
        <v>99</v>
      </c>
      <c r="AR1147" s="14"/>
      <c r="AS1147" s="14"/>
      <c r="AT1147" s="14"/>
      <c r="AU1147" s="14"/>
      <c r="AV1147" s="14"/>
      <c r="AW1147" s="14" t="s">
        <v>100</v>
      </c>
      <c r="AX1147" s="14" t="s">
        <v>2538</v>
      </c>
      <c r="AY1147" s="14" t="s">
        <v>1703</v>
      </c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 t="s">
        <v>13944</v>
      </c>
      <c r="BM1147" s="14">
        <v>301</v>
      </c>
      <c r="BN1147" s="14" t="s">
        <v>13945</v>
      </c>
      <c r="BO1147" s="14" t="s">
        <v>106</v>
      </c>
      <c r="BP1147" s="14">
        <v>69058828</v>
      </c>
      <c r="BQ1147" s="14">
        <v>92992898828</v>
      </c>
      <c r="BR1147" s="22" t="s">
        <v>13946</v>
      </c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20">
        <v>43937</v>
      </c>
      <c r="CC1147" s="14" t="s">
        <v>175</v>
      </c>
      <c r="CD1147" s="20">
        <v>44672</v>
      </c>
      <c r="CE1147" s="14" t="s">
        <v>709</v>
      </c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</row>
    <row r="1148" spans="1:93" ht="15" customHeight="1">
      <c r="A1148" s="24" t="s">
        <v>13947</v>
      </c>
      <c r="B1148" s="25">
        <v>10</v>
      </c>
      <c r="C1148" s="34" t="s">
        <v>82</v>
      </c>
      <c r="D1148" s="600" t="s">
        <v>13153</v>
      </c>
      <c r="E1148" s="599">
        <v>48</v>
      </c>
      <c r="F1148" s="600"/>
      <c r="G1148" s="600"/>
      <c r="H1148" s="593" t="s">
        <v>84</v>
      </c>
      <c r="I1148" s="25"/>
      <c r="J1148" s="25" t="s">
        <v>135</v>
      </c>
      <c r="K1148" s="25" t="s">
        <v>544</v>
      </c>
      <c r="L1148" s="25" t="s">
        <v>75</v>
      </c>
      <c r="M1148" s="28" t="s">
        <v>136</v>
      </c>
      <c r="N1148" s="28" t="s">
        <v>2291</v>
      </c>
      <c r="O1148" s="29" t="s">
        <v>13948</v>
      </c>
      <c r="P1148" s="25" t="s">
        <v>13949</v>
      </c>
      <c r="Q1148" s="25">
        <v>1360</v>
      </c>
      <c r="R1148" s="25" t="s">
        <v>13950</v>
      </c>
      <c r="S1148" s="25" t="s">
        <v>13951</v>
      </c>
      <c r="T1148" s="25">
        <v>227209622</v>
      </c>
      <c r="U1148" s="25">
        <v>8</v>
      </c>
      <c r="V1148" s="25">
        <v>65</v>
      </c>
      <c r="W1148" s="25">
        <v>548</v>
      </c>
      <c r="X1148" s="24" t="s">
        <v>4847</v>
      </c>
      <c r="Y1148" s="24" t="s">
        <v>13952</v>
      </c>
      <c r="Z1148" s="25"/>
      <c r="AA1148" s="25" t="s">
        <v>99</v>
      </c>
      <c r="AB1148" s="25" t="s">
        <v>7378</v>
      </c>
      <c r="AC1148" s="25" t="s">
        <v>97</v>
      </c>
      <c r="AD1148" s="30" t="s">
        <v>13953</v>
      </c>
      <c r="AE1148" s="24" t="s">
        <v>13954</v>
      </c>
      <c r="AF1148" s="31">
        <v>31351</v>
      </c>
      <c r="AG1148" s="25" t="str">
        <f t="shared" ca="1" si="311"/>
        <v>39 anos</v>
      </c>
      <c r="AH1148" s="25"/>
      <c r="AI1148" s="31">
        <v>43937</v>
      </c>
      <c r="AJ1148" s="31">
        <f t="shared" si="312"/>
        <v>53068</v>
      </c>
      <c r="AK1148" s="31">
        <f t="shared" si="313"/>
        <v>54894</v>
      </c>
      <c r="AL1148" s="25">
        <v>59</v>
      </c>
      <c r="AM1148" s="25" t="str">
        <f t="shared" ca="1" si="314"/>
        <v>5 ano(s)</v>
      </c>
      <c r="AN1148" s="25" t="str">
        <f t="shared" ca="1" si="315"/>
        <v>4  mês(es)</v>
      </c>
      <c r="AO1148" s="25" t="str">
        <f t="shared" ca="1" si="316"/>
        <v>0 dias</v>
      </c>
      <c r="AP1148" s="25">
        <f t="shared" ca="1" si="317"/>
        <v>1948</v>
      </c>
      <c r="AQ1148" s="32" t="s">
        <v>99</v>
      </c>
      <c r="AR1148" s="25"/>
      <c r="AS1148" s="25"/>
      <c r="AT1148" s="25"/>
      <c r="AU1148" s="25"/>
      <c r="AV1148" s="25"/>
      <c r="AW1148" s="25" t="s">
        <v>100</v>
      </c>
      <c r="AX1148" s="25" t="s">
        <v>2298</v>
      </c>
      <c r="AY1148" s="25" t="s">
        <v>13955</v>
      </c>
      <c r="AZ1148" s="25" t="s">
        <v>99</v>
      </c>
      <c r="BA1148" s="25" t="s">
        <v>99</v>
      </c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 t="s">
        <v>8676</v>
      </c>
      <c r="BM1148" s="25">
        <v>6930</v>
      </c>
      <c r="BN1148" s="25" t="s">
        <v>1539</v>
      </c>
      <c r="BO1148" s="25" t="s">
        <v>106</v>
      </c>
      <c r="BP1148" s="25">
        <v>69093415</v>
      </c>
      <c r="BQ1148" s="25">
        <v>92995374205</v>
      </c>
      <c r="BR1148" s="33" t="s">
        <v>13956</v>
      </c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31">
        <v>43937</v>
      </c>
      <c r="CC1148" s="25" t="s">
        <v>175</v>
      </c>
      <c r="CD1148" s="31">
        <v>44672</v>
      </c>
      <c r="CE1148" s="25" t="s">
        <v>2304</v>
      </c>
      <c r="CF1148" s="25"/>
      <c r="CG1148" s="25"/>
      <c r="CH1148" s="25"/>
      <c r="CI1148" s="25"/>
      <c r="CJ1148" s="25"/>
      <c r="CK1148" s="25"/>
      <c r="CL1148" s="25"/>
      <c r="CM1148" s="25"/>
      <c r="CN1148" s="263" t="s">
        <v>13957</v>
      </c>
      <c r="CO1148" s="25" t="s">
        <v>13958</v>
      </c>
    </row>
    <row r="1149" spans="1:93" ht="15" customHeight="1">
      <c r="A1149" s="13" t="s">
        <v>13959</v>
      </c>
      <c r="B1149" s="14"/>
      <c r="C1149" s="40" t="s">
        <v>82</v>
      </c>
      <c r="D1149" s="599" t="s">
        <v>13153</v>
      </c>
      <c r="E1149" s="599">
        <v>48</v>
      </c>
      <c r="F1149" s="599"/>
      <c r="G1149" s="599"/>
      <c r="H1149" s="593" t="s">
        <v>84</v>
      </c>
      <c r="I1149" s="14"/>
      <c r="J1149" s="14" t="s">
        <v>85</v>
      </c>
      <c r="K1149" s="14" t="s">
        <v>86</v>
      </c>
      <c r="L1149" s="21" t="s">
        <v>69</v>
      </c>
      <c r="M1149" s="17" t="s">
        <v>1392</v>
      </c>
      <c r="N1149" s="17" t="s">
        <v>1450</v>
      </c>
      <c r="O1149" s="18" t="s">
        <v>13960</v>
      </c>
      <c r="P1149" s="14" t="s">
        <v>13961</v>
      </c>
      <c r="Q1149" s="60" t="s">
        <v>13962</v>
      </c>
      <c r="R1149" s="14" t="s">
        <v>13963</v>
      </c>
      <c r="S1149" s="14" t="s">
        <v>13964</v>
      </c>
      <c r="T1149" s="14">
        <v>423999213</v>
      </c>
      <c r="U1149" s="14">
        <v>9</v>
      </c>
      <c r="V1149" s="14">
        <v>1</v>
      </c>
      <c r="W1149" s="14">
        <v>687</v>
      </c>
      <c r="X1149" s="13" t="s">
        <v>13965</v>
      </c>
      <c r="Y1149" s="13" t="s">
        <v>13966</v>
      </c>
      <c r="Z1149" s="14">
        <v>1</v>
      </c>
      <c r="AA1149" s="14" t="s">
        <v>96</v>
      </c>
      <c r="AB1149" s="14" t="s">
        <v>23</v>
      </c>
      <c r="AC1149" s="14" t="s">
        <v>97</v>
      </c>
      <c r="AD1149" s="19"/>
      <c r="AE1149" s="13" t="s">
        <v>13967</v>
      </c>
      <c r="AF1149" s="20">
        <v>30354</v>
      </c>
      <c r="AG1149" s="14" t="str">
        <f t="shared" ca="1" si="311"/>
        <v>42 anos</v>
      </c>
      <c r="AH1149" s="20">
        <v>43937</v>
      </c>
      <c r="AI1149" s="20">
        <v>43937</v>
      </c>
      <c r="AJ1149" s="20">
        <f t="shared" si="312"/>
        <v>53068</v>
      </c>
      <c r="AK1149" s="20">
        <f t="shared" si="313"/>
        <v>54894</v>
      </c>
      <c r="AL1149" s="14">
        <v>59</v>
      </c>
      <c r="AM1149" s="14" t="str">
        <f t="shared" ca="1" si="314"/>
        <v>5 ano(s)</v>
      </c>
      <c r="AN1149" s="14" t="str">
        <f t="shared" ca="1" si="315"/>
        <v>4  mês(es)</v>
      </c>
      <c r="AO1149" s="14" t="str">
        <f t="shared" ca="1" si="316"/>
        <v>0 dias</v>
      </c>
      <c r="AP1149" s="14">
        <f t="shared" ca="1" si="317"/>
        <v>1948</v>
      </c>
      <c r="AQ1149" s="21" t="s">
        <v>99</v>
      </c>
      <c r="AR1149" s="14"/>
      <c r="AS1149" s="14"/>
      <c r="AT1149" s="14"/>
      <c r="AU1149" s="14"/>
      <c r="AV1149" s="14"/>
      <c r="AW1149" s="14" t="s">
        <v>336</v>
      </c>
      <c r="AX1149" s="14" t="s">
        <v>110</v>
      </c>
      <c r="AY1149" s="14" t="s">
        <v>99</v>
      </c>
      <c r="AZ1149" s="14" t="s">
        <v>99</v>
      </c>
      <c r="BA1149" s="14" t="s">
        <v>99</v>
      </c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 t="s">
        <v>13968</v>
      </c>
      <c r="BM1149" s="14">
        <v>1010</v>
      </c>
      <c r="BN1149" s="14" t="s">
        <v>13969</v>
      </c>
      <c r="BO1149" s="14" t="s">
        <v>106</v>
      </c>
      <c r="BP1149" s="14">
        <v>69010125</v>
      </c>
      <c r="BQ1149" s="14">
        <v>92992726698</v>
      </c>
      <c r="BR1149" s="14" t="s">
        <v>13970</v>
      </c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 t="s">
        <v>13971</v>
      </c>
      <c r="CO1149" s="14" t="s">
        <v>13972</v>
      </c>
    </row>
    <row r="1150" spans="1:93" ht="15" customHeight="1">
      <c r="A1150" s="24" t="s">
        <v>13973</v>
      </c>
      <c r="B1150" s="25">
        <v>22</v>
      </c>
      <c r="C1150" s="34" t="s">
        <v>82</v>
      </c>
      <c r="D1150" s="600" t="s">
        <v>13153</v>
      </c>
      <c r="E1150" s="599">
        <v>48</v>
      </c>
      <c r="F1150" s="600"/>
      <c r="G1150" s="600"/>
      <c r="H1150" s="593" t="s">
        <v>84</v>
      </c>
      <c r="I1150" s="25"/>
      <c r="J1150" s="25" t="s">
        <v>135</v>
      </c>
      <c r="K1150" s="25" t="s">
        <v>544</v>
      </c>
      <c r="L1150" s="25" t="s">
        <v>75</v>
      </c>
      <c r="M1150" s="28" t="s">
        <v>136</v>
      </c>
      <c r="N1150" s="28" t="s">
        <v>2291</v>
      </c>
      <c r="O1150" s="29" t="s">
        <v>13974</v>
      </c>
      <c r="P1150" s="25" t="s">
        <v>13975</v>
      </c>
      <c r="Q1150" s="25">
        <v>1381</v>
      </c>
      <c r="R1150" s="25" t="s">
        <v>13976</v>
      </c>
      <c r="S1150" s="25" t="s">
        <v>13977</v>
      </c>
      <c r="T1150" s="25">
        <v>1156570403</v>
      </c>
      <c r="U1150" s="25">
        <v>53</v>
      </c>
      <c r="V1150" s="25">
        <v>62</v>
      </c>
      <c r="W1150" s="25">
        <v>221</v>
      </c>
      <c r="X1150" s="24" t="s">
        <v>13978</v>
      </c>
      <c r="Y1150" s="24" t="s">
        <v>13979</v>
      </c>
      <c r="Z1150" s="25"/>
      <c r="AA1150" s="25" t="s">
        <v>96</v>
      </c>
      <c r="AB1150" s="25" t="s">
        <v>23</v>
      </c>
      <c r="AC1150" s="25" t="s">
        <v>97</v>
      </c>
      <c r="AD1150" s="30"/>
      <c r="AE1150" s="24" t="s">
        <v>465</v>
      </c>
      <c r="AF1150" s="31">
        <v>31035</v>
      </c>
      <c r="AG1150" s="25" t="str">
        <f t="shared" ca="1" si="311"/>
        <v>40 anos</v>
      </c>
      <c r="AH1150" s="25"/>
      <c r="AI1150" s="31">
        <v>43937</v>
      </c>
      <c r="AJ1150" s="31">
        <f t="shared" si="312"/>
        <v>53068</v>
      </c>
      <c r="AK1150" s="31">
        <f t="shared" si="313"/>
        <v>54894</v>
      </c>
      <c r="AL1150" s="25">
        <v>59</v>
      </c>
      <c r="AM1150" s="25" t="str">
        <f t="shared" ca="1" si="314"/>
        <v>5 ano(s)</v>
      </c>
      <c r="AN1150" s="25" t="str">
        <f t="shared" ca="1" si="315"/>
        <v>4  mês(es)</v>
      </c>
      <c r="AO1150" s="25" t="str">
        <f t="shared" ca="1" si="316"/>
        <v>0 dias</v>
      </c>
      <c r="AP1150" s="25">
        <f t="shared" ca="1" si="317"/>
        <v>1948</v>
      </c>
      <c r="AQ1150" s="32" t="s">
        <v>99</v>
      </c>
      <c r="AR1150" s="25"/>
      <c r="AS1150" s="25"/>
      <c r="AT1150" s="25"/>
      <c r="AU1150" s="25"/>
      <c r="AV1150" s="25"/>
      <c r="AW1150" s="25" t="s">
        <v>100</v>
      </c>
      <c r="AX1150" s="25" t="s">
        <v>2298</v>
      </c>
      <c r="AY1150" s="25" t="s">
        <v>13980</v>
      </c>
      <c r="AZ1150" s="25" t="s">
        <v>13981</v>
      </c>
      <c r="BA1150" s="25" t="s">
        <v>13982</v>
      </c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 t="s">
        <v>13983</v>
      </c>
      <c r="BM1150" s="25">
        <v>394</v>
      </c>
      <c r="BN1150" s="25" t="s">
        <v>10696</v>
      </c>
      <c r="BO1150" s="25" t="s">
        <v>106</v>
      </c>
      <c r="BP1150" s="25">
        <v>69000000</v>
      </c>
      <c r="BQ1150" s="25">
        <v>92981184129</v>
      </c>
      <c r="BR1150" s="33" t="s">
        <v>13984</v>
      </c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31">
        <v>43937</v>
      </c>
      <c r="CC1150" s="25" t="s">
        <v>175</v>
      </c>
      <c r="CD1150" s="31">
        <v>44672</v>
      </c>
      <c r="CE1150" s="25" t="s">
        <v>2304</v>
      </c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</row>
    <row r="1151" spans="1:93" ht="15" customHeight="1">
      <c r="A1151" s="155" t="s">
        <v>13985</v>
      </c>
      <c r="B1151" s="21"/>
      <c r="C1151" s="40" t="s">
        <v>82</v>
      </c>
      <c r="D1151" s="599" t="s">
        <v>13153</v>
      </c>
      <c r="E1151" s="599">
        <v>48</v>
      </c>
      <c r="F1151" s="599"/>
      <c r="G1151" s="599"/>
      <c r="H1151" s="593" t="s">
        <v>84</v>
      </c>
      <c r="I1151" s="20" t="s">
        <v>13986</v>
      </c>
      <c r="J1151" s="21" t="s">
        <v>135</v>
      </c>
      <c r="K1151" s="14" t="s">
        <v>86</v>
      </c>
      <c r="L1151" s="21" t="s">
        <v>69</v>
      </c>
      <c r="M1151" s="21" t="s">
        <v>1392</v>
      </c>
      <c r="N1151" s="21" t="s">
        <v>1450</v>
      </c>
      <c r="O1151" s="18" t="s">
        <v>13987</v>
      </c>
      <c r="P1151" s="21" t="s">
        <v>13988</v>
      </c>
      <c r="Q1151" s="14">
        <v>1857</v>
      </c>
      <c r="R1151" s="21">
        <v>12637009022</v>
      </c>
      <c r="S1151" s="21" t="s">
        <v>13989</v>
      </c>
      <c r="T1151" s="21">
        <v>169888722</v>
      </c>
      <c r="U1151" s="21">
        <v>67</v>
      </c>
      <c r="V1151" s="21">
        <v>37</v>
      </c>
      <c r="W1151" s="21">
        <v>570</v>
      </c>
      <c r="X1151" s="155" t="s">
        <v>13990</v>
      </c>
      <c r="Y1151" s="155" t="s">
        <v>13991</v>
      </c>
      <c r="Z1151" s="14">
        <v>1</v>
      </c>
      <c r="AA1151" s="14" t="s">
        <v>96</v>
      </c>
      <c r="AB1151" s="14" t="s">
        <v>23</v>
      </c>
      <c r="AC1151" s="21" t="s">
        <v>97</v>
      </c>
      <c r="AD1151" s="157"/>
      <c r="AE1151" s="155"/>
      <c r="AF1151" s="133">
        <v>27406</v>
      </c>
      <c r="AG1151" s="21" t="s">
        <v>13239</v>
      </c>
      <c r="AH1151" s="133">
        <v>44802</v>
      </c>
      <c r="AI1151" s="133">
        <v>44802</v>
      </c>
      <c r="AJ1151" s="20">
        <f t="shared" si="312"/>
        <v>53933</v>
      </c>
      <c r="AK1151" s="20">
        <f t="shared" si="313"/>
        <v>55760</v>
      </c>
      <c r="AL1151" s="21">
        <v>59</v>
      </c>
      <c r="AM1151" s="14" t="str">
        <f t="shared" ca="1" si="314"/>
        <v>2 ano(s)</v>
      </c>
      <c r="AN1151" s="14" t="str">
        <f t="shared" ca="1" si="315"/>
        <v>11  mês(es)</v>
      </c>
      <c r="AO1151" s="14" t="str">
        <f t="shared" ca="1" si="316"/>
        <v>18 dias</v>
      </c>
      <c r="AP1151" s="14">
        <f t="shared" ca="1" si="317"/>
        <v>1083</v>
      </c>
      <c r="AQ1151" s="21" t="s">
        <v>99</v>
      </c>
      <c r="AR1151" s="21"/>
      <c r="AS1151" s="21"/>
      <c r="AT1151" s="21"/>
      <c r="AU1151" s="21"/>
      <c r="AV1151" s="21"/>
      <c r="AW1151" s="21" t="s">
        <v>336</v>
      </c>
      <c r="AX1151" s="21" t="s">
        <v>6868</v>
      </c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 t="s">
        <v>13992</v>
      </c>
      <c r="BM1151" s="21">
        <v>9</v>
      </c>
      <c r="BN1151" s="21" t="s">
        <v>12360</v>
      </c>
      <c r="BO1151" s="21" t="s">
        <v>106</v>
      </c>
      <c r="BP1151" s="21">
        <v>69088474</v>
      </c>
      <c r="BQ1151" s="21" t="s">
        <v>13993</v>
      </c>
      <c r="BR1151" s="189" t="s">
        <v>13994</v>
      </c>
      <c r="BS1151" s="155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155"/>
      <c r="CN1151" s="21"/>
      <c r="CO1151" s="21"/>
    </row>
    <row r="1152" spans="1:93" ht="15" customHeight="1">
      <c r="A1152" s="24" t="s">
        <v>13995</v>
      </c>
      <c r="B1152" s="25"/>
      <c r="C1152" s="34" t="s">
        <v>82</v>
      </c>
      <c r="D1152" s="600" t="s">
        <v>13153</v>
      </c>
      <c r="E1152" s="599">
        <v>48</v>
      </c>
      <c r="F1152" s="600"/>
      <c r="G1152" s="600"/>
      <c r="H1152" s="593" t="s">
        <v>84</v>
      </c>
      <c r="I1152" s="25"/>
      <c r="J1152" s="25" t="s">
        <v>135</v>
      </c>
      <c r="K1152" s="25" t="s">
        <v>544</v>
      </c>
      <c r="L1152" s="32" t="s">
        <v>69</v>
      </c>
      <c r="M1152" s="28" t="s">
        <v>1392</v>
      </c>
      <c r="N1152" s="28" t="s">
        <v>1450</v>
      </c>
      <c r="O1152" s="29" t="s">
        <v>13996</v>
      </c>
      <c r="P1152" s="25" t="s">
        <v>13997</v>
      </c>
      <c r="Q1152" s="41" t="s">
        <v>13998</v>
      </c>
      <c r="R1152" s="25" t="s">
        <v>13999</v>
      </c>
      <c r="S1152" s="25" t="s">
        <v>14000</v>
      </c>
      <c r="T1152" s="25">
        <v>220532422</v>
      </c>
      <c r="U1152" s="25">
        <v>75</v>
      </c>
      <c r="V1152" s="25">
        <v>58</v>
      </c>
      <c r="W1152" s="25">
        <v>69</v>
      </c>
      <c r="X1152" s="24" t="s">
        <v>14001</v>
      </c>
      <c r="Y1152" s="24" t="s">
        <v>14002</v>
      </c>
      <c r="Z1152" s="25">
        <v>1</v>
      </c>
      <c r="AA1152" s="25" t="s">
        <v>96</v>
      </c>
      <c r="AB1152" s="25" t="s">
        <v>23</v>
      </c>
      <c r="AC1152" s="25" t="s">
        <v>97</v>
      </c>
      <c r="AD1152" s="30"/>
      <c r="AE1152" s="24" t="s">
        <v>805</v>
      </c>
      <c r="AF1152" s="31">
        <v>29963</v>
      </c>
      <c r="AG1152" s="25" t="str">
        <f t="shared" ref="AG1152:AG1161" ca="1" si="318">DATEDIF(AF1152,TODAY(),"Y")&amp;" anos"</f>
        <v>43 anos</v>
      </c>
      <c r="AH1152" s="31">
        <v>43937</v>
      </c>
      <c r="AI1152" s="31">
        <v>43937</v>
      </c>
      <c r="AJ1152" s="31">
        <f t="shared" si="312"/>
        <v>53068</v>
      </c>
      <c r="AK1152" s="31">
        <f t="shared" si="313"/>
        <v>54894</v>
      </c>
      <c r="AL1152" s="25">
        <v>59</v>
      </c>
      <c r="AM1152" s="25" t="str">
        <f t="shared" ca="1" si="314"/>
        <v>5 ano(s)</v>
      </c>
      <c r="AN1152" s="25" t="str">
        <f t="shared" ca="1" si="315"/>
        <v>4  mês(es)</v>
      </c>
      <c r="AO1152" s="25" t="str">
        <f t="shared" ca="1" si="316"/>
        <v>0 dias</v>
      </c>
      <c r="AP1152" s="25">
        <f t="shared" ca="1" si="317"/>
        <v>1948</v>
      </c>
      <c r="AQ1152" s="32" t="s">
        <v>99</v>
      </c>
      <c r="AR1152" s="25"/>
      <c r="AS1152" s="25"/>
      <c r="AT1152" s="25"/>
      <c r="AU1152" s="25"/>
      <c r="AV1152" s="25"/>
      <c r="AW1152" s="25" t="s">
        <v>100</v>
      </c>
      <c r="AX1152" s="25" t="s">
        <v>110</v>
      </c>
      <c r="AY1152" s="25" t="s">
        <v>127</v>
      </c>
      <c r="AZ1152" s="25" t="s">
        <v>99</v>
      </c>
      <c r="BA1152" s="25" t="s">
        <v>99</v>
      </c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 t="s">
        <v>14003</v>
      </c>
      <c r="BM1152" s="25">
        <v>11</v>
      </c>
      <c r="BN1152" s="25" t="s">
        <v>7723</v>
      </c>
      <c r="BO1152" s="25" t="s">
        <v>106</v>
      </c>
      <c r="BP1152" s="25">
        <v>69098178</v>
      </c>
      <c r="BQ1152" s="25">
        <v>6153379</v>
      </c>
      <c r="BR1152" s="25" t="s">
        <v>14004</v>
      </c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</row>
    <row r="1153" spans="1:93" ht="15" customHeight="1">
      <c r="A1153" s="13" t="s">
        <v>14005</v>
      </c>
      <c r="B1153" s="14">
        <v>10</v>
      </c>
      <c r="C1153" s="40" t="s">
        <v>82</v>
      </c>
      <c r="D1153" s="599" t="s">
        <v>13153</v>
      </c>
      <c r="E1153" s="599">
        <v>48</v>
      </c>
      <c r="F1153" s="599"/>
      <c r="G1153" s="599"/>
      <c r="H1153" s="593" t="s">
        <v>84</v>
      </c>
      <c r="I1153" s="14"/>
      <c r="J1153" s="14" t="s">
        <v>135</v>
      </c>
      <c r="K1153" s="14" t="s">
        <v>544</v>
      </c>
      <c r="L1153" s="14" t="s">
        <v>75</v>
      </c>
      <c r="M1153" s="17" t="s">
        <v>136</v>
      </c>
      <c r="N1153" s="17" t="s">
        <v>696</v>
      </c>
      <c r="O1153" s="18" t="s">
        <v>14006</v>
      </c>
      <c r="P1153" s="14" t="s">
        <v>14007</v>
      </c>
      <c r="Q1153" s="14">
        <v>1459</v>
      </c>
      <c r="R1153" s="14" t="s">
        <v>14008</v>
      </c>
      <c r="S1153" s="14" t="s">
        <v>14009</v>
      </c>
      <c r="T1153" s="14">
        <v>227739122</v>
      </c>
      <c r="U1153" s="14">
        <v>67</v>
      </c>
      <c r="V1153" s="14">
        <v>62</v>
      </c>
      <c r="W1153" s="14">
        <v>314</v>
      </c>
      <c r="X1153" s="13" t="s">
        <v>14010</v>
      </c>
      <c r="Y1153" s="13" t="s">
        <v>14011</v>
      </c>
      <c r="Z1153" s="14"/>
      <c r="AA1153" s="14" t="s">
        <v>96</v>
      </c>
      <c r="AB1153" s="14" t="s">
        <v>23</v>
      </c>
      <c r="AC1153" s="14" t="s">
        <v>97</v>
      </c>
      <c r="AD1153" s="19"/>
      <c r="AE1153" s="13" t="s">
        <v>14012</v>
      </c>
      <c r="AF1153" s="20">
        <v>30827</v>
      </c>
      <c r="AG1153" s="14" t="str">
        <f t="shared" ca="1" si="318"/>
        <v>41 anos</v>
      </c>
      <c r="AH1153" s="14"/>
      <c r="AI1153" s="20">
        <v>43937</v>
      </c>
      <c r="AJ1153" s="20">
        <f t="shared" si="312"/>
        <v>53068</v>
      </c>
      <c r="AK1153" s="20">
        <f t="shared" si="313"/>
        <v>54894</v>
      </c>
      <c r="AL1153" s="14">
        <v>59</v>
      </c>
      <c r="AM1153" s="14" t="str">
        <f t="shared" ca="1" si="314"/>
        <v>5 ano(s)</v>
      </c>
      <c r="AN1153" s="14" t="str">
        <f t="shared" ca="1" si="315"/>
        <v>4  mês(es)</v>
      </c>
      <c r="AO1153" s="14" t="str">
        <f t="shared" ca="1" si="316"/>
        <v>0 dias</v>
      </c>
      <c r="AP1153" s="14">
        <f t="shared" ca="1" si="317"/>
        <v>1948</v>
      </c>
      <c r="AQ1153" s="21" t="s">
        <v>99</v>
      </c>
      <c r="AR1153" s="14"/>
      <c r="AS1153" s="14"/>
      <c r="AT1153" s="14"/>
      <c r="AU1153" s="14"/>
      <c r="AV1153" s="14"/>
      <c r="AW1153" s="14" t="s">
        <v>100</v>
      </c>
      <c r="AX1153" s="14" t="s">
        <v>704</v>
      </c>
      <c r="AY1153" s="14" t="s">
        <v>14013</v>
      </c>
      <c r="AZ1153" s="14" t="s">
        <v>99</v>
      </c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 t="s">
        <v>14014</v>
      </c>
      <c r="BM1153" s="14">
        <v>76</v>
      </c>
      <c r="BN1153" s="14" t="s">
        <v>14015</v>
      </c>
      <c r="BO1153" s="14" t="s">
        <v>106</v>
      </c>
      <c r="BP1153" s="14">
        <v>69095000</v>
      </c>
      <c r="BQ1153" s="14">
        <v>92991179205</v>
      </c>
      <c r="BR1153" s="22" t="s">
        <v>14016</v>
      </c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20">
        <v>43937</v>
      </c>
      <c r="CC1153" s="14" t="s">
        <v>175</v>
      </c>
      <c r="CD1153" s="20">
        <v>44672</v>
      </c>
      <c r="CE1153" s="14" t="s">
        <v>709</v>
      </c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</row>
    <row r="1154" spans="1:93" ht="15" customHeight="1">
      <c r="A1154" s="24" t="s">
        <v>14017</v>
      </c>
      <c r="B1154" s="25">
        <v>1</v>
      </c>
      <c r="C1154" s="34" t="s">
        <v>82</v>
      </c>
      <c r="D1154" s="600" t="s">
        <v>13153</v>
      </c>
      <c r="E1154" s="599">
        <v>48</v>
      </c>
      <c r="F1154" s="600"/>
      <c r="G1154" s="600"/>
      <c r="H1154" s="593" t="s">
        <v>84</v>
      </c>
      <c r="I1154" s="25"/>
      <c r="J1154" s="25" t="s">
        <v>85</v>
      </c>
      <c r="K1154" s="25" t="s">
        <v>544</v>
      </c>
      <c r="L1154" s="25" t="s">
        <v>75</v>
      </c>
      <c r="M1154" s="28" t="s">
        <v>136</v>
      </c>
      <c r="N1154" s="28" t="s">
        <v>137</v>
      </c>
      <c r="O1154" s="29" t="s">
        <v>14018</v>
      </c>
      <c r="P1154" s="25" t="s">
        <v>14019</v>
      </c>
      <c r="Q1154" s="25">
        <v>1801</v>
      </c>
      <c r="R1154" s="25" t="s">
        <v>14020</v>
      </c>
      <c r="S1154" s="25" t="s">
        <v>14021</v>
      </c>
      <c r="T1154" s="25">
        <v>446925913</v>
      </c>
      <c r="U1154" s="25">
        <v>50</v>
      </c>
      <c r="V1154" s="25">
        <v>96</v>
      </c>
      <c r="W1154" s="25">
        <v>243</v>
      </c>
      <c r="X1154" s="24" t="s">
        <v>14022</v>
      </c>
      <c r="Y1154" s="24" t="s">
        <v>14023</v>
      </c>
      <c r="Z1154" s="25"/>
      <c r="AA1154" s="25" t="s">
        <v>96</v>
      </c>
      <c r="AB1154" s="25" t="s">
        <v>23</v>
      </c>
      <c r="AC1154" s="25" t="s">
        <v>97</v>
      </c>
      <c r="AD1154" s="30"/>
      <c r="AE1154" s="24" t="s">
        <v>966</v>
      </c>
      <c r="AF1154" s="106">
        <v>30247</v>
      </c>
      <c r="AG1154" s="25" t="str">
        <f t="shared" ca="1" si="318"/>
        <v>42 anos</v>
      </c>
      <c r="AH1154" s="25"/>
      <c r="AI1154" s="31">
        <v>44291</v>
      </c>
      <c r="AJ1154" s="31">
        <f t="shared" si="312"/>
        <v>53422</v>
      </c>
      <c r="AK1154" s="31">
        <f t="shared" si="313"/>
        <v>55248</v>
      </c>
      <c r="AL1154" s="25">
        <v>59</v>
      </c>
      <c r="AM1154" s="25" t="str">
        <f t="shared" ca="1" si="314"/>
        <v>4 ano(s)</v>
      </c>
      <c r="AN1154" s="25" t="str">
        <f t="shared" ca="1" si="315"/>
        <v>4  mês(es)</v>
      </c>
      <c r="AO1154" s="25" t="str">
        <f t="shared" ca="1" si="316"/>
        <v>11 dias</v>
      </c>
      <c r="AP1154" s="25">
        <f t="shared" ca="1" si="317"/>
        <v>1594</v>
      </c>
      <c r="AQ1154" s="32" t="s">
        <v>99</v>
      </c>
      <c r="AR1154" s="25"/>
      <c r="AS1154" s="25"/>
      <c r="AT1154" s="25"/>
      <c r="AU1154" s="25"/>
      <c r="AV1154" s="25"/>
      <c r="AW1154" s="25" t="s">
        <v>100</v>
      </c>
      <c r="AX1154" s="25" t="s">
        <v>149</v>
      </c>
      <c r="AY1154" s="25" t="s">
        <v>4753</v>
      </c>
      <c r="AZ1154" s="25" t="s">
        <v>99</v>
      </c>
      <c r="BA1154" s="25" t="s">
        <v>99</v>
      </c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103" t="s">
        <v>12956</v>
      </c>
      <c r="BM1154" s="32">
        <v>31</v>
      </c>
      <c r="BN1154" s="103" t="s">
        <v>7177</v>
      </c>
      <c r="BO1154" s="32" t="s">
        <v>106</v>
      </c>
      <c r="BP1154" s="32">
        <v>69058180</v>
      </c>
      <c r="BQ1154" s="32">
        <v>91981339168</v>
      </c>
      <c r="BR1154" s="103" t="s">
        <v>14024</v>
      </c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31">
        <v>45037</v>
      </c>
      <c r="CE1154" s="25" t="s">
        <v>14025</v>
      </c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</row>
    <row r="1155" spans="1:93" ht="15" customHeight="1">
      <c r="A1155" s="13" t="s">
        <v>14026</v>
      </c>
      <c r="B1155" s="14">
        <v>31</v>
      </c>
      <c r="C1155" s="40" t="s">
        <v>82</v>
      </c>
      <c r="D1155" s="599" t="s">
        <v>13153</v>
      </c>
      <c r="E1155" s="599">
        <v>48</v>
      </c>
      <c r="F1155" s="599"/>
      <c r="G1155" s="599"/>
      <c r="H1155" s="593" t="s">
        <v>84</v>
      </c>
      <c r="I1155" s="14"/>
      <c r="J1155" s="14" t="s">
        <v>85</v>
      </c>
      <c r="K1155" s="14" t="s">
        <v>544</v>
      </c>
      <c r="L1155" s="14" t="s">
        <v>75</v>
      </c>
      <c r="M1155" s="17" t="s">
        <v>136</v>
      </c>
      <c r="N1155" s="17" t="s">
        <v>161</v>
      </c>
      <c r="O1155" s="18" t="s">
        <v>14027</v>
      </c>
      <c r="P1155" s="14" t="s">
        <v>14028</v>
      </c>
      <c r="Q1155" s="14">
        <v>1408</v>
      </c>
      <c r="R1155" s="14" t="s">
        <v>14029</v>
      </c>
      <c r="S1155" s="14" t="s">
        <v>14030</v>
      </c>
      <c r="T1155" s="14">
        <v>164034822</v>
      </c>
      <c r="U1155" s="14">
        <v>75</v>
      </c>
      <c r="V1155" s="14">
        <v>58</v>
      </c>
      <c r="W1155" s="14">
        <v>66</v>
      </c>
      <c r="X1155" s="13" t="s">
        <v>14031</v>
      </c>
      <c r="Y1155" s="13" t="s">
        <v>14032</v>
      </c>
      <c r="Z1155" s="14">
        <v>1</v>
      </c>
      <c r="AA1155" s="14" t="s">
        <v>99</v>
      </c>
      <c r="AB1155" s="14" t="s">
        <v>1601</v>
      </c>
      <c r="AC1155" s="14" t="s">
        <v>97</v>
      </c>
      <c r="AD1155" s="90" t="s">
        <v>14033</v>
      </c>
      <c r="AE1155" s="13" t="s">
        <v>13826</v>
      </c>
      <c r="AF1155" s="20">
        <v>28095</v>
      </c>
      <c r="AG1155" s="14" t="str">
        <f t="shared" ca="1" si="318"/>
        <v>48 anos</v>
      </c>
      <c r="AH1155" s="14"/>
      <c r="AI1155" s="20">
        <v>43937</v>
      </c>
      <c r="AJ1155" s="20">
        <f t="shared" si="312"/>
        <v>53068</v>
      </c>
      <c r="AK1155" s="20">
        <f t="shared" si="313"/>
        <v>54894</v>
      </c>
      <c r="AL1155" s="14">
        <v>59</v>
      </c>
      <c r="AM1155" s="14" t="str">
        <f t="shared" ca="1" si="314"/>
        <v>5 ano(s)</v>
      </c>
      <c r="AN1155" s="14" t="str">
        <f t="shared" ca="1" si="315"/>
        <v>4  mês(es)</v>
      </c>
      <c r="AO1155" s="14" t="str">
        <f t="shared" ca="1" si="316"/>
        <v>0 dias</v>
      </c>
      <c r="AP1155" s="14">
        <f t="shared" ca="1" si="317"/>
        <v>1948</v>
      </c>
      <c r="AQ1155" s="21" t="s">
        <v>99</v>
      </c>
      <c r="AR1155" s="14"/>
      <c r="AS1155" s="14"/>
      <c r="AT1155" s="14"/>
      <c r="AU1155" s="14"/>
      <c r="AV1155" s="14"/>
      <c r="AW1155" s="14" t="s">
        <v>100</v>
      </c>
      <c r="AX1155" s="14" t="s">
        <v>172</v>
      </c>
      <c r="AY1155" s="14" t="s">
        <v>14034</v>
      </c>
      <c r="AZ1155" s="14" t="s">
        <v>99</v>
      </c>
      <c r="BA1155" s="14" t="s">
        <v>99</v>
      </c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 t="s">
        <v>14035</v>
      </c>
      <c r="BM1155" s="14">
        <v>604</v>
      </c>
      <c r="BN1155" s="14" t="s">
        <v>14036</v>
      </c>
      <c r="BO1155" s="14" t="s">
        <v>106</v>
      </c>
      <c r="BP1155" s="14">
        <v>69058030</v>
      </c>
      <c r="BQ1155" s="14"/>
      <c r="BR1155" s="22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20">
        <v>43937</v>
      </c>
      <c r="CC1155" s="14" t="s">
        <v>175</v>
      </c>
      <c r="CD1155" s="20">
        <v>44672</v>
      </c>
      <c r="CE1155" s="14" t="s">
        <v>176</v>
      </c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</row>
    <row r="1156" spans="1:93" ht="15" customHeight="1">
      <c r="A1156" s="103" t="s">
        <v>14037</v>
      </c>
      <c r="B1156" s="25"/>
      <c r="C1156" s="34" t="s">
        <v>82</v>
      </c>
      <c r="D1156" s="600" t="s">
        <v>13153</v>
      </c>
      <c r="E1156" s="599">
        <v>48</v>
      </c>
      <c r="F1156" s="600"/>
      <c r="G1156" s="600"/>
      <c r="H1156" s="593" t="s">
        <v>84</v>
      </c>
      <c r="I1156" s="25"/>
      <c r="J1156" s="25" t="s">
        <v>85</v>
      </c>
      <c r="K1156" s="25" t="s">
        <v>86</v>
      </c>
      <c r="L1156" s="25" t="s">
        <v>68</v>
      </c>
      <c r="M1156" s="28" t="s">
        <v>1392</v>
      </c>
      <c r="N1156" s="28" t="s">
        <v>2706</v>
      </c>
      <c r="O1156" s="29" t="s">
        <v>14038</v>
      </c>
      <c r="P1156" s="25" t="s">
        <v>14039</v>
      </c>
      <c r="Q1156" s="41" t="s">
        <v>14040</v>
      </c>
      <c r="R1156" s="25" t="s">
        <v>14041</v>
      </c>
      <c r="S1156" s="25" t="s">
        <v>14042</v>
      </c>
      <c r="T1156" s="25">
        <v>1160548403</v>
      </c>
      <c r="U1156" s="25">
        <v>2</v>
      </c>
      <c r="V1156" s="25">
        <v>235</v>
      </c>
      <c r="W1156" s="25">
        <v>68</v>
      </c>
      <c r="X1156" s="24" t="s">
        <v>14043</v>
      </c>
      <c r="Y1156" s="24" t="s">
        <v>14044</v>
      </c>
      <c r="Z1156" s="25">
        <v>3</v>
      </c>
      <c r="AA1156" s="25" t="s">
        <v>96</v>
      </c>
      <c r="AB1156" s="25" t="s">
        <v>23</v>
      </c>
      <c r="AC1156" s="25" t="s">
        <v>97</v>
      </c>
      <c r="AD1156" s="30"/>
      <c r="AE1156" s="24" t="s">
        <v>1676</v>
      </c>
      <c r="AF1156" s="31">
        <v>30231</v>
      </c>
      <c r="AG1156" s="25" t="str">
        <f t="shared" ca="1" si="318"/>
        <v>42 anos</v>
      </c>
      <c r="AH1156" s="31">
        <v>43937</v>
      </c>
      <c r="AI1156" s="31">
        <v>43937</v>
      </c>
      <c r="AJ1156" s="31">
        <f t="shared" si="312"/>
        <v>53068</v>
      </c>
      <c r="AK1156" s="31">
        <f t="shared" si="313"/>
        <v>54894</v>
      </c>
      <c r="AL1156" s="25">
        <v>59</v>
      </c>
      <c r="AM1156" s="25" t="str">
        <f t="shared" ca="1" si="314"/>
        <v>5 ano(s)</v>
      </c>
      <c r="AN1156" s="25" t="str">
        <f t="shared" ca="1" si="315"/>
        <v>4  mês(es)</v>
      </c>
      <c r="AO1156" s="25" t="str">
        <f t="shared" ca="1" si="316"/>
        <v>0 dias</v>
      </c>
      <c r="AP1156" s="25">
        <f t="shared" ca="1" si="317"/>
        <v>1948</v>
      </c>
      <c r="AQ1156" s="32" t="s">
        <v>99</v>
      </c>
      <c r="AR1156" s="25"/>
      <c r="AS1156" s="25"/>
      <c r="AT1156" s="25"/>
      <c r="AU1156" s="25"/>
      <c r="AV1156" s="25"/>
      <c r="AW1156" s="25" t="s">
        <v>100</v>
      </c>
      <c r="AX1156" s="25" t="s">
        <v>110</v>
      </c>
      <c r="AY1156" s="32" t="s">
        <v>306</v>
      </c>
      <c r="AZ1156" s="25" t="s">
        <v>110</v>
      </c>
      <c r="BA1156" s="25" t="s">
        <v>110</v>
      </c>
      <c r="BB1156" s="25"/>
      <c r="BC1156" s="25" t="s">
        <v>1401</v>
      </c>
      <c r="BD1156" s="25"/>
      <c r="BE1156" s="25"/>
      <c r="BF1156" s="25"/>
      <c r="BG1156" s="25"/>
      <c r="BH1156" s="25"/>
      <c r="BI1156" s="25"/>
      <c r="BJ1156" s="25"/>
      <c r="BK1156" s="25"/>
      <c r="BL1156" s="25" t="s">
        <v>14045</v>
      </c>
      <c r="BM1156" s="25">
        <v>202</v>
      </c>
      <c r="BN1156" s="25" t="s">
        <v>14046</v>
      </c>
      <c r="BO1156" s="25" t="s">
        <v>106</v>
      </c>
      <c r="BP1156" s="25" t="s">
        <v>14047</v>
      </c>
      <c r="BQ1156" s="25" t="s">
        <v>14048</v>
      </c>
      <c r="BR1156" s="33" t="s">
        <v>14049</v>
      </c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</row>
    <row r="1157" spans="1:93" ht="15" customHeight="1">
      <c r="A1157" s="155" t="s">
        <v>14050</v>
      </c>
      <c r="B1157" s="14"/>
      <c r="C1157" s="40" t="s">
        <v>82</v>
      </c>
      <c r="D1157" s="599" t="s">
        <v>13153</v>
      </c>
      <c r="E1157" s="599">
        <v>48</v>
      </c>
      <c r="F1157" s="599"/>
      <c r="G1157" s="599"/>
      <c r="H1157" s="593" t="s">
        <v>84</v>
      </c>
      <c r="I1157" s="14"/>
      <c r="J1157" s="14" t="s">
        <v>135</v>
      </c>
      <c r="K1157" s="14" t="s">
        <v>279</v>
      </c>
      <c r="L1157" s="14" t="s">
        <v>68</v>
      </c>
      <c r="M1157" s="17" t="s">
        <v>1392</v>
      </c>
      <c r="N1157" s="17" t="s">
        <v>2706</v>
      </c>
      <c r="O1157" s="18" t="s">
        <v>14051</v>
      </c>
      <c r="P1157" s="14" t="s">
        <v>14052</v>
      </c>
      <c r="Q1157" s="60" t="s">
        <v>14053</v>
      </c>
      <c r="R1157" s="14" t="s">
        <v>14054</v>
      </c>
      <c r="S1157" s="14" t="s">
        <v>14055</v>
      </c>
      <c r="T1157" s="14">
        <v>200730422</v>
      </c>
      <c r="U1157" s="14">
        <v>26</v>
      </c>
      <c r="V1157" s="14">
        <v>32</v>
      </c>
      <c r="W1157" s="14">
        <v>837</v>
      </c>
      <c r="X1157" s="13" t="s">
        <v>14056</v>
      </c>
      <c r="Y1157" s="13" t="s">
        <v>14057</v>
      </c>
      <c r="Z1157" s="14">
        <v>3</v>
      </c>
      <c r="AA1157" s="14" t="s">
        <v>96</v>
      </c>
      <c r="AB1157" s="14" t="s">
        <v>23</v>
      </c>
      <c r="AC1157" s="14" t="s">
        <v>97</v>
      </c>
      <c r="AD1157" s="19"/>
      <c r="AE1157" s="13" t="s">
        <v>864</v>
      </c>
      <c r="AF1157" s="20">
        <v>29563</v>
      </c>
      <c r="AG1157" s="14" t="str">
        <f t="shared" ca="1" si="318"/>
        <v>44 anos</v>
      </c>
      <c r="AH1157" s="20">
        <v>43937</v>
      </c>
      <c r="AI1157" s="20">
        <v>43937</v>
      </c>
      <c r="AJ1157" s="20">
        <f t="shared" si="312"/>
        <v>53068</v>
      </c>
      <c r="AK1157" s="20">
        <f t="shared" si="313"/>
        <v>54894</v>
      </c>
      <c r="AL1157" s="14">
        <v>59</v>
      </c>
      <c r="AM1157" s="14" t="str">
        <f t="shared" ca="1" si="314"/>
        <v>5 ano(s)</v>
      </c>
      <c r="AN1157" s="14" t="str">
        <f t="shared" ca="1" si="315"/>
        <v>4  mês(es)</v>
      </c>
      <c r="AO1157" s="14" t="str">
        <f t="shared" ca="1" si="316"/>
        <v>0 dias</v>
      </c>
      <c r="AP1157" s="14">
        <f t="shared" ca="1" si="317"/>
        <v>1948</v>
      </c>
      <c r="AQ1157" s="21" t="s">
        <v>99</v>
      </c>
      <c r="AR1157" s="14"/>
      <c r="AS1157" s="14"/>
      <c r="AT1157" s="14"/>
      <c r="AU1157" s="14"/>
      <c r="AV1157" s="14"/>
      <c r="AW1157" s="14" t="s">
        <v>100</v>
      </c>
      <c r="AX1157" s="14" t="s">
        <v>110</v>
      </c>
      <c r="AY1157" s="14" t="s">
        <v>14058</v>
      </c>
      <c r="AZ1157" s="14" t="s">
        <v>110</v>
      </c>
      <c r="BA1157" s="14" t="s">
        <v>110</v>
      </c>
      <c r="BB1157" s="14"/>
      <c r="BC1157" s="14" t="s">
        <v>1401</v>
      </c>
      <c r="BD1157" s="14"/>
      <c r="BE1157" s="14"/>
      <c r="BF1157" s="14"/>
      <c r="BG1157" s="14"/>
      <c r="BH1157" s="14"/>
      <c r="BI1157" s="14"/>
      <c r="BJ1157" s="14"/>
      <c r="BK1157" s="14"/>
      <c r="BL1157" s="14" t="s">
        <v>8099</v>
      </c>
      <c r="BM1157" s="14">
        <v>160</v>
      </c>
      <c r="BN1157" s="14" t="s">
        <v>14059</v>
      </c>
      <c r="BO1157" s="14" t="s">
        <v>106</v>
      </c>
      <c r="BP1157" s="14" t="s">
        <v>14060</v>
      </c>
      <c r="BQ1157" s="14">
        <v>92991490486</v>
      </c>
      <c r="BR1157" s="14" t="s">
        <v>14061</v>
      </c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</row>
    <row r="1158" spans="1:93" ht="15" customHeight="1">
      <c r="A1158" s="24" t="s">
        <v>14062</v>
      </c>
      <c r="B1158" s="25">
        <v>5</v>
      </c>
      <c r="C1158" s="34" t="s">
        <v>82</v>
      </c>
      <c r="D1158" s="600" t="s">
        <v>13153</v>
      </c>
      <c r="E1158" s="599">
        <v>48</v>
      </c>
      <c r="F1158" s="600"/>
      <c r="G1158" s="600"/>
      <c r="H1158" s="593" t="s">
        <v>84</v>
      </c>
      <c r="I1158" s="25"/>
      <c r="J1158" s="25" t="s">
        <v>135</v>
      </c>
      <c r="K1158" s="25" t="s">
        <v>544</v>
      </c>
      <c r="L1158" s="25" t="s">
        <v>75</v>
      </c>
      <c r="M1158" s="28" t="s">
        <v>136</v>
      </c>
      <c r="N1158" s="28" t="s">
        <v>2291</v>
      </c>
      <c r="O1158" s="29" t="s">
        <v>14063</v>
      </c>
      <c r="P1158" s="25" t="s">
        <v>14064</v>
      </c>
      <c r="Q1158" s="25">
        <v>1414</v>
      </c>
      <c r="R1158" s="25" t="s">
        <v>14065</v>
      </c>
      <c r="S1158" s="25" t="s">
        <v>14066</v>
      </c>
      <c r="T1158" s="25">
        <v>208635316</v>
      </c>
      <c r="U1158" s="25">
        <v>51</v>
      </c>
      <c r="V1158" s="25">
        <v>3</v>
      </c>
      <c r="W1158" s="25">
        <v>345</v>
      </c>
      <c r="X1158" s="24" t="s">
        <v>14067</v>
      </c>
      <c r="Y1158" s="24" t="s">
        <v>14068</v>
      </c>
      <c r="Z1158" s="25"/>
      <c r="AA1158" s="25" t="s">
        <v>96</v>
      </c>
      <c r="AB1158" s="25" t="s">
        <v>23</v>
      </c>
      <c r="AC1158" s="25" t="s">
        <v>97</v>
      </c>
      <c r="AD1158" s="30"/>
      <c r="AE1158" s="24" t="s">
        <v>1716</v>
      </c>
      <c r="AF1158" s="31">
        <v>30071</v>
      </c>
      <c r="AG1158" s="25" t="str">
        <f t="shared" ca="1" si="318"/>
        <v>43 anos</v>
      </c>
      <c r="AH1158" s="25"/>
      <c r="AI1158" s="31">
        <v>43937</v>
      </c>
      <c r="AJ1158" s="31">
        <f t="shared" si="312"/>
        <v>53068</v>
      </c>
      <c r="AK1158" s="31">
        <f t="shared" si="313"/>
        <v>54894</v>
      </c>
      <c r="AL1158" s="25">
        <v>59</v>
      </c>
      <c r="AM1158" s="25" t="str">
        <f t="shared" ca="1" si="314"/>
        <v>5 ano(s)</v>
      </c>
      <c r="AN1158" s="25" t="str">
        <f t="shared" ca="1" si="315"/>
        <v>4  mês(es)</v>
      </c>
      <c r="AO1158" s="25" t="str">
        <f t="shared" ca="1" si="316"/>
        <v>0 dias</v>
      </c>
      <c r="AP1158" s="25">
        <f t="shared" ca="1" si="317"/>
        <v>1948</v>
      </c>
      <c r="AQ1158" s="32" t="s">
        <v>99</v>
      </c>
      <c r="AR1158" s="25"/>
      <c r="AS1158" s="25"/>
      <c r="AT1158" s="25"/>
      <c r="AU1158" s="25"/>
      <c r="AV1158" s="25"/>
      <c r="AW1158" s="25" t="s">
        <v>100</v>
      </c>
      <c r="AX1158" s="25" t="s">
        <v>2298</v>
      </c>
      <c r="AY1158" s="25" t="s">
        <v>14069</v>
      </c>
      <c r="AZ1158" s="25" t="s">
        <v>99</v>
      </c>
      <c r="BA1158" s="25" t="s">
        <v>99</v>
      </c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 t="s">
        <v>14070</v>
      </c>
      <c r="BM1158" s="25">
        <v>269</v>
      </c>
      <c r="BN1158" s="25" t="s">
        <v>7177</v>
      </c>
      <c r="BO1158" s="25" t="s">
        <v>106</v>
      </c>
      <c r="BP1158" s="25">
        <v>69028120</v>
      </c>
      <c r="BQ1158" s="25">
        <v>84987074818</v>
      </c>
      <c r="BR1158" s="33" t="s">
        <v>14071</v>
      </c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31">
        <v>43937</v>
      </c>
      <c r="CC1158" s="25" t="s">
        <v>175</v>
      </c>
      <c r="CD1158" s="31">
        <v>44672</v>
      </c>
      <c r="CE1158" s="25" t="s">
        <v>2304</v>
      </c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</row>
    <row r="1159" spans="1:93" ht="15" customHeight="1">
      <c r="A1159" s="155" t="s">
        <v>14072</v>
      </c>
      <c r="B1159" s="14"/>
      <c r="C1159" s="40" t="s">
        <v>82</v>
      </c>
      <c r="D1159" s="599" t="s">
        <v>13153</v>
      </c>
      <c r="E1159" s="599">
        <v>48</v>
      </c>
      <c r="F1159" s="599"/>
      <c r="G1159" s="599"/>
      <c r="H1159" s="593" t="s">
        <v>84</v>
      </c>
      <c r="I1159" s="14"/>
      <c r="J1159" s="14" t="s">
        <v>135</v>
      </c>
      <c r="K1159" s="14" t="s">
        <v>86</v>
      </c>
      <c r="L1159" s="21" t="s">
        <v>69</v>
      </c>
      <c r="M1159" s="17" t="s">
        <v>1392</v>
      </c>
      <c r="N1159" s="17" t="s">
        <v>1450</v>
      </c>
      <c r="O1159" s="18" t="s">
        <v>14073</v>
      </c>
      <c r="P1159" s="14" t="s">
        <v>14074</v>
      </c>
      <c r="Q1159" s="60" t="s">
        <v>14075</v>
      </c>
      <c r="R1159" s="14" t="s">
        <v>14076</v>
      </c>
      <c r="S1159" s="14" t="s">
        <v>14077</v>
      </c>
      <c r="T1159" s="14">
        <v>225359622</v>
      </c>
      <c r="U1159" s="14">
        <v>91</v>
      </c>
      <c r="V1159" s="14">
        <v>65</v>
      </c>
      <c r="W1159" s="14">
        <v>609</v>
      </c>
      <c r="X1159" s="13" t="s">
        <v>14078</v>
      </c>
      <c r="Y1159" s="13" t="s">
        <v>14079</v>
      </c>
      <c r="Z1159" s="14">
        <v>2</v>
      </c>
      <c r="AA1159" s="14" t="s">
        <v>96</v>
      </c>
      <c r="AB1159" s="14" t="s">
        <v>23</v>
      </c>
      <c r="AC1159" s="14" t="s">
        <v>97</v>
      </c>
      <c r="AD1159" s="19"/>
      <c r="AE1159" s="13"/>
      <c r="AF1159" s="20">
        <v>31099</v>
      </c>
      <c r="AG1159" s="14" t="str">
        <f t="shared" ca="1" si="318"/>
        <v>40 anos</v>
      </c>
      <c r="AH1159" s="20">
        <v>43937</v>
      </c>
      <c r="AI1159" s="20">
        <v>43937</v>
      </c>
      <c r="AJ1159" s="20">
        <f t="shared" si="312"/>
        <v>53068</v>
      </c>
      <c r="AK1159" s="20">
        <f t="shared" si="313"/>
        <v>54894</v>
      </c>
      <c r="AL1159" s="14">
        <v>59</v>
      </c>
      <c r="AM1159" s="14" t="str">
        <f t="shared" ca="1" si="314"/>
        <v>5 ano(s)</v>
      </c>
      <c r="AN1159" s="14" t="str">
        <f t="shared" ca="1" si="315"/>
        <v>4  mês(es)</v>
      </c>
      <c r="AO1159" s="14" t="str">
        <f t="shared" ca="1" si="316"/>
        <v>0 dias</v>
      </c>
      <c r="AP1159" s="14">
        <f t="shared" ca="1" si="317"/>
        <v>1948</v>
      </c>
      <c r="AQ1159" s="21" t="s">
        <v>99</v>
      </c>
      <c r="AR1159" s="14"/>
      <c r="AS1159" s="14"/>
      <c r="AT1159" s="14"/>
      <c r="AU1159" s="14"/>
      <c r="AV1159" s="14"/>
      <c r="AW1159" s="14" t="s">
        <v>100</v>
      </c>
      <c r="AX1159" s="14" t="s">
        <v>110</v>
      </c>
      <c r="AY1159" s="14" t="s">
        <v>8068</v>
      </c>
      <c r="AZ1159" s="14" t="s">
        <v>99</v>
      </c>
      <c r="BA1159" s="14" t="s">
        <v>99</v>
      </c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 t="s">
        <v>14080</v>
      </c>
      <c r="BM1159" s="14">
        <v>207</v>
      </c>
      <c r="BN1159" s="14" t="s">
        <v>12348</v>
      </c>
      <c r="BO1159" s="14" t="s">
        <v>106</v>
      </c>
      <c r="BP1159" s="14">
        <v>69039640</v>
      </c>
      <c r="BQ1159" s="14">
        <v>92981190142</v>
      </c>
      <c r="BR1159" s="14" t="s">
        <v>14081</v>
      </c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</row>
    <row r="1160" spans="1:93" ht="15" customHeight="1">
      <c r="A1160" s="217" t="s">
        <v>14922</v>
      </c>
      <c r="B1160" s="265">
        <v>22</v>
      </c>
      <c r="C1160" s="585" t="s">
        <v>82</v>
      </c>
      <c r="D1160" s="617" t="s">
        <v>13153</v>
      </c>
      <c r="E1160" s="599">
        <v>48</v>
      </c>
      <c r="F1160" s="609"/>
      <c r="G1160" s="609"/>
      <c r="H1160" s="593" t="s">
        <v>84</v>
      </c>
      <c r="I1160" s="265" t="s">
        <v>9155</v>
      </c>
      <c r="J1160" s="265" t="s">
        <v>85</v>
      </c>
      <c r="K1160" s="265" t="s">
        <v>544</v>
      </c>
      <c r="L1160" s="265" t="s">
        <v>75</v>
      </c>
      <c r="M1160" s="266" t="s">
        <v>136</v>
      </c>
      <c r="N1160" s="266" t="s">
        <v>161</v>
      </c>
      <c r="O1160" s="267" t="s">
        <v>14923</v>
      </c>
      <c r="P1160" s="265" t="s">
        <v>14924</v>
      </c>
      <c r="Q1160" s="265">
        <v>1405</v>
      </c>
      <c r="R1160" s="265" t="s">
        <v>14925</v>
      </c>
      <c r="S1160" s="265" t="s">
        <v>14926</v>
      </c>
      <c r="T1160" s="265">
        <v>376744207</v>
      </c>
      <c r="U1160" s="265">
        <v>1</v>
      </c>
      <c r="V1160" s="265">
        <v>1</v>
      </c>
      <c r="W1160" s="265">
        <v>86</v>
      </c>
      <c r="X1160" s="264" t="s">
        <v>14927</v>
      </c>
      <c r="Y1160" s="264" t="s">
        <v>14928</v>
      </c>
      <c r="Z1160" s="265">
        <v>2</v>
      </c>
      <c r="AA1160" s="265" t="s">
        <v>99</v>
      </c>
      <c r="AB1160" s="265" t="s">
        <v>11734</v>
      </c>
      <c r="AC1160" s="265" t="s">
        <v>11235</v>
      </c>
      <c r="AD1160" s="268" t="s">
        <v>11236</v>
      </c>
      <c r="AE1160" s="264" t="s">
        <v>11736</v>
      </c>
      <c r="AF1160" s="269">
        <v>26711</v>
      </c>
      <c r="AG1160" s="265" t="str">
        <f t="shared" ca="1" si="318"/>
        <v>52 anos</v>
      </c>
      <c r="AH1160" s="265"/>
      <c r="AI1160" s="269">
        <v>43937</v>
      </c>
      <c r="AJ1160" s="269">
        <f t="shared" si="312"/>
        <v>53068</v>
      </c>
      <c r="AK1160" s="269">
        <f t="shared" si="313"/>
        <v>54894</v>
      </c>
      <c r="AL1160" s="265">
        <v>59</v>
      </c>
      <c r="AM1160" s="265" t="str">
        <f t="shared" ca="1" si="314"/>
        <v>5 ano(s)</v>
      </c>
      <c r="AN1160" s="265" t="str">
        <f t="shared" ca="1" si="315"/>
        <v>4  mês(es)</v>
      </c>
      <c r="AO1160" s="265" t="str">
        <f t="shared" ca="1" si="316"/>
        <v>0 dias</v>
      </c>
      <c r="AP1160" s="265">
        <f t="shared" ca="1" si="317"/>
        <v>1948</v>
      </c>
      <c r="AQ1160" s="270" t="s">
        <v>99</v>
      </c>
      <c r="AR1160" s="265"/>
      <c r="AS1160" s="265"/>
      <c r="AT1160" s="265"/>
      <c r="AU1160" s="265"/>
      <c r="AV1160" s="265"/>
      <c r="AW1160" s="265" t="s">
        <v>100</v>
      </c>
      <c r="AX1160" s="265" t="s">
        <v>172</v>
      </c>
      <c r="AY1160" s="265" t="s">
        <v>14929</v>
      </c>
      <c r="AZ1160" s="265" t="s">
        <v>99</v>
      </c>
      <c r="BA1160" s="265" t="s">
        <v>99</v>
      </c>
      <c r="BB1160" s="265"/>
      <c r="BC1160" s="265"/>
      <c r="BD1160" s="265"/>
      <c r="BE1160" s="265"/>
      <c r="BF1160" s="265"/>
      <c r="BG1160" s="265"/>
      <c r="BH1160" s="265"/>
      <c r="BI1160" s="265"/>
      <c r="BJ1160" s="265"/>
      <c r="BK1160" s="265"/>
      <c r="BL1160" s="265" t="s">
        <v>1718</v>
      </c>
      <c r="BM1160" s="265">
        <v>100</v>
      </c>
      <c r="BN1160" s="265" t="s">
        <v>14930</v>
      </c>
      <c r="BO1160" s="265" t="s">
        <v>106</v>
      </c>
      <c r="BP1160" s="265">
        <v>69057080</v>
      </c>
      <c r="BQ1160" s="265">
        <v>92988183593</v>
      </c>
      <c r="BR1160" s="271" t="s">
        <v>14931</v>
      </c>
      <c r="BS1160" s="265"/>
      <c r="BT1160" s="265"/>
      <c r="BU1160" s="265"/>
      <c r="BV1160" s="265"/>
      <c r="BW1160" s="265"/>
      <c r="BX1160" s="265"/>
      <c r="BY1160" s="265"/>
      <c r="BZ1160" s="265"/>
      <c r="CA1160" s="265"/>
      <c r="CB1160" s="269">
        <v>43937</v>
      </c>
      <c r="CC1160" s="265" t="s">
        <v>175</v>
      </c>
      <c r="CD1160" s="269">
        <v>44672</v>
      </c>
      <c r="CE1160" s="265" t="s">
        <v>176</v>
      </c>
      <c r="CF1160" s="265"/>
      <c r="CG1160" s="265"/>
      <c r="CH1160" s="265"/>
      <c r="CI1160" s="265"/>
      <c r="CJ1160" s="265"/>
      <c r="CK1160" s="265"/>
      <c r="CL1160" s="265"/>
      <c r="CM1160" s="265"/>
      <c r="CN1160" s="265"/>
      <c r="CO1160" s="265"/>
    </row>
    <row r="1161" spans="1:93" ht="15" customHeight="1">
      <c r="A1161" s="24" t="s">
        <v>14082</v>
      </c>
      <c r="B1161" s="25">
        <v>4</v>
      </c>
      <c r="C1161" s="34" t="s">
        <v>82</v>
      </c>
      <c r="D1161" s="600" t="s">
        <v>13153</v>
      </c>
      <c r="E1161" s="599">
        <v>48</v>
      </c>
      <c r="F1161" s="600"/>
      <c r="G1161" s="600"/>
      <c r="H1161" s="593" t="s">
        <v>84</v>
      </c>
      <c r="I1161" s="25"/>
      <c r="J1161" s="25" t="s">
        <v>135</v>
      </c>
      <c r="K1161" s="25" t="s">
        <v>544</v>
      </c>
      <c r="L1161" s="25" t="s">
        <v>75</v>
      </c>
      <c r="M1161" s="28" t="s">
        <v>136</v>
      </c>
      <c r="N1161" s="28" t="s">
        <v>696</v>
      </c>
      <c r="O1161" s="29" t="s">
        <v>14083</v>
      </c>
      <c r="P1161" s="25" t="s">
        <v>14084</v>
      </c>
      <c r="Q1161" s="25">
        <v>1516</v>
      </c>
      <c r="R1161" s="25" t="s">
        <v>14085</v>
      </c>
      <c r="S1161" s="25" t="s">
        <v>14086</v>
      </c>
      <c r="T1161" s="25">
        <v>1372455703</v>
      </c>
      <c r="U1161" s="25">
        <v>29</v>
      </c>
      <c r="V1161" s="25">
        <v>63</v>
      </c>
      <c r="W1161" s="25">
        <v>531</v>
      </c>
      <c r="X1161" s="24" t="s">
        <v>14087</v>
      </c>
      <c r="Y1161" s="24" t="s">
        <v>14088</v>
      </c>
      <c r="Z1161" s="25"/>
      <c r="AA1161" s="25" t="s">
        <v>99</v>
      </c>
      <c r="AB1161" s="25" t="s">
        <v>817</v>
      </c>
      <c r="AC1161" s="25" t="s">
        <v>97</v>
      </c>
      <c r="AD1161" s="30" t="s">
        <v>14089</v>
      </c>
      <c r="AE1161" s="24" t="s">
        <v>6356</v>
      </c>
      <c r="AF1161" s="31">
        <v>31713</v>
      </c>
      <c r="AG1161" s="25" t="str">
        <f t="shared" ca="1" si="318"/>
        <v>38 anos</v>
      </c>
      <c r="AH1161" s="25"/>
      <c r="AI1161" s="31">
        <v>43937</v>
      </c>
      <c r="AJ1161" s="31">
        <f t="shared" si="312"/>
        <v>53068</v>
      </c>
      <c r="AK1161" s="31">
        <f t="shared" si="313"/>
        <v>54894</v>
      </c>
      <c r="AL1161" s="25">
        <v>59</v>
      </c>
      <c r="AM1161" s="25" t="str">
        <f t="shared" ca="1" si="314"/>
        <v>5 ano(s)</v>
      </c>
      <c r="AN1161" s="25" t="str">
        <f t="shared" ca="1" si="315"/>
        <v>4  mês(es)</v>
      </c>
      <c r="AO1161" s="25" t="str">
        <f t="shared" ca="1" si="316"/>
        <v>0 dias</v>
      </c>
      <c r="AP1161" s="25">
        <f t="shared" ca="1" si="317"/>
        <v>1948</v>
      </c>
      <c r="AQ1161" s="32" t="s">
        <v>99</v>
      </c>
      <c r="AR1161" s="25"/>
      <c r="AS1161" s="25"/>
      <c r="AT1161" s="25"/>
      <c r="AU1161" s="25"/>
      <c r="AV1161" s="25"/>
      <c r="AW1161" s="25" t="s">
        <v>100</v>
      </c>
      <c r="AX1161" s="25" t="s">
        <v>704</v>
      </c>
      <c r="AY1161" s="25" t="s">
        <v>99</v>
      </c>
      <c r="AZ1161" s="25" t="s">
        <v>5300</v>
      </c>
      <c r="BA1161" s="25" t="s">
        <v>99</v>
      </c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 t="s">
        <v>14090</v>
      </c>
      <c r="BM1161" s="25">
        <v>731</v>
      </c>
      <c r="BN1161" s="25" t="s">
        <v>14091</v>
      </c>
      <c r="BO1161" s="25" t="s">
        <v>106</v>
      </c>
      <c r="BP1161" s="25">
        <v>69085288</v>
      </c>
      <c r="BQ1161" s="25">
        <v>92982117393</v>
      </c>
      <c r="BR1161" s="33" t="s">
        <v>14092</v>
      </c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31">
        <v>43937</v>
      </c>
      <c r="CC1161" s="25" t="s">
        <v>175</v>
      </c>
      <c r="CD1161" s="31">
        <v>44672</v>
      </c>
      <c r="CE1161" s="25" t="s">
        <v>709</v>
      </c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</row>
    <row r="1162" spans="1:93" ht="15" customHeight="1">
      <c r="A1162" s="155" t="s">
        <v>14093</v>
      </c>
      <c r="B1162" s="21">
        <v>6</v>
      </c>
      <c r="C1162" s="40" t="s">
        <v>82</v>
      </c>
      <c r="D1162" s="599" t="s">
        <v>13153</v>
      </c>
      <c r="E1162" s="599">
        <v>48</v>
      </c>
      <c r="F1162" s="599"/>
      <c r="G1162" s="599"/>
      <c r="H1162" s="593" t="s">
        <v>84</v>
      </c>
      <c r="I1162" s="14" t="s">
        <v>11996</v>
      </c>
      <c r="J1162" s="21" t="s">
        <v>135</v>
      </c>
      <c r="K1162" s="14" t="s">
        <v>544</v>
      </c>
      <c r="L1162" s="14" t="s">
        <v>73</v>
      </c>
      <c r="M1162" s="21" t="s">
        <v>136</v>
      </c>
      <c r="N1162" s="14" t="s">
        <v>2291</v>
      </c>
      <c r="O1162" s="18" t="s">
        <v>14094</v>
      </c>
      <c r="P1162" s="21" t="s">
        <v>14095</v>
      </c>
      <c r="Q1162" s="14">
        <v>1866</v>
      </c>
      <c r="R1162" s="21" t="s">
        <v>14096</v>
      </c>
      <c r="S1162" s="21" t="s">
        <v>14097</v>
      </c>
      <c r="T1162" s="21">
        <v>317903422</v>
      </c>
      <c r="U1162" s="21">
        <v>83</v>
      </c>
      <c r="V1162" s="21">
        <v>32</v>
      </c>
      <c r="W1162" s="21">
        <v>809</v>
      </c>
      <c r="X1162" s="155" t="s">
        <v>14098</v>
      </c>
      <c r="Y1162" s="155" t="s">
        <v>14099</v>
      </c>
      <c r="Z1162" s="14">
        <v>1</v>
      </c>
      <c r="AA1162" s="14" t="s">
        <v>96</v>
      </c>
      <c r="AB1162" s="14" t="s">
        <v>23</v>
      </c>
      <c r="AC1162" s="21" t="s">
        <v>97</v>
      </c>
      <c r="AD1162" s="157"/>
      <c r="AE1162" s="155"/>
      <c r="AF1162" s="133">
        <v>32044</v>
      </c>
      <c r="AG1162" s="21" t="s">
        <v>10900</v>
      </c>
      <c r="AH1162" s="21"/>
      <c r="AI1162" s="133">
        <v>45036</v>
      </c>
      <c r="AJ1162" s="20">
        <f t="shared" si="312"/>
        <v>54168</v>
      </c>
      <c r="AK1162" s="20">
        <f t="shared" si="313"/>
        <v>55994</v>
      </c>
      <c r="AL1162" s="21">
        <v>59</v>
      </c>
      <c r="AM1162" s="14" t="str">
        <f t="shared" ca="1" si="314"/>
        <v>2 ano(s)</v>
      </c>
      <c r="AN1162" s="14" t="str">
        <f t="shared" ca="1" si="315"/>
        <v>3  mês(es)</v>
      </c>
      <c r="AO1162" s="14" t="str">
        <f t="shared" ca="1" si="316"/>
        <v>27 dias</v>
      </c>
      <c r="AP1162" s="14">
        <f t="shared" ca="1" si="317"/>
        <v>849</v>
      </c>
      <c r="AQ1162" s="21" t="s">
        <v>99</v>
      </c>
      <c r="AR1162" s="21"/>
      <c r="AS1162" s="21"/>
      <c r="AT1162" s="21"/>
      <c r="AU1162" s="21"/>
      <c r="AV1162" s="21"/>
      <c r="AW1162" s="14" t="s">
        <v>100</v>
      </c>
      <c r="AX1162" s="21" t="s">
        <v>6072</v>
      </c>
      <c r="AY1162" s="21" t="s">
        <v>99</v>
      </c>
      <c r="AZ1162" s="21" t="s">
        <v>99</v>
      </c>
      <c r="BA1162" s="14" t="s">
        <v>99</v>
      </c>
      <c r="BB1162" s="21"/>
      <c r="BC1162" s="21"/>
      <c r="BD1162" s="21"/>
      <c r="BE1162" s="21"/>
      <c r="BF1162" s="21"/>
      <c r="BG1162" s="21" t="s">
        <v>6647</v>
      </c>
      <c r="BH1162" s="21"/>
      <c r="BI1162" s="21"/>
      <c r="BJ1162" s="21"/>
      <c r="BK1162" s="21"/>
      <c r="BL1162" s="21" t="s">
        <v>14100</v>
      </c>
      <c r="BM1162" s="21">
        <v>5803</v>
      </c>
      <c r="BN1162" s="21" t="s">
        <v>11717</v>
      </c>
      <c r="BO1162" s="21" t="s">
        <v>106</v>
      </c>
      <c r="BP1162" s="21" t="s">
        <v>14101</v>
      </c>
      <c r="BQ1162" s="21" t="s">
        <v>14102</v>
      </c>
      <c r="BR1162" s="189" t="s">
        <v>14103</v>
      </c>
      <c r="BS1162" s="155"/>
      <c r="BT1162" s="21"/>
      <c r="BU1162" s="21"/>
      <c r="BV1162" s="21"/>
      <c r="BW1162" s="21"/>
      <c r="BX1162" s="21"/>
      <c r="BY1162" s="21"/>
      <c r="BZ1162" s="21"/>
      <c r="CA1162" s="21"/>
      <c r="CB1162" s="21"/>
      <c r="CC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155"/>
      <c r="CN1162" s="21"/>
      <c r="CO1162" s="21"/>
    </row>
    <row r="1163" spans="1:93" ht="15" customHeight="1">
      <c r="A1163" s="258" t="s">
        <v>14104</v>
      </c>
      <c r="B1163" s="25"/>
      <c r="C1163" s="34" t="s">
        <v>82</v>
      </c>
      <c r="D1163" s="600" t="s">
        <v>13153</v>
      </c>
      <c r="E1163" s="599">
        <v>48</v>
      </c>
      <c r="F1163" s="600"/>
      <c r="G1163" s="600"/>
      <c r="H1163" s="27" t="s">
        <v>84</v>
      </c>
      <c r="I1163" s="25" t="s">
        <v>2734</v>
      </c>
      <c r="J1163" s="25" t="s">
        <v>135</v>
      </c>
      <c r="K1163" s="25"/>
      <c r="L1163" s="25" t="s">
        <v>73</v>
      </c>
      <c r="M1163" s="25" t="s">
        <v>136</v>
      </c>
      <c r="N1163" s="28" t="s">
        <v>4987</v>
      </c>
      <c r="O1163" s="29" t="s">
        <v>14105</v>
      </c>
      <c r="P1163" s="25" t="s">
        <v>14106</v>
      </c>
      <c r="Q1163" s="25">
        <v>1889</v>
      </c>
      <c r="R1163" s="25" t="s">
        <v>14107</v>
      </c>
      <c r="S1163" s="25" t="s">
        <v>14108</v>
      </c>
      <c r="T1163" s="25">
        <v>208706422</v>
      </c>
      <c r="U1163" s="25">
        <v>75</v>
      </c>
      <c r="V1163" s="25">
        <v>2</v>
      </c>
      <c r="W1163" s="25">
        <v>622</v>
      </c>
      <c r="X1163" s="24" t="s">
        <v>14109</v>
      </c>
      <c r="Y1163" s="24" t="s">
        <v>14110</v>
      </c>
      <c r="Z1163" s="25" t="s">
        <v>5048</v>
      </c>
      <c r="AA1163" s="25" t="s">
        <v>96</v>
      </c>
      <c r="AB1163" s="25" t="s">
        <v>23</v>
      </c>
      <c r="AC1163" s="25" t="s">
        <v>97</v>
      </c>
      <c r="AD1163" s="30"/>
      <c r="AE1163" s="24"/>
      <c r="AF1163" s="31">
        <v>29740</v>
      </c>
      <c r="AG1163" s="25" t="str">
        <f t="shared" ref="AG1163:AG1194" ca="1" si="319">DATEDIF(AF1163,TODAY(),"Y")&amp;" anos"</f>
        <v>44 anos</v>
      </c>
      <c r="AH1163" s="154">
        <v>45642</v>
      </c>
      <c r="AI1163" s="31"/>
      <c r="AJ1163" s="31"/>
      <c r="AK1163" s="31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 t="s">
        <v>100</v>
      </c>
      <c r="AX1163" s="25" t="s">
        <v>110</v>
      </c>
      <c r="AY1163" s="25" t="s">
        <v>96</v>
      </c>
      <c r="AZ1163" s="25" t="s">
        <v>110</v>
      </c>
      <c r="BA1163" s="25" t="s">
        <v>110</v>
      </c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 t="s">
        <v>14111</v>
      </c>
      <c r="BM1163" s="25">
        <v>602</v>
      </c>
      <c r="BN1163" s="25" t="s">
        <v>14112</v>
      </c>
      <c r="BO1163" s="25" t="s">
        <v>106</v>
      </c>
      <c r="BP1163" s="25" t="s">
        <v>14113</v>
      </c>
      <c r="BQ1163" s="25" t="s">
        <v>14114</v>
      </c>
      <c r="BR1163" s="33" t="s">
        <v>14115</v>
      </c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31"/>
      <c r="CC1163" s="25"/>
      <c r="CD1163" s="31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</row>
    <row r="1164" spans="1:93" ht="15" customHeight="1">
      <c r="A1164" s="13" t="s">
        <v>14116</v>
      </c>
      <c r="B1164" s="14">
        <v>30</v>
      </c>
      <c r="C1164" s="40" t="s">
        <v>82</v>
      </c>
      <c r="D1164" s="599" t="s">
        <v>13153</v>
      </c>
      <c r="E1164" s="599">
        <v>48</v>
      </c>
      <c r="F1164" s="599"/>
      <c r="G1164" s="599"/>
      <c r="H1164" s="593" t="s">
        <v>84</v>
      </c>
      <c r="I1164" s="14"/>
      <c r="J1164" s="14" t="s">
        <v>135</v>
      </c>
      <c r="K1164" s="14" t="s">
        <v>544</v>
      </c>
      <c r="L1164" s="14" t="s">
        <v>75</v>
      </c>
      <c r="M1164" s="17" t="s">
        <v>136</v>
      </c>
      <c r="N1164" s="17" t="s">
        <v>137</v>
      </c>
      <c r="O1164" s="18" t="s">
        <v>14117</v>
      </c>
      <c r="P1164" s="14" t="s">
        <v>14118</v>
      </c>
      <c r="Q1164" s="14">
        <v>1520</v>
      </c>
      <c r="R1164" s="14" t="s">
        <v>14119</v>
      </c>
      <c r="S1164" s="14" t="s">
        <v>14120</v>
      </c>
      <c r="T1164" s="14">
        <v>194760322</v>
      </c>
      <c r="U1164" s="14">
        <v>59</v>
      </c>
      <c r="V1164" s="14">
        <v>1</v>
      </c>
      <c r="W1164" s="14">
        <v>15</v>
      </c>
      <c r="X1164" s="13" t="s">
        <v>14121</v>
      </c>
      <c r="Y1164" s="13" t="s">
        <v>14122</v>
      </c>
      <c r="Z1164" s="14"/>
      <c r="AA1164" s="14" t="s">
        <v>96</v>
      </c>
      <c r="AB1164" s="14" t="s">
        <v>23</v>
      </c>
      <c r="AC1164" s="14" t="s">
        <v>97</v>
      </c>
      <c r="AD1164" s="19"/>
      <c r="AE1164" s="13" t="s">
        <v>11221</v>
      </c>
      <c r="AF1164" s="20">
        <v>28014</v>
      </c>
      <c r="AG1164" s="14" t="str">
        <f t="shared" ca="1" si="319"/>
        <v>48 anos</v>
      </c>
      <c r="AH1164" s="14"/>
      <c r="AI1164" s="20">
        <v>43937</v>
      </c>
      <c r="AJ1164" s="20">
        <f t="shared" ref="AJ1164:AJ1195" si="320">EDATE(AI1164,300)</f>
        <v>53068</v>
      </c>
      <c r="AK1164" s="20">
        <f t="shared" ref="AK1164:AK1195" si="321">EDATE(AI1164,360)</f>
        <v>54894</v>
      </c>
      <c r="AL1164" s="14">
        <v>59</v>
      </c>
      <c r="AM1164" s="14" t="str">
        <f t="shared" ref="AM1164:AM1195" ca="1" si="322">DATEDIF(AI1164,TODAY(),"Y")&amp;" ano(s)"</f>
        <v>5 ano(s)</v>
      </c>
      <c r="AN1164" s="14" t="str">
        <f t="shared" ref="AN1164:AN1195" ca="1" si="323">DATEDIF(AI1164,TODAY(),"YM")&amp;"  mês(es)"</f>
        <v>4  mês(es)</v>
      </c>
      <c r="AO1164" s="14" t="str">
        <f t="shared" ref="AO1164:AO1195" ca="1" si="324">DATEDIF(AI1164,TODAY(),"MD")&amp;" dias"</f>
        <v>0 dias</v>
      </c>
      <c r="AP1164" s="14">
        <f t="shared" ref="AP1164:AP1195" ca="1" si="325">TODAY()-AI1164</f>
        <v>1948</v>
      </c>
      <c r="AQ1164" s="21" t="s">
        <v>99</v>
      </c>
      <c r="AR1164" s="14"/>
      <c r="AS1164" s="14"/>
      <c r="AT1164" s="14"/>
      <c r="AU1164" s="14"/>
      <c r="AV1164" s="14"/>
      <c r="AW1164" s="14" t="s">
        <v>100</v>
      </c>
      <c r="AX1164" s="14" t="s">
        <v>149</v>
      </c>
      <c r="AY1164" s="14" t="s">
        <v>13839</v>
      </c>
      <c r="AZ1164" s="14" t="s">
        <v>99</v>
      </c>
      <c r="BA1164" s="14" t="s">
        <v>99</v>
      </c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 t="s">
        <v>14123</v>
      </c>
      <c r="BM1164" s="14">
        <v>195</v>
      </c>
      <c r="BN1164" s="14" t="s">
        <v>14124</v>
      </c>
      <c r="BO1164" s="14" t="s">
        <v>106</v>
      </c>
      <c r="BP1164" s="14">
        <v>69098448</v>
      </c>
      <c r="BQ1164" s="14">
        <v>92081143995</v>
      </c>
      <c r="BR1164" s="22" t="s">
        <v>14125</v>
      </c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20">
        <v>43937</v>
      </c>
      <c r="CC1164" s="14" t="s">
        <v>175</v>
      </c>
      <c r="CD1164" s="20">
        <v>44672</v>
      </c>
      <c r="CE1164" s="14" t="s">
        <v>5664</v>
      </c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</row>
    <row r="1165" spans="1:93" ht="15" customHeight="1">
      <c r="A1165" s="24" t="s">
        <v>14126</v>
      </c>
      <c r="B1165" s="25"/>
      <c r="C1165" s="34" t="s">
        <v>82</v>
      </c>
      <c r="D1165" s="600" t="s">
        <v>13153</v>
      </c>
      <c r="E1165" s="599">
        <v>48</v>
      </c>
      <c r="F1165" s="600"/>
      <c r="G1165" s="600"/>
      <c r="H1165" s="593" t="s">
        <v>84</v>
      </c>
      <c r="I1165" s="25"/>
      <c r="J1165" s="25" t="s">
        <v>135</v>
      </c>
      <c r="K1165" s="25" t="s">
        <v>86</v>
      </c>
      <c r="L1165" s="32" t="s">
        <v>69</v>
      </c>
      <c r="M1165" s="28" t="s">
        <v>1392</v>
      </c>
      <c r="N1165" s="28" t="s">
        <v>1450</v>
      </c>
      <c r="O1165" s="29" t="s">
        <v>14127</v>
      </c>
      <c r="P1165" s="25" t="s">
        <v>14128</v>
      </c>
      <c r="Q1165" s="41" t="s">
        <v>14129</v>
      </c>
      <c r="R1165" s="25" t="s">
        <v>14130</v>
      </c>
      <c r="S1165" s="25" t="s">
        <v>14131</v>
      </c>
      <c r="T1165" s="25">
        <v>172129722</v>
      </c>
      <c r="U1165" s="25">
        <v>91</v>
      </c>
      <c r="V1165" s="25">
        <v>37</v>
      </c>
      <c r="W1165" s="25">
        <v>589</v>
      </c>
      <c r="X1165" s="24" t="s">
        <v>14132</v>
      </c>
      <c r="Y1165" s="24" t="s">
        <v>14133</v>
      </c>
      <c r="Z1165" s="25">
        <v>2</v>
      </c>
      <c r="AA1165" s="25" t="s">
        <v>96</v>
      </c>
      <c r="AB1165" s="25" t="s">
        <v>23</v>
      </c>
      <c r="AC1165" s="25" t="s">
        <v>97</v>
      </c>
      <c r="AD1165" s="30" t="s">
        <v>14134</v>
      </c>
      <c r="AE1165" s="24" t="s">
        <v>14135</v>
      </c>
      <c r="AF1165" s="31">
        <v>28503</v>
      </c>
      <c r="AG1165" s="25" t="str">
        <f t="shared" ca="1" si="319"/>
        <v>47 anos</v>
      </c>
      <c r="AH1165" s="31">
        <v>43937</v>
      </c>
      <c r="AI1165" s="31">
        <v>43937</v>
      </c>
      <c r="AJ1165" s="31">
        <f t="shared" si="320"/>
        <v>53068</v>
      </c>
      <c r="AK1165" s="31">
        <f t="shared" si="321"/>
        <v>54894</v>
      </c>
      <c r="AL1165" s="25">
        <v>59</v>
      </c>
      <c r="AM1165" s="25" t="str">
        <f t="shared" ca="1" si="322"/>
        <v>5 ano(s)</v>
      </c>
      <c r="AN1165" s="25" t="str">
        <f t="shared" ca="1" si="323"/>
        <v>4  mês(es)</v>
      </c>
      <c r="AO1165" s="25" t="str">
        <f t="shared" ca="1" si="324"/>
        <v>0 dias</v>
      </c>
      <c r="AP1165" s="25">
        <f t="shared" ca="1" si="325"/>
        <v>1948</v>
      </c>
      <c r="AQ1165" s="32" t="s">
        <v>99</v>
      </c>
      <c r="AR1165" s="25"/>
      <c r="AS1165" s="25"/>
      <c r="AT1165" s="25"/>
      <c r="AU1165" s="25"/>
      <c r="AV1165" s="25"/>
      <c r="AW1165" s="25" t="s">
        <v>336</v>
      </c>
      <c r="AX1165" s="25" t="s">
        <v>110</v>
      </c>
      <c r="AY1165" s="25" t="s">
        <v>99</v>
      </c>
      <c r="AZ1165" s="25" t="s">
        <v>99</v>
      </c>
      <c r="BA1165" s="25" t="s">
        <v>99</v>
      </c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 t="s">
        <v>106</v>
      </c>
      <c r="BP1165" s="25"/>
      <c r="BQ1165" s="25"/>
      <c r="BR1165" s="33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</row>
    <row r="1166" spans="1:93" ht="15" customHeight="1">
      <c r="A1166" s="13" t="s">
        <v>14136</v>
      </c>
      <c r="B1166" s="14">
        <v>12</v>
      </c>
      <c r="C1166" s="40" t="s">
        <v>82</v>
      </c>
      <c r="D1166" s="599" t="s">
        <v>13153</v>
      </c>
      <c r="E1166" s="599">
        <v>48</v>
      </c>
      <c r="F1166" s="599"/>
      <c r="G1166" s="599"/>
      <c r="H1166" s="593" t="s">
        <v>84</v>
      </c>
      <c r="I1166" s="14"/>
      <c r="J1166" s="14" t="s">
        <v>135</v>
      </c>
      <c r="K1166" s="14" t="s">
        <v>544</v>
      </c>
      <c r="L1166" s="14" t="s">
        <v>75</v>
      </c>
      <c r="M1166" s="17" t="s">
        <v>136</v>
      </c>
      <c r="N1166" s="17" t="s">
        <v>137</v>
      </c>
      <c r="O1166" s="18" t="s">
        <v>14137</v>
      </c>
      <c r="P1166" s="14" t="s">
        <v>14138</v>
      </c>
      <c r="Q1166" s="14">
        <v>1494</v>
      </c>
      <c r="R1166" s="14" t="s">
        <v>14139</v>
      </c>
      <c r="S1166" s="14" t="s">
        <v>14140</v>
      </c>
      <c r="T1166" s="14">
        <v>198427322</v>
      </c>
      <c r="U1166" s="14">
        <v>24</v>
      </c>
      <c r="V1166" s="14">
        <v>32</v>
      </c>
      <c r="W1166" s="14">
        <v>859</v>
      </c>
      <c r="X1166" s="13" t="s">
        <v>14141</v>
      </c>
      <c r="Y1166" s="13" t="s">
        <v>14142</v>
      </c>
      <c r="Z1166" s="14"/>
      <c r="AA1166" s="14" t="s">
        <v>96</v>
      </c>
      <c r="AB1166" s="14" t="s">
        <v>23</v>
      </c>
      <c r="AC1166" s="14" t="s">
        <v>97</v>
      </c>
      <c r="AD1166" s="19"/>
      <c r="AE1166" s="13" t="s">
        <v>14143</v>
      </c>
      <c r="AF1166" s="20">
        <v>29760</v>
      </c>
      <c r="AG1166" s="14" t="str">
        <f t="shared" ca="1" si="319"/>
        <v>44 anos</v>
      </c>
      <c r="AH1166" s="14"/>
      <c r="AI1166" s="20">
        <v>43838</v>
      </c>
      <c r="AJ1166" s="20">
        <f t="shared" si="320"/>
        <v>52970</v>
      </c>
      <c r="AK1166" s="20">
        <f t="shared" si="321"/>
        <v>54796</v>
      </c>
      <c r="AL1166" s="14">
        <v>59</v>
      </c>
      <c r="AM1166" s="14" t="str">
        <f t="shared" ca="1" si="322"/>
        <v>5 ano(s)</v>
      </c>
      <c r="AN1166" s="14" t="str">
        <f t="shared" ca="1" si="323"/>
        <v>7  mês(es)</v>
      </c>
      <c r="AO1166" s="14" t="str">
        <f t="shared" ca="1" si="324"/>
        <v>8 dias</v>
      </c>
      <c r="AP1166" s="14">
        <f t="shared" ca="1" si="325"/>
        <v>2047</v>
      </c>
      <c r="AQ1166" s="21" t="s">
        <v>99</v>
      </c>
      <c r="AR1166" s="14"/>
      <c r="AS1166" s="14"/>
      <c r="AT1166" s="14"/>
      <c r="AU1166" s="14"/>
      <c r="AV1166" s="14"/>
      <c r="AW1166" s="14" t="s">
        <v>100</v>
      </c>
      <c r="AX1166" s="14" t="s">
        <v>149</v>
      </c>
      <c r="AY1166" s="14" t="s">
        <v>14144</v>
      </c>
      <c r="AZ1166" s="14" t="s">
        <v>99</v>
      </c>
      <c r="BA1166" s="14" t="s">
        <v>99</v>
      </c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 t="s">
        <v>14145</v>
      </c>
      <c r="BM1166" s="14">
        <v>216</v>
      </c>
      <c r="BN1166" s="14" t="s">
        <v>14146</v>
      </c>
      <c r="BO1166" s="14" t="s">
        <v>106</v>
      </c>
      <c r="BP1166" s="14">
        <v>69030151</v>
      </c>
      <c r="BQ1166" s="14">
        <v>9299356009</v>
      </c>
      <c r="BR1166" s="22" t="s">
        <v>14147</v>
      </c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20">
        <v>44672</v>
      </c>
      <c r="CE1166" s="14" t="s">
        <v>5664</v>
      </c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</row>
    <row r="1167" spans="1:93" ht="15" customHeight="1">
      <c r="A1167" s="24" t="s">
        <v>14148</v>
      </c>
      <c r="B1167" s="25">
        <v>11</v>
      </c>
      <c r="C1167" s="34" t="s">
        <v>82</v>
      </c>
      <c r="D1167" s="600" t="s">
        <v>13153</v>
      </c>
      <c r="E1167" s="599">
        <v>48</v>
      </c>
      <c r="F1167" s="600"/>
      <c r="G1167" s="600"/>
      <c r="H1167" s="593" t="s">
        <v>84</v>
      </c>
      <c r="I1167" s="25"/>
      <c r="J1167" s="25" t="s">
        <v>135</v>
      </c>
      <c r="K1167" s="25" t="s">
        <v>544</v>
      </c>
      <c r="L1167" s="25" t="s">
        <v>75</v>
      </c>
      <c r="M1167" s="28" t="s">
        <v>136</v>
      </c>
      <c r="N1167" s="28" t="s">
        <v>2291</v>
      </c>
      <c r="O1167" s="29" t="s">
        <v>14149</v>
      </c>
      <c r="P1167" s="25" t="s">
        <v>14150</v>
      </c>
      <c r="Q1167" s="25">
        <v>1448</v>
      </c>
      <c r="R1167" s="25" t="s">
        <v>14151</v>
      </c>
      <c r="S1167" s="25" t="s">
        <v>14152</v>
      </c>
      <c r="T1167" s="25">
        <v>222364122</v>
      </c>
      <c r="U1167" s="25">
        <v>40</v>
      </c>
      <c r="V1167" s="25">
        <v>275</v>
      </c>
      <c r="W1167" s="25">
        <v>515</v>
      </c>
      <c r="X1167" s="24" t="s">
        <v>14153</v>
      </c>
      <c r="Y1167" s="24" t="s">
        <v>14154</v>
      </c>
      <c r="Z1167" s="25"/>
      <c r="AA1167" s="25" t="s">
        <v>96</v>
      </c>
      <c r="AB1167" s="25" t="s">
        <v>23</v>
      </c>
      <c r="AC1167" s="25" t="s">
        <v>97</v>
      </c>
      <c r="AD1167" s="30"/>
      <c r="AE1167" s="24" t="s">
        <v>805</v>
      </c>
      <c r="AF1167" s="31">
        <v>30354</v>
      </c>
      <c r="AG1167" s="25" t="str">
        <f t="shared" ca="1" si="319"/>
        <v>42 anos</v>
      </c>
      <c r="AH1167" s="25"/>
      <c r="AI1167" s="31">
        <v>43937</v>
      </c>
      <c r="AJ1167" s="31">
        <f t="shared" si="320"/>
        <v>53068</v>
      </c>
      <c r="AK1167" s="31">
        <f t="shared" si="321"/>
        <v>54894</v>
      </c>
      <c r="AL1167" s="25">
        <v>59</v>
      </c>
      <c r="AM1167" s="25" t="str">
        <f t="shared" ca="1" si="322"/>
        <v>5 ano(s)</v>
      </c>
      <c r="AN1167" s="25" t="str">
        <f t="shared" ca="1" si="323"/>
        <v>4  mês(es)</v>
      </c>
      <c r="AO1167" s="25" t="str">
        <f t="shared" ca="1" si="324"/>
        <v>0 dias</v>
      </c>
      <c r="AP1167" s="25">
        <f t="shared" ca="1" si="325"/>
        <v>1948</v>
      </c>
      <c r="AQ1167" s="32" t="s">
        <v>99</v>
      </c>
      <c r="AR1167" s="25"/>
      <c r="AS1167" s="25"/>
      <c r="AT1167" s="25"/>
      <c r="AU1167" s="25"/>
      <c r="AV1167" s="25"/>
      <c r="AW1167" s="25" t="s">
        <v>100</v>
      </c>
      <c r="AX1167" s="25" t="s">
        <v>2298</v>
      </c>
      <c r="AY1167" s="25" t="s">
        <v>7639</v>
      </c>
      <c r="AZ1167" s="25" t="s">
        <v>14155</v>
      </c>
      <c r="BA1167" s="73" t="s">
        <v>99</v>
      </c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 t="s">
        <v>14156</v>
      </c>
      <c r="BM1167" s="25">
        <v>134</v>
      </c>
      <c r="BN1167" s="25" t="s">
        <v>7177</v>
      </c>
      <c r="BO1167" s="25" t="s">
        <v>106</v>
      </c>
      <c r="BP1167" s="25">
        <v>69058835</v>
      </c>
      <c r="BQ1167" s="122">
        <v>19981854568</v>
      </c>
      <c r="BR1167" s="33" t="s">
        <v>14157</v>
      </c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31">
        <v>43937</v>
      </c>
      <c r="CC1167" s="25" t="s">
        <v>175</v>
      </c>
      <c r="CD1167" s="31">
        <v>44672</v>
      </c>
      <c r="CE1167" s="25" t="s">
        <v>2304</v>
      </c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</row>
    <row r="1168" spans="1:93" ht="15" customHeight="1">
      <c r="A1168" s="13" t="s">
        <v>14158</v>
      </c>
      <c r="B1168" s="14">
        <v>31</v>
      </c>
      <c r="C1168" s="40" t="s">
        <v>82</v>
      </c>
      <c r="D1168" s="599" t="s">
        <v>13153</v>
      </c>
      <c r="E1168" s="599">
        <v>48</v>
      </c>
      <c r="F1168" s="599"/>
      <c r="G1168" s="599"/>
      <c r="H1168" s="593" t="s">
        <v>84</v>
      </c>
      <c r="I1168" s="14"/>
      <c r="J1168" s="14" t="s">
        <v>135</v>
      </c>
      <c r="K1168" s="14" t="s">
        <v>544</v>
      </c>
      <c r="L1168" s="14" t="s">
        <v>75</v>
      </c>
      <c r="M1168" s="17" t="s">
        <v>136</v>
      </c>
      <c r="N1168" s="17" t="s">
        <v>137</v>
      </c>
      <c r="O1168" s="18" t="s">
        <v>14159</v>
      </c>
      <c r="P1168" s="14" t="s">
        <v>14160</v>
      </c>
      <c r="Q1168" s="14">
        <v>1416</v>
      </c>
      <c r="R1168" s="14" t="s">
        <v>14161</v>
      </c>
      <c r="S1168" s="14" t="s">
        <v>14162</v>
      </c>
      <c r="T1168" s="14">
        <v>3307939701</v>
      </c>
      <c r="U1168" s="14">
        <v>75</v>
      </c>
      <c r="V1168" s="14">
        <v>194</v>
      </c>
      <c r="W1168" s="14">
        <v>65</v>
      </c>
      <c r="X1168" s="13" t="s">
        <v>14163</v>
      </c>
      <c r="Y1168" s="13" t="s">
        <v>14164</v>
      </c>
      <c r="Z1168" s="14"/>
      <c r="AA1168" s="14" t="s">
        <v>96</v>
      </c>
      <c r="AB1168" s="14" t="s">
        <v>23</v>
      </c>
      <c r="AC1168" s="14" t="s">
        <v>97</v>
      </c>
      <c r="AD1168" s="19"/>
      <c r="AE1168" s="13" t="s">
        <v>7432</v>
      </c>
      <c r="AF1168" s="20">
        <v>31836</v>
      </c>
      <c r="AG1168" s="14" t="str">
        <f t="shared" ca="1" si="319"/>
        <v>38 anos</v>
      </c>
      <c r="AH1168" s="14"/>
      <c r="AI1168" s="20">
        <v>43937</v>
      </c>
      <c r="AJ1168" s="20">
        <f t="shared" si="320"/>
        <v>53068</v>
      </c>
      <c r="AK1168" s="20">
        <f t="shared" si="321"/>
        <v>54894</v>
      </c>
      <c r="AL1168" s="14">
        <v>59</v>
      </c>
      <c r="AM1168" s="14" t="str">
        <f t="shared" ca="1" si="322"/>
        <v>5 ano(s)</v>
      </c>
      <c r="AN1168" s="14" t="str">
        <f t="shared" ca="1" si="323"/>
        <v>4  mês(es)</v>
      </c>
      <c r="AO1168" s="14" t="str">
        <f t="shared" ca="1" si="324"/>
        <v>0 dias</v>
      </c>
      <c r="AP1168" s="14">
        <f t="shared" ca="1" si="325"/>
        <v>1948</v>
      </c>
      <c r="AQ1168" s="21" t="s">
        <v>99</v>
      </c>
      <c r="AR1168" s="14"/>
      <c r="AS1168" s="14"/>
      <c r="AT1168" s="14"/>
      <c r="AU1168" s="14"/>
      <c r="AV1168" s="14"/>
      <c r="AW1168" s="14" t="s">
        <v>100</v>
      </c>
      <c r="AX1168" s="14" t="s">
        <v>149</v>
      </c>
      <c r="AY1168" s="14" t="s">
        <v>14165</v>
      </c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 t="s">
        <v>14166</v>
      </c>
      <c r="BM1168" s="14">
        <v>162</v>
      </c>
      <c r="BN1168" s="14" t="s">
        <v>7723</v>
      </c>
      <c r="BO1168" s="14" t="s">
        <v>106</v>
      </c>
      <c r="BP1168" s="14">
        <v>69000000</v>
      </c>
      <c r="BQ1168" s="14">
        <v>19999455526</v>
      </c>
      <c r="BR1168" s="22" t="s">
        <v>14167</v>
      </c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20">
        <v>43937</v>
      </c>
      <c r="CC1168" s="14" t="s">
        <v>175</v>
      </c>
      <c r="CD1168" s="20">
        <v>44672</v>
      </c>
      <c r="CE1168" s="14" t="s">
        <v>5664</v>
      </c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</row>
    <row r="1169" spans="1:93" ht="15" customHeight="1">
      <c r="A1169" s="24" t="s">
        <v>14168</v>
      </c>
      <c r="B1169" s="25">
        <v>68</v>
      </c>
      <c r="C1169" s="34" t="s">
        <v>82</v>
      </c>
      <c r="D1169" s="600" t="s">
        <v>13153</v>
      </c>
      <c r="E1169" s="599">
        <v>48</v>
      </c>
      <c r="F1169" s="600"/>
      <c r="G1169" s="600"/>
      <c r="H1169" s="593" t="s">
        <v>84</v>
      </c>
      <c r="I1169" s="25"/>
      <c r="J1169" s="25" t="s">
        <v>135</v>
      </c>
      <c r="K1169" s="25" t="s">
        <v>544</v>
      </c>
      <c r="L1169" s="25" t="s">
        <v>75</v>
      </c>
      <c r="M1169" s="28" t="s">
        <v>136</v>
      </c>
      <c r="N1169" s="28" t="s">
        <v>137</v>
      </c>
      <c r="O1169" s="29" t="s">
        <v>14169</v>
      </c>
      <c r="P1169" s="25" t="s">
        <v>14170</v>
      </c>
      <c r="Q1169" s="25">
        <v>1384</v>
      </c>
      <c r="R1169" s="25" t="s">
        <v>14171</v>
      </c>
      <c r="S1169" s="25" t="s">
        <v>14172</v>
      </c>
      <c r="T1169" s="25">
        <v>862460603</v>
      </c>
      <c r="U1169" s="25">
        <v>29</v>
      </c>
      <c r="V1169" s="25">
        <v>32</v>
      </c>
      <c r="W1169" s="25">
        <v>789</v>
      </c>
      <c r="X1169" s="24" t="s">
        <v>753</v>
      </c>
      <c r="Y1169" s="24" t="s">
        <v>14173</v>
      </c>
      <c r="Z1169" s="25"/>
      <c r="AA1169" s="25" t="s">
        <v>96</v>
      </c>
      <c r="AB1169" s="25" t="s">
        <v>23</v>
      </c>
      <c r="AC1169" s="25" t="s">
        <v>97</v>
      </c>
      <c r="AD1169" s="30"/>
      <c r="AE1169" s="24" t="s">
        <v>401</v>
      </c>
      <c r="AF1169" s="31">
        <v>27235</v>
      </c>
      <c r="AG1169" s="25" t="str">
        <f t="shared" ca="1" si="319"/>
        <v>51 anos</v>
      </c>
      <c r="AH1169" s="25"/>
      <c r="AI1169" s="31">
        <v>43937</v>
      </c>
      <c r="AJ1169" s="31">
        <f t="shared" si="320"/>
        <v>53068</v>
      </c>
      <c r="AK1169" s="31">
        <f t="shared" si="321"/>
        <v>54894</v>
      </c>
      <c r="AL1169" s="25">
        <v>59</v>
      </c>
      <c r="AM1169" s="25" t="str">
        <f t="shared" ca="1" si="322"/>
        <v>5 ano(s)</v>
      </c>
      <c r="AN1169" s="25" t="str">
        <f t="shared" ca="1" si="323"/>
        <v>4  mês(es)</v>
      </c>
      <c r="AO1169" s="25" t="str">
        <f t="shared" ca="1" si="324"/>
        <v>0 dias</v>
      </c>
      <c r="AP1169" s="25">
        <f t="shared" ca="1" si="325"/>
        <v>1948</v>
      </c>
      <c r="AQ1169" s="32" t="s">
        <v>99</v>
      </c>
      <c r="AR1169" s="25"/>
      <c r="AS1169" s="25"/>
      <c r="AT1169" s="25"/>
      <c r="AU1169" s="25"/>
      <c r="AV1169" s="25"/>
      <c r="AW1169" s="56" t="s">
        <v>100</v>
      </c>
      <c r="AX1169" s="25" t="s">
        <v>149</v>
      </c>
      <c r="AY1169" s="25" t="s">
        <v>14174</v>
      </c>
      <c r="AZ1169" s="25"/>
      <c r="BA1169" s="57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 t="s">
        <v>14175</v>
      </c>
      <c r="BM1169" s="25">
        <v>815</v>
      </c>
      <c r="BN1169" s="25" t="s">
        <v>10649</v>
      </c>
      <c r="BO1169" s="25" t="s">
        <v>106</v>
      </c>
      <c r="BP1169" s="25">
        <v>69030520</v>
      </c>
      <c r="BQ1169" s="80">
        <v>92984141178</v>
      </c>
      <c r="BR1169" s="33" t="s">
        <v>14176</v>
      </c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31">
        <v>43937</v>
      </c>
      <c r="CC1169" s="25" t="s">
        <v>175</v>
      </c>
      <c r="CD1169" s="31">
        <v>44672</v>
      </c>
      <c r="CE1169" s="25" t="s">
        <v>5664</v>
      </c>
      <c r="CF1169" s="25"/>
      <c r="CG1169" s="25"/>
      <c r="CH1169" s="25"/>
      <c r="CI1169" s="25"/>
      <c r="CJ1169" s="25"/>
      <c r="CK1169" s="25"/>
      <c r="CL1169" s="25"/>
      <c r="CM1169" s="25"/>
      <c r="CN1169" s="25" t="s">
        <v>14177</v>
      </c>
      <c r="CO1169" s="25" t="s">
        <v>12379</v>
      </c>
    </row>
    <row r="1170" spans="1:93" ht="15" customHeight="1">
      <c r="A1170" s="13" t="s">
        <v>14178</v>
      </c>
      <c r="B1170" s="14">
        <v>45</v>
      </c>
      <c r="C1170" s="40" t="s">
        <v>82</v>
      </c>
      <c r="D1170" s="599" t="s">
        <v>13153</v>
      </c>
      <c r="E1170" s="599">
        <v>48</v>
      </c>
      <c r="F1170" s="599"/>
      <c r="G1170" s="599"/>
      <c r="H1170" s="593" t="s">
        <v>84</v>
      </c>
      <c r="I1170" s="14"/>
      <c r="J1170" s="14" t="s">
        <v>85</v>
      </c>
      <c r="K1170" s="14" t="s">
        <v>544</v>
      </c>
      <c r="L1170" s="14" t="s">
        <v>75</v>
      </c>
      <c r="M1170" s="17" t="s">
        <v>136</v>
      </c>
      <c r="N1170" s="17" t="s">
        <v>161</v>
      </c>
      <c r="O1170" s="18" t="s">
        <v>14179</v>
      </c>
      <c r="P1170" s="14" t="s">
        <v>14180</v>
      </c>
      <c r="Q1170" s="14">
        <v>1507</v>
      </c>
      <c r="R1170" s="14" t="s">
        <v>14181</v>
      </c>
      <c r="S1170" s="14" t="s">
        <v>14182</v>
      </c>
      <c r="T1170" s="14">
        <v>194604422</v>
      </c>
      <c r="U1170" s="14">
        <v>91</v>
      </c>
      <c r="V1170" s="14">
        <v>1</v>
      </c>
      <c r="W1170" s="14">
        <v>802</v>
      </c>
      <c r="X1170" s="13" t="s">
        <v>14183</v>
      </c>
      <c r="Y1170" s="13" t="s">
        <v>14184</v>
      </c>
      <c r="Z1170" s="14">
        <v>1</v>
      </c>
      <c r="AA1170" s="14" t="s">
        <v>96</v>
      </c>
      <c r="AB1170" s="14" t="s">
        <v>23</v>
      </c>
      <c r="AC1170" s="14" t="s">
        <v>97</v>
      </c>
      <c r="AD1170" s="19"/>
      <c r="AE1170" s="13" t="s">
        <v>1822</v>
      </c>
      <c r="AF1170" s="20">
        <v>29761</v>
      </c>
      <c r="AG1170" s="14" t="str">
        <f t="shared" ca="1" si="319"/>
        <v>44 anos</v>
      </c>
      <c r="AH1170" s="14"/>
      <c r="AI1170" s="20">
        <v>43937</v>
      </c>
      <c r="AJ1170" s="20">
        <f t="shared" si="320"/>
        <v>53068</v>
      </c>
      <c r="AK1170" s="20">
        <f t="shared" si="321"/>
        <v>54894</v>
      </c>
      <c r="AL1170" s="14">
        <v>59</v>
      </c>
      <c r="AM1170" s="14" t="str">
        <f t="shared" ca="1" si="322"/>
        <v>5 ano(s)</v>
      </c>
      <c r="AN1170" s="14" t="str">
        <f t="shared" ca="1" si="323"/>
        <v>4  mês(es)</v>
      </c>
      <c r="AO1170" s="14" t="str">
        <f t="shared" ca="1" si="324"/>
        <v>0 dias</v>
      </c>
      <c r="AP1170" s="14">
        <f t="shared" ca="1" si="325"/>
        <v>1948</v>
      </c>
      <c r="AQ1170" s="21" t="s">
        <v>99</v>
      </c>
      <c r="AR1170" s="14"/>
      <c r="AS1170" s="14"/>
      <c r="AT1170" s="14"/>
      <c r="AU1170" s="14"/>
      <c r="AV1170" s="14"/>
      <c r="AW1170" s="14" t="s">
        <v>100</v>
      </c>
      <c r="AX1170" s="14" t="s">
        <v>172</v>
      </c>
      <c r="AY1170" s="14" t="s">
        <v>14185</v>
      </c>
      <c r="AZ1170" s="14" t="s">
        <v>99</v>
      </c>
      <c r="BA1170" s="14" t="s">
        <v>99</v>
      </c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 t="s">
        <v>1461</v>
      </c>
      <c r="BM1170" s="14">
        <v>304</v>
      </c>
      <c r="BN1170" s="14" t="s">
        <v>14186</v>
      </c>
      <c r="BO1170" s="14" t="s">
        <v>106</v>
      </c>
      <c r="BP1170" s="14">
        <v>69055000</v>
      </c>
      <c r="BQ1170" s="14">
        <v>9291910778</v>
      </c>
      <c r="BR1170" s="22" t="s">
        <v>14187</v>
      </c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20">
        <v>43937</v>
      </c>
      <c r="CC1170" s="14" t="s">
        <v>175</v>
      </c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</row>
    <row r="1171" spans="1:93" ht="15" customHeight="1">
      <c r="A1171" s="24" t="s">
        <v>14188</v>
      </c>
      <c r="B1171" s="25">
        <v>3</v>
      </c>
      <c r="C1171" s="34" t="s">
        <v>82</v>
      </c>
      <c r="D1171" s="600" t="s">
        <v>13153</v>
      </c>
      <c r="E1171" s="599">
        <v>48</v>
      </c>
      <c r="F1171" s="600"/>
      <c r="G1171" s="600"/>
      <c r="H1171" s="593" t="s">
        <v>84</v>
      </c>
      <c r="I1171" s="25" t="s">
        <v>8628</v>
      </c>
      <c r="J1171" s="25" t="s">
        <v>85</v>
      </c>
      <c r="K1171" s="25" t="s">
        <v>544</v>
      </c>
      <c r="L1171" s="25" t="s">
        <v>75</v>
      </c>
      <c r="M1171" s="28" t="s">
        <v>136</v>
      </c>
      <c r="N1171" s="28" t="s">
        <v>2291</v>
      </c>
      <c r="O1171" s="29" t="s">
        <v>14189</v>
      </c>
      <c r="P1171" s="25" t="s">
        <v>14190</v>
      </c>
      <c r="Q1171" s="25">
        <v>1402</v>
      </c>
      <c r="R1171" s="25" t="s">
        <v>14191</v>
      </c>
      <c r="S1171" s="25" t="s">
        <v>14192</v>
      </c>
      <c r="T1171" s="25">
        <v>130585222</v>
      </c>
      <c r="U1171" s="25">
        <v>59</v>
      </c>
      <c r="V1171" s="25">
        <v>1</v>
      </c>
      <c r="W1171" s="25">
        <v>253</v>
      </c>
      <c r="X1171" s="24" t="s">
        <v>14193</v>
      </c>
      <c r="Y1171" s="24" t="s">
        <v>14194</v>
      </c>
      <c r="Z1171" s="25"/>
      <c r="AA1171" s="25" t="s">
        <v>96</v>
      </c>
      <c r="AB1171" s="25" t="s">
        <v>23</v>
      </c>
      <c r="AC1171" s="25" t="s">
        <v>97</v>
      </c>
      <c r="AD1171" s="30"/>
      <c r="AE1171" s="24" t="s">
        <v>14195</v>
      </c>
      <c r="AF1171" s="31">
        <v>25217</v>
      </c>
      <c r="AG1171" s="25" t="str">
        <f t="shared" ca="1" si="319"/>
        <v>56 anos</v>
      </c>
      <c r="AH1171" s="25"/>
      <c r="AI1171" s="31">
        <v>43837</v>
      </c>
      <c r="AJ1171" s="31">
        <f t="shared" si="320"/>
        <v>52969</v>
      </c>
      <c r="AK1171" s="31">
        <f t="shared" si="321"/>
        <v>54795</v>
      </c>
      <c r="AL1171" s="25">
        <v>59</v>
      </c>
      <c r="AM1171" s="25" t="str">
        <f t="shared" ca="1" si="322"/>
        <v>5 ano(s)</v>
      </c>
      <c r="AN1171" s="25" t="str">
        <f t="shared" ca="1" si="323"/>
        <v>7  mês(es)</v>
      </c>
      <c r="AO1171" s="25" t="str">
        <f t="shared" ca="1" si="324"/>
        <v>9 dias</v>
      </c>
      <c r="AP1171" s="25">
        <f t="shared" ca="1" si="325"/>
        <v>2048</v>
      </c>
      <c r="AQ1171" s="32" t="s">
        <v>99</v>
      </c>
      <c r="AR1171" s="25"/>
      <c r="AS1171" s="25"/>
      <c r="AT1171" s="25"/>
      <c r="AU1171" s="25"/>
      <c r="AV1171" s="25"/>
      <c r="AW1171" s="25" t="s">
        <v>100</v>
      </c>
      <c r="AX1171" s="25" t="s">
        <v>2298</v>
      </c>
      <c r="AY1171" s="25" t="s">
        <v>14196</v>
      </c>
      <c r="AZ1171" s="25"/>
      <c r="BA1171" s="25" t="s">
        <v>99</v>
      </c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 t="s">
        <v>8676</v>
      </c>
      <c r="BM1171" s="25">
        <v>7726</v>
      </c>
      <c r="BN1171" s="25" t="s">
        <v>14197</v>
      </c>
      <c r="BO1171" s="25" t="s">
        <v>106</v>
      </c>
      <c r="BP1171" s="25">
        <v>69093415</v>
      </c>
      <c r="BQ1171" s="25">
        <v>92994018309</v>
      </c>
      <c r="BR1171" s="33" t="s">
        <v>14198</v>
      </c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31">
        <v>44672</v>
      </c>
      <c r="CE1171" s="25" t="s">
        <v>2304</v>
      </c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</row>
    <row r="1172" spans="1:93" ht="15" customHeight="1">
      <c r="A1172" s="13" t="s">
        <v>14199</v>
      </c>
      <c r="B1172" s="14">
        <v>26</v>
      </c>
      <c r="C1172" s="40" t="s">
        <v>82</v>
      </c>
      <c r="D1172" s="599" t="s">
        <v>13153</v>
      </c>
      <c r="E1172" s="599">
        <v>48</v>
      </c>
      <c r="F1172" s="599"/>
      <c r="G1172" s="599"/>
      <c r="H1172" s="593" t="s">
        <v>84</v>
      </c>
      <c r="I1172" s="14"/>
      <c r="J1172" s="14" t="s">
        <v>85</v>
      </c>
      <c r="K1172" s="14" t="s">
        <v>544</v>
      </c>
      <c r="L1172" s="14" t="s">
        <v>75</v>
      </c>
      <c r="M1172" s="14" t="s">
        <v>136</v>
      </c>
      <c r="N1172" s="14" t="s">
        <v>4987</v>
      </c>
      <c r="O1172" s="18" t="s">
        <v>14200</v>
      </c>
      <c r="P1172" s="14" t="s">
        <v>14201</v>
      </c>
      <c r="Q1172" s="14">
        <v>1383</v>
      </c>
      <c r="R1172" s="14" t="s">
        <v>14202</v>
      </c>
      <c r="S1172" s="14" t="s">
        <v>14203</v>
      </c>
      <c r="T1172" s="14">
        <v>253720012</v>
      </c>
      <c r="U1172" s="14">
        <v>95</v>
      </c>
      <c r="V1172" s="14">
        <v>2</v>
      </c>
      <c r="W1172" s="14">
        <v>581</v>
      </c>
      <c r="X1172" s="13" t="s">
        <v>14204</v>
      </c>
      <c r="Y1172" s="13" t="s">
        <v>14205</v>
      </c>
      <c r="Z1172" s="14"/>
      <c r="AA1172" s="14" t="s">
        <v>96</v>
      </c>
      <c r="AB1172" s="14" t="s">
        <v>23</v>
      </c>
      <c r="AC1172" s="14" t="s">
        <v>97</v>
      </c>
      <c r="AD1172" s="19"/>
      <c r="AE1172" s="13" t="s">
        <v>13286</v>
      </c>
      <c r="AF1172" s="20">
        <v>28423</v>
      </c>
      <c r="AG1172" s="14" t="str">
        <f t="shared" ca="1" si="319"/>
        <v>47 anos</v>
      </c>
      <c r="AH1172" s="14"/>
      <c r="AI1172" s="20">
        <v>44039</v>
      </c>
      <c r="AJ1172" s="20">
        <f t="shared" si="320"/>
        <v>53170</v>
      </c>
      <c r="AK1172" s="20">
        <f t="shared" si="321"/>
        <v>54996</v>
      </c>
      <c r="AL1172" s="14">
        <v>59</v>
      </c>
      <c r="AM1172" s="14" t="str">
        <f t="shared" ca="1" si="322"/>
        <v>5 ano(s)</v>
      </c>
      <c r="AN1172" s="14" t="str">
        <f t="shared" ca="1" si="323"/>
        <v>0  mês(es)</v>
      </c>
      <c r="AO1172" s="14" t="str">
        <f t="shared" ca="1" si="324"/>
        <v>20 dias</v>
      </c>
      <c r="AP1172" s="14">
        <f t="shared" ca="1" si="325"/>
        <v>1846</v>
      </c>
      <c r="AQ1172" s="21" t="s">
        <v>99</v>
      </c>
      <c r="AR1172" s="14"/>
      <c r="AS1172" s="14"/>
      <c r="AT1172" s="14"/>
      <c r="AU1172" s="14"/>
      <c r="AV1172" s="14"/>
      <c r="AW1172" s="14" t="s">
        <v>100</v>
      </c>
      <c r="AX1172" s="14" t="s">
        <v>2538</v>
      </c>
      <c r="AY1172" s="14" t="s">
        <v>7354</v>
      </c>
      <c r="AZ1172" s="14" t="s">
        <v>99</v>
      </c>
      <c r="BA1172" s="14" t="s">
        <v>99</v>
      </c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 t="s">
        <v>14206</v>
      </c>
      <c r="BM1172" s="14">
        <v>304</v>
      </c>
      <c r="BN1172" s="14" t="s">
        <v>8819</v>
      </c>
      <c r="BO1172" s="14" t="s">
        <v>106</v>
      </c>
      <c r="BP1172" s="14">
        <v>69054333</v>
      </c>
      <c r="BQ1172" s="14">
        <v>92992271787</v>
      </c>
      <c r="BR1172" s="22" t="s">
        <v>14207</v>
      </c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20">
        <v>44039</v>
      </c>
      <c r="CC1172" s="14" t="s">
        <v>14208</v>
      </c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</row>
    <row r="1173" spans="1:93" ht="15" customHeight="1">
      <c r="A1173" s="24" t="s">
        <v>14209</v>
      </c>
      <c r="B1173" s="25"/>
      <c r="C1173" s="34" t="s">
        <v>82</v>
      </c>
      <c r="D1173" s="600" t="s">
        <v>13153</v>
      </c>
      <c r="E1173" s="599">
        <v>48</v>
      </c>
      <c r="F1173" s="600"/>
      <c r="G1173" s="600"/>
      <c r="H1173" s="593" t="s">
        <v>84</v>
      </c>
      <c r="I1173" s="25"/>
      <c r="J1173" s="25" t="s">
        <v>85</v>
      </c>
      <c r="K1173" s="25" t="s">
        <v>86</v>
      </c>
      <c r="L1173" s="32" t="s">
        <v>69</v>
      </c>
      <c r="M1173" s="28" t="s">
        <v>1392</v>
      </c>
      <c r="N1173" s="28" t="s">
        <v>1450</v>
      </c>
      <c r="O1173" s="29" t="s">
        <v>14210</v>
      </c>
      <c r="P1173" s="25" t="s">
        <v>14211</v>
      </c>
      <c r="Q1173" s="41" t="s">
        <v>14212</v>
      </c>
      <c r="R1173" s="25" t="s">
        <v>14213</v>
      </c>
      <c r="S1173" s="25" t="s">
        <v>14214</v>
      </c>
      <c r="T1173" s="25">
        <v>364111907</v>
      </c>
      <c r="U1173" s="25">
        <v>10</v>
      </c>
      <c r="V1173" s="25">
        <v>32</v>
      </c>
      <c r="W1173" s="25">
        <v>716</v>
      </c>
      <c r="X1173" s="24" t="s">
        <v>14215</v>
      </c>
      <c r="Y1173" s="24" t="s">
        <v>14216</v>
      </c>
      <c r="Z1173" s="25">
        <v>2</v>
      </c>
      <c r="AA1173" s="25" t="s">
        <v>96</v>
      </c>
      <c r="AB1173" s="25" t="s">
        <v>23</v>
      </c>
      <c r="AC1173" s="25" t="s">
        <v>97</v>
      </c>
      <c r="AD1173" s="30"/>
      <c r="AE1173" s="24" t="s">
        <v>409</v>
      </c>
      <c r="AF1173" s="31">
        <v>26779</v>
      </c>
      <c r="AG1173" s="25" t="str">
        <f t="shared" ca="1" si="319"/>
        <v>52 anos</v>
      </c>
      <c r="AH1173" s="31">
        <v>43937</v>
      </c>
      <c r="AI1173" s="31">
        <v>43937</v>
      </c>
      <c r="AJ1173" s="31">
        <f t="shared" si="320"/>
        <v>53068</v>
      </c>
      <c r="AK1173" s="31">
        <f t="shared" si="321"/>
        <v>54894</v>
      </c>
      <c r="AL1173" s="25">
        <v>59</v>
      </c>
      <c r="AM1173" s="25" t="str">
        <f t="shared" ca="1" si="322"/>
        <v>5 ano(s)</v>
      </c>
      <c r="AN1173" s="25" t="str">
        <f t="shared" ca="1" si="323"/>
        <v>4  mês(es)</v>
      </c>
      <c r="AO1173" s="25" t="str">
        <f t="shared" ca="1" si="324"/>
        <v>0 dias</v>
      </c>
      <c r="AP1173" s="25">
        <f t="shared" ca="1" si="325"/>
        <v>1948</v>
      </c>
      <c r="AQ1173" s="32" t="s">
        <v>99</v>
      </c>
      <c r="AR1173" s="25"/>
      <c r="AS1173" s="25"/>
      <c r="AT1173" s="25"/>
      <c r="AU1173" s="25"/>
      <c r="AV1173" s="25"/>
      <c r="AW1173" s="25" t="s">
        <v>336</v>
      </c>
      <c r="AX1173" s="25" t="s">
        <v>110</v>
      </c>
      <c r="AY1173" s="25" t="s">
        <v>99</v>
      </c>
      <c r="AZ1173" s="25" t="s">
        <v>99</v>
      </c>
      <c r="BA1173" s="25" t="s">
        <v>99</v>
      </c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 t="s">
        <v>106</v>
      </c>
      <c r="BP1173" s="25"/>
      <c r="BQ1173" s="25"/>
      <c r="BR1173" s="33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</row>
    <row r="1174" spans="1:93" ht="15" customHeight="1">
      <c r="A1174" s="13" t="s">
        <v>14217</v>
      </c>
      <c r="B1174" s="14">
        <v>16</v>
      </c>
      <c r="C1174" s="40" t="s">
        <v>82</v>
      </c>
      <c r="D1174" s="599" t="s">
        <v>13153</v>
      </c>
      <c r="E1174" s="599">
        <v>48</v>
      </c>
      <c r="F1174" s="599"/>
      <c r="G1174" s="599"/>
      <c r="H1174" s="593" t="s">
        <v>84</v>
      </c>
      <c r="I1174" s="14"/>
      <c r="J1174" s="14" t="s">
        <v>135</v>
      </c>
      <c r="K1174" s="14" t="s">
        <v>544</v>
      </c>
      <c r="L1174" s="14" t="s">
        <v>75</v>
      </c>
      <c r="M1174" s="17" t="s">
        <v>136</v>
      </c>
      <c r="N1174" s="17" t="s">
        <v>2291</v>
      </c>
      <c r="O1174" s="18" t="s">
        <v>14218</v>
      </c>
      <c r="P1174" s="14" t="s">
        <v>14219</v>
      </c>
      <c r="Q1174" s="14">
        <v>1444</v>
      </c>
      <c r="R1174" s="14" t="s">
        <v>14220</v>
      </c>
      <c r="S1174" s="14" t="s">
        <v>14221</v>
      </c>
      <c r="T1174" s="14">
        <v>312389322</v>
      </c>
      <c r="U1174" s="14">
        <v>91</v>
      </c>
      <c r="V1174" s="14">
        <v>380</v>
      </c>
      <c r="W1174" s="14">
        <v>325</v>
      </c>
      <c r="X1174" s="13" t="s">
        <v>14222</v>
      </c>
      <c r="Y1174" s="13" t="s">
        <v>14223</v>
      </c>
      <c r="Z1174" s="14"/>
      <c r="AA1174" s="14" t="s">
        <v>96</v>
      </c>
      <c r="AB1174" s="14" t="s">
        <v>23</v>
      </c>
      <c r="AC1174" s="14" t="s">
        <v>97</v>
      </c>
      <c r="AD1174" s="19"/>
      <c r="AE1174" s="13"/>
      <c r="AF1174" s="20">
        <v>31720</v>
      </c>
      <c r="AG1174" s="14" t="str">
        <f t="shared" ca="1" si="319"/>
        <v>38 anos</v>
      </c>
      <c r="AH1174" s="14"/>
      <c r="AI1174" s="20">
        <v>43937</v>
      </c>
      <c r="AJ1174" s="20">
        <f t="shared" si="320"/>
        <v>53068</v>
      </c>
      <c r="AK1174" s="20">
        <f t="shared" si="321"/>
        <v>54894</v>
      </c>
      <c r="AL1174" s="14">
        <v>59</v>
      </c>
      <c r="AM1174" s="14" t="str">
        <f t="shared" ca="1" si="322"/>
        <v>5 ano(s)</v>
      </c>
      <c r="AN1174" s="14" t="str">
        <f t="shared" ca="1" si="323"/>
        <v>4  mês(es)</v>
      </c>
      <c r="AO1174" s="14" t="str">
        <f t="shared" ca="1" si="324"/>
        <v>0 dias</v>
      </c>
      <c r="AP1174" s="14">
        <f t="shared" ca="1" si="325"/>
        <v>1948</v>
      </c>
      <c r="AQ1174" s="21" t="s">
        <v>99</v>
      </c>
      <c r="AR1174" s="14"/>
      <c r="AS1174" s="14"/>
      <c r="AT1174" s="14"/>
      <c r="AU1174" s="14"/>
      <c r="AV1174" s="14"/>
      <c r="AW1174" s="123" t="s">
        <v>100</v>
      </c>
      <c r="AX1174" s="124" t="s">
        <v>2298</v>
      </c>
      <c r="AY1174" s="124" t="s">
        <v>14224</v>
      </c>
      <c r="AZ1174" s="124"/>
      <c r="BA1174" s="125" t="s">
        <v>99</v>
      </c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 t="s">
        <v>14225</v>
      </c>
      <c r="BM1174" s="14">
        <v>112</v>
      </c>
      <c r="BN1174" s="14" t="s">
        <v>1678</v>
      </c>
      <c r="BO1174" s="14" t="s">
        <v>106</v>
      </c>
      <c r="BP1174" s="14">
        <v>69035030</v>
      </c>
      <c r="BQ1174" s="121">
        <v>19986043817</v>
      </c>
      <c r="BR1174" s="22" t="s">
        <v>14226</v>
      </c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20">
        <v>43937</v>
      </c>
      <c r="CC1174" s="14" t="s">
        <v>175</v>
      </c>
      <c r="CD1174" s="20">
        <v>44672</v>
      </c>
      <c r="CE1174" s="14" t="s">
        <v>2304</v>
      </c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</row>
    <row r="1175" spans="1:93" ht="15" customHeight="1">
      <c r="A1175" s="24" t="s">
        <v>14227</v>
      </c>
      <c r="B1175" s="25"/>
      <c r="C1175" s="34" t="s">
        <v>82</v>
      </c>
      <c r="D1175" s="600" t="s">
        <v>13153</v>
      </c>
      <c r="E1175" s="599">
        <v>48</v>
      </c>
      <c r="F1175" s="600"/>
      <c r="G1175" s="600"/>
      <c r="H1175" s="593" t="s">
        <v>84</v>
      </c>
      <c r="I1175" s="25"/>
      <c r="J1175" s="25" t="s">
        <v>135</v>
      </c>
      <c r="K1175" s="25" t="s">
        <v>86</v>
      </c>
      <c r="L1175" s="32" t="s">
        <v>69</v>
      </c>
      <c r="M1175" s="28" t="s">
        <v>1392</v>
      </c>
      <c r="N1175" s="28" t="s">
        <v>1450</v>
      </c>
      <c r="O1175" s="29" t="s">
        <v>14228</v>
      </c>
      <c r="P1175" s="25" t="s">
        <v>14229</v>
      </c>
      <c r="Q1175" s="41" t="s">
        <v>14230</v>
      </c>
      <c r="R1175" s="25" t="s">
        <v>14231</v>
      </c>
      <c r="S1175" s="25" t="s">
        <v>14232</v>
      </c>
      <c r="T1175" s="25">
        <v>213183722</v>
      </c>
      <c r="U1175" s="25">
        <v>91</v>
      </c>
      <c r="V1175" s="25">
        <v>40</v>
      </c>
      <c r="W1175" s="25">
        <v>502</v>
      </c>
      <c r="X1175" s="24" t="s">
        <v>14233</v>
      </c>
      <c r="Y1175" s="24" t="s">
        <v>14234</v>
      </c>
      <c r="Z1175" s="25">
        <v>1</v>
      </c>
      <c r="AA1175" s="25" t="s">
        <v>96</v>
      </c>
      <c r="AB1175" s="25" t="s">
        <v>23</v>
      </c>
      <c r="AC1175" s="25" t="s">
        <v>97</v>
      </c>
      <c r="AD1175" s="30"/>
      <c r="AE1175" s="24" t="s">
        <v>409</v>
      </c>
      <c r="AF1175" s="31">
        <v>30138</v>
      </c>
      <c r="AG1175" s="25" t="str">
        <f t="shared" ca="1" si="319"/>
        <v>43 anos</v>
      </c>
      <c r="AH1175" s="31">
        <v>43937</v>
      </c>
      <c r="AI1175" s="31">
        <v>43943</v>
      </c>
      <c r="AJ1175" s="31">
        <f t="shared" si="320"/>
        <v>53074</v>
      </c>
      <c r="AK1175" s="31">
        <f t="shared" si="321"/>
        <v>54900</v>
      </c>
      <c r="AL1175" s="25">
        <v>59</v>
      </c>
      <c r="AM1175" s="25" t="str">
        <f t="shared" ca="1" si="322"/>
        <v>5 ano(s)</v>
      </c>
      <c r="AN1175" s="25" t="str">
        <f t="shared" ca="1" si="323"/>
        <v>3  mês(es)</v>
      </c>
      <c r="AO1175" s="25" t="str">
        <f t="shared" ca="1" si="324"/>
        <v>25 dias</v>
      </c>
      <c r="AP1175" s="25">
        <f t="shared" ca="1" si="325"/>
        <v>1942</v>
      </c>
      <c r="AQ1175" s="32" t="s">
        <v>99</v>
      </c>
      <c r="AR1175" s="25"/>
      <c r="AS1175" s="25"/>
      <c r="AT1175" s="25"/>
      <c r="AU1175" s="25"/>
      <c r="AV1175" s="25"/>
      <c r="AW1175" s="25" t="s">
        <v>336</v>
      </c>
      <c r="AX1175" s="25" t="s">
        <v>110</v>
      </c>
      <c r="AY1175" s="25" t="s">
        <v>99</v>
      </c>
      <c r="AZ1175" s="25" t="s">
        <v>99</v>
      </c>
      <c r="BA1175" s="25" t="s">
        <v>99</v>
      </c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 t="s">
        <v>106</v>
      </c>
      <c r="BP1175" s="25"/>
      <c r="BQ1175" s="25"/>
      <c r="BR1175" s="33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</row>
    <row r="1176" spans="1:93" ht="15" customHeight="1">
      <c r="A1176" s="13" t="s">
        <v>14235</v>
      </c>
      <c r="B1176" s="14"/>
      <c r="C1176" s="40" t="s">
        <v>82</v>
      </c>
      <c r="D1176" s="599" t="s">
        <v>13153</v>
      </c>
      <c r="E1176" s="599">
        <v>48</v>
      </c>
      <c r="F1176" s="599"/>
      <c r="G1176" s="599"/>
      <c r="H1176" s="36" t="s">
        <v>84</v>
      </c>
      <c r="I1176" s="14" t="s">
        <v>12678</v>
      </c>
      <c r="J1176" s="14" t="s">
        <v>135</v>
      </c>
      <c r="K1176" s="14" t="s">
        <v>86</v>
      </c>
      <c r="L1176" s="21" t="s">
        <v>69</v>
      </c>
      <c r="M1176" s="17" t="s">
        <v>1392</v>
      </c>
      <c r="N1176" s="17" t="s">
        <v>1450</v>
      </c>
      <c r="O1176" s="18" t="s">
        <v>14236</v>
      </c>
      <c r="P1176" s="14" t="s">
        <v>14237</v>
      </c>
      <c r="Q1176" s="60" t="s">
        <v>14238</v>
      </c>
      <c r="R1176" s="14" t="s">
        <v>14239</v>
      </c>
      <c r="S1176" s="14" t="s">
        <v>14240</v>
      </c>
      <c r="T1176" s="14">
        <v>214429122</v>
      </c>
      <c r="U1176" s="14">
        <v>67</v>
      </c>
      <c r="V1176" s="14">
        <v>32</v>
      </c>
      <c r="W1176" s="14">
        <v>661</v>
      </c>
      <c r="X1176" s="13" t="s">
        <v>14241</v>
      </c>
      <c r="Y1176" s="13" t="s">
        <v>14242</v>
      </c>
      <c r="Z1176" s="14">
        <v>2</v>
      </c>
      <c r="AA1176" s="14" t="s">
        <v>96</v>
      </c>
      <c r="AB1176" s="14" t="s">
        <v>23</v>
      </c>
      <c r="AC1176" s="14" t="s">
        <v>97</v>
      </c>
      <c r="AD1176" s="19"/>
      <c r="AE1176" s="13" t="s">
        <v>14243</v>
      </c>
      <c r="AF1176" s="20">
        <v>30492</v>
      </c>
      <c r="AG1176" s="14" t="str">
        <f t="shared" ca="1" si="319"/>
        <v>42 anos</v>
      </c>
      <c r="AH1176" s="20">
        <v>43937</v>
      </c>
      <c r="AI1176" s="20">
        <v>43937</v>
      </c>
      <c r="AJ1176" s="20">
        <f t="shared" si="320"/>
        <v>53068</v>
      </c>
      <c r="AK1176" s="20">
        <f t="shared" si="321"/>
        <v>54894</v>
      </c>
      <c r="AL1176" s="14">
        <v>59</v>
      </c>
      <c r="AM1176" s="14" t="str">
        <f t="shared" ca="1" si="322"/>
        <v>5 ano(s)</v>
      </c>
      <c r="AN1176" s="14" t="str">
        <f t="shared" ca="1" si="323"/>
        <v>4  mês(es)</v>
      </c>
      <c r="AO1176" s="14" t="str">
        <f t="shared" ca="1" si="324"/>
        <v>0 dias</v>
      </c>
      <c r="AP1176" s="14">
        <f t="shared" ca="1" si="325"/>
        <v>1948</v>
      </c>
      <c r="AQ1176" s="21" t="s">
        <v>99</v>
      </c>
      <c r="AR1176" s="14"/>
      <c r="AS1176" s="14"/>
      <c r="AT1176" s="14"/>
      <c r="AU1176" s="14"/>
      <c r="AV1176" s="160" t="s">
        <v>11473</v>
      </c>
      <c r="AW1176" s="14" t="s">
        <v>100</v>
      </c>
      <c r="AX1176" s="14" t="s">
        <v>110</v>
      </c>
      <c r="AY1176" s="209" t="s">
        <v>12627</v>
      </c>
      <c r="AZ1176" s="14" t="s">
        <v>99</v>
      </c>
      <c r="BA1176" s="14" t="s">
        <v>99</v>
      </c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 t="s">
        <v>106</v>
      </c>
      <c r="BP1176" s="14"/>
      <c r="BQ1176" s="14"/>
      <c r="BR1176" s="22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</row>
    <row r="1177" spans="1:93" ht="15" customHeight="1">
      <c r="A1177" s="24" t="s">
        <v>14244</v>
      </c>
      <c r="B1177" s="25">
        <v>34</v>
      </c>
      <c r="C1177" s="34" t="s">
        <v>82</v>
      </c>
      <c r="D1177" s="600" t="s">
        <v>13153</v>
      </c>
      <c r="E1177" s="599">
        <v>48</v>
      </c>
      <c r="F1177" s="600"/>
      <c r="G1177" s="600"/>
      <c r="H1177" s="593" t="s">
        <v>84</v>
      </c>
      <c r="I1177" s="25"/>
      <c r="J1177" s="25" t="s">
        <v>135</v>
      </c>
      <c r="K1177" s="25" t="s">
        <v>544</v>
      </c>
      <c r="L1177" s="25" t="s">
        <v>75</v>
      </c>
      <c r="M1177" s="28" t="s">
        <v>136</v>
      </c>
      <c r="N1177" s="28" t="s">
        <v>137</v>
      </c>
      <c r="O1177" s="29" t="s">
        <v>14245</v>
      </c>
      <c r="P1177" s="25" t="s">
        <v>14246</v>
      </c>
      <c r="Q1177" s="25">
        <v>1453</v>
      </c>
      <c r="R1177" s="25" t="s">
        <v>14247</v>
      </c>
      <c r="S1177" s="25" t="s">
        <v>14248</v>
      </c>
      <c r="T1177" s="25">
        <v>318050313</v>
      </c>
      <c r="U1177" s="25">
        <v>50</v>
      </c>
      <c r="V1177" s="25">
        <v>58</v>
      </c>
      <c r="W1177" s="25">
        <v>1022</v>
      </c>
      <c r="X1177" s="24" t="s">
        <v>14249</v>
      </c>
      <c r="Y1177" s="24" t="s">
        <v>14250</v>
      </c>
      <c r="Z1177" s="25"/>
      <c r="AA1177" s="25" t="s">
        <v>96</v>
      </c>
      <c r="AB1177" s="25" t="s">
        <v>23</v>
      </c>
      <c r="AC1177" s="25" t="s">
        <v>97</v>
      </c>
      <c r="AD1177" s="30"/>
      <c r="AE1177" s="24" t="s">
        <v>9888</v>
      </c>
      <c r="AF1177" s="31">
        <v>27817</v>
      </c>
      <c r="AG1177" s="25" t="str">
        <f t="shared" ca="1" si="319"/>
        <v>49 anos</v>
      </c>
      <c r="AH1177" s="25"/>
      <c r="AI1177" s="31">
        <v>43937</v>
      </c>
      <c r="AJ1177" s="31">
        <f t="shared" si="320"/>
        <v>53068</v>
      </c>
      <c r="AK1177" s="31">
        <f t="shared" si="321"/>
        <v>54894</v>
      </c>
      <c r="AL1177" s="25">
        <v>59</v>
      </c>
      <c r="AM1177" s="25" t="str">
        <f t="shared" ca="1" si="322"/>
        <v>5 ano(s)</v>
      </c>
      <c r="AN1177" s="25" t="str">
        <f t="shared" ca="1" si="323"/>
        <v>4  mês(es)</v>
      </c>
      <c r="AO1177" s="25" t="str">
        <f t="shared" ca="1" si="324"/>
        <v>0 dias</v>
      </c>
      <c r="AP1177" s="25">
        <f t="shared" ca="1" si="325"/>
        <v>1948</v>
      </c>
      <c r="AQ1177" s="32" t="s">
        <v>99</v>
      </c>
      <c r="AR1177" s="25"/>
      <c r="AS1177" s="25"/>
      <c r="AT1177" s="25"/>
      <c r="AU1177" s="25"/>
      <c r="AV1177" s="25"/>
      <c r="AW1177" s="25" t="s">
        <v>100</v>
      </c>
      <c r="AX1177" s="25" t="s">
        <v>149</v>
      </c>
      <c r="AY1177" s="25" t="s">
        <v>14251</v>
      </c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 t="s">
        <v>13631</v>
      </c>
      <c r="BM1177" s="25">
        <v>302</v>
      </c>
      <c r="BN1177" s="25" t="s">
        <v>14252</v>
      </c>
      <c r="BO1177" s="25" t="s">
        <v>106</v>
      </c>
      <c r="BP1177" s="25">
        <v>69000000</v>
      </c>
      <c r="BQ1177" s="25">
        <v>92992539703</v>
      </c>
      <c r="BR1177" s="33" t="s">
        <v>14253</v>
      </c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31">
        <v>43937</v>
      </c>
      <c r="CC1177" s="25" t="s">
        <v>175</v>
      </c>
      <c r="CD1177" s="31">
        <v>44672</v>
      </c>
      <c r="CE1177" s="25" t="s">
        <v>5664</v>
      </c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</row>
    <row r="1178" spans="1:93" ht="15" customHeight="1">
      <c r="A1178" s="13" t="s">
        <v>14254</v>
      </c>
      <c r="B1178" s="14">
        <v>48</v>
      </c>
      <c r="C1178" s="40" t="s">
        <v>82</v>
      </c>
      <c r="D1178" s="599" t="s">
        <v>13153</v>
      </c>
      <c r="E1178" s="599">
        <v>48</v>
      </c>
      <c r="F1178" s="599"/>
      <c r="G1178" s="599"/>
      <c r="H1178" s="593" t="s">
        <v>84</v>
      </c>
      <c r="I1178" s="14"/>
      <c r="J1178" s="14" t="s">
        <v>85</v>
      </c>
      <c r="K1178" s="14" t="s">
        <v>544</v>
      </c>
      <c r="L1178" s="14" t="s">
        <v>75</v>
      </c>
      <c r="M1178" s="17" t="s">
        <v>136</v>
      </c>
      <c r="N1178" s="17" t="s">
        <v>137</v>
      </c>
      <c r="O1178" s="18" t="s">
        <v>14255</v>
      </c>
      <c r="P1178" s="14" t="s">
        <v>14256</v>
      </c>
      <c r="Q1178" s="14">
        <v>1389</v>
      </c>
      <c r="R1178" s="14" t="s">
        <v>14257</v>
      </c>
      <c r="S1178" s="14" t="s">
        <v>14258</v>
      </c>
      <c r="T1178" s="14">
        <v>225793222</v>
      </c>
      <c r="U1178" s="14">
        <v>8</v>
      </c>
      <c r="V1178" s="14">
        <v>62</v>
      </c>
      <c r="W1178" s="14">
        <v>436</v>
      </c>
      <c r="X1178" s="13" t="s">
        <v>14259</v>
      </c>
      <c r="Y1178" s="13" t="s">
        <v>14260</v>
      </c>
      <c r="Z1178" s="14"/>
      <c r="AA1178" s="14" t="s">
        <v>96</v>
      </c>
      <c r="AB1178" s="14" t="s">
        <v>23</v>
      </c>
      <c r="AC1178" s="14" t="s">
        <v>97</v>
      </c>
      <c r="AD1178" s="19"/>
      <c r="AE1178" s="13" t="s">
        <v>1716</v>
      </c>
      <c r="AF1178" s="20">
        <v>30677</v>
      </c>
      <c r="AG1178" s="14" t="str">
        <f t="shared" ca="1" si="319"/>
        <v>41 anos</v>
      </c>
      <c r="AH1178" s="14"/>
      <c r="AI1178" s="20">
        <v>43937</v>
      </c>
      <c r="AJ1178" s="20">
        <f t="shared" si="320"/>
        <v>53068</v>
      </c>
      <c r="AK1178" s="20">
        <f t="shared" si="321"/>
        <v>54894</v>
      </c>
      <c r="AL1178" s="14">
        <v>59</v>
      </c>
      <c r="AM1178" s="14" t="str">
        <f t="shared" ca="1" si="322"/>
        <v>5 ano(s)</v>
      </c>
      <c r="AN1178" s="14" t="str">
        <f t="shared" ca="1" si="323"/>
        <v>4  mês(es)</v>
      </c>
      <c r="AO1178" s="14" t="str">
        <f t="shared" ca="1" si="324"/>
        <v>0 dias</v>
      </c>
      <c r="AP1178" s="14">
        <f t="shared" ca="1" si="325"/>
        <v>1948</v>
      </c>
      <c r="AQ1178" s="21" t="s">
        <v>99</v>
      </c>
      <c r="AR1178" s="14"/>
      <c r="AS1178" s="14"/>
      <c r="AT1178" s="14"/>
      <c r="AU1178" s="14"/>
      <c r="AV1178" s="14"/>
      <c r="AW1178" s="14" t="s">
        <v>100</v>
      </c>
      <c r="AX1178" s="14" t="s">
        <v>149</v>
      </c>
      <c r="AY1178" s="14" t="s">
        <v>7639</v>
      </c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 t="s">
        <v>14261</v>
      </c>
      <c r="BM1178" s="14">
        <v>150</v>
      </c>
      <c r="BN1178" s="14" t="s">
        <v>14262</v>
      </c>
      <c r="BO1178" s="14" t="s">
        <v>106</v>
      </c>
      <c r="BP1178" s="14">
        <v>69049072</v>
      </c>
      <c r="BQ1178" s="14">
        <v>92981342626</v>
      </c>
      <c r="BR1178" s="22" t="s">
        <v>14263</v>
      </c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20">
        <v>43937</v>
      </c>
      <c r="CC1178" s="14" t="s">
        <v>175</v>
      </c>
      <c r="CD1178" s="20">
        <v>44672</v>
      </c>
      <c r="CE1178" s="14" t="s">
        <v>5664</v>
      </c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</row>
    <row r="1179" spans="1:93" ht="15" customHeight="1">
      <c r="A1179" s="24" t="s">
        <v>14264</v>
      </c>
      <c r="B1179" s="25"/>
      <c r="C1179" s="34" t="s">
        <v>82</v>
      </c>
      <c r="D1179" s="600" t="s">
        <v>13153</v>
      </c>
      <c r="E1179" s="599">
        <v>48</v>
      </c>
      <c r="F1179" s="600"/>
      <c r="G1179" s="600"/>
      <c r="H1179" s="593" t="s">
        <v>84</v>
      </c>
      <c r="I1179" s="25"/>
      <c r="J1179" s="25" t="s">
        <v>135</v>
      </c>
      <c r="K1179" s="25" t="s">
        <v>279</v>
      </c>
      <c r="L1179" s="32" t="s">
        <v>69</v>
      </c>
      <c r="M1179" s="28" t="s">
        <v>1392</v>
      </c>
      <c r="N1179" s="28" t="s">
        <v>1450</v>
      </c>
      <c r="O1179" s="29" t="s">
        <v>14265</v>
      </c>
      <c r="P1179" s="25" t="s">
        <v>14266</v>
      </c>
      <c r="Q1179" s="41" t="s">
        <v>14267</v>
      </c>
      <c r="R1179" s="25" t="s">
        <v>14268</v>
      </c>
      <c r="S1179" s="25" t="s">
        <v>14269</v>
      </c>
      <c r="T1179" s="25">
        <v>20599324</v>
      </c>
      <c r="U1179" s="25">
        <v>29</v>
      </c>
      <c r="V1179" s="25">
        <v>36</v>
      </c>
      <c r="W1179" s="25">
        <v>15</v>
      </c>
      <c r="X1179" s="24" t="s">
        <v>14270</v>
      </c>
      <c r="Y1179" s="24" t="s">
        <v>14271</v>
      </c>
      <c r="Z1179" s="25">
        <v>1</v>
      </c>
      <c r="AA1179" s="25" t="s">
        <v>99</v>
      </c>
      <c r="AB1179" s="25" t="s">
        <v>1864</v>
      </c>
      <c r="AC1179" s="25" t="s">
        <v>97</v>
      </c>
      <c r="AD1179" s="30" t="s">
        <v>14272</v>
      </c>
      <c r="AE1179" s="24" t="s">
        <v>14273</v>
      </c>
      <c r="AF1179" s="31">
        <v>27158</v>
      </c>
      <c r="AG1179" s="25" t="str">
        <f t="shared" ca="1" si="319"/>
        <v>51 anos</v>
      </c>
      <c r="AH1179" s="31">
        <v>43937</v>
      </c>
      <c r="AI1179" s="31">
        <v>43937</v>
      </c>
      <c r="AJ1179" s="31">
        <f t="shared" si="320"/>
        <v>53068</v>
      </c>
      <c r="AK1179" s="31">
        <f t="shared" si="321"/>
        <v>54894</v>
      </c>
      <c r="AL1179" s="25">
        <v>59</v>
      </c>
      <c r="AM1179" s="25" t="str">
        <f t="shared" ca="1" si="322"/>
        <v>5 ano(s)</v>
      </c>
      <c r="AN1179" s="25" t="str">
        <f t="shared" ca="1" si="323"/>
        <v>4  mês(es)</v>
      </c>
      <c r="AO1179" s="25" t="str">
        <f t="shared" ca="1" si="324"/>
        <v>0 dias</v>
      </c>
      <c r="AP1179" s="25">
        <f t="shared" ca="1" si="325"/>
        <v>1948</v>
      </c>
      <c r="AQ1179" s="32" t="s">
        <v>99</v>
      </c>
      <c r="AR1179" s="25"/>
      <c r="AS1179" s="25"/>
      <c r="AT1179" s="25"/>
      <c r="AU1179" s="25"/>
      <c r="AV1179" s="25"/>
      <c r="AW1179" s="56" t="s">
        <v>336</v>
      </c>
      <c r="AX1179" s="25" t="s">
        <v>110</v>
      </c>
      <c r="AY1179" s="25" t="s">
        <v>99</v>
      </c>
      <c r="AZ1179" s="25" t="s">
        <v>99</v>
      </c>
      <c r="BA1179" s="57" t="s">
        <v>99</v>
      </c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 t="s">
        <v>106</v>
      </c>
      <c r="BP1179" s="25"/>
      <c r="BQ1179" s="80"/>
      <c r="BR1179" s="33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</row>
    <row r="1180" spans="1:93" ht="15" customHeight="1">
      <c r="A1180" s="13" t="s">
        <v>14274</v>
      </c>
      <c r="B1180" s="14">
        <v>16</v>
      </c>
      <c r="C1180" s="40" t="s">
        <v>82</v>
      </c>
      <c r="D1180" s="599" t="s">
        <v>13153</v>
      </c>
      <c r="E1180" s="599">
        <v>48</v>
      </c>
      <c r="F1180" s="599"/>
      <c r="G1180" s="599"/>
      <c r="H1180" s="593" t="s">
        <v>84</v>
      </c>
      <c r="I1180" s="14"/>
      <c r="J1180" s="14" t="s">
        <v>135</v>
      </c>
      <c r="K1180" s="14" t="s">
        <v>544</v>
      </c>
      <c r="L1180" s="14" t="s">
        <v>75</v>
      </c>
      <c r="M1180" s="17" t="s">
        <v>136</v>
      </c>
      <c r="N1180" s="17" t="s">
        <v>4987</v>
      </c>
      <c r="O1180" s="18" t="s">
        <v>14275</v>
      </c>
      <c r="P1180" s="14" t="s">
        <v>14276</v>
      </c>
      <c r="Q1180" s="14">
        <v>1378</v>
      </c>
      <c r="R1180" s="14" t="s">
        <v>14277</v>
      </c>
      <c r="S1180" s="14" t="s">
        <v>14278</v>
      </c>
      <c r="T1180" s="14">
        <v>231486922</v>
      </c>
      <c r="U1180" s="14">
        <v>16</v>
      </c>
      <c r="V1180" s="14">
        <v>2</v>
      </c>
      <c r="W1180" s="14">
        <v>625</v>
      </c>
      <c r="X1180" s="13" t="s">
        <v>14279</v>
      </c>
      <c r="Y1180" s="13" t="s">
        <v>14280</v>
      </c>
      <c r="Z1180" s="14"/>
      <c r="AA1180" s="14" t="s">
        <v>96</v>
      </c>
      <c r="AB1180" s="14" t="s">
        <v>23</v>
      </c>
      <c r="AC1180" s="14" t="s">
        <v>97</v>
      </c>
      <c r="AD1180" s="19"/>
      <c r="AE1180" s="13" t="s">
        <v>13347</v>
      </c>
      <c r="AF1180" s="20">
        <v>31529</v>
      </c>
      <c r="AG1180" s="14" t="str">
        <f t="shared" ca="1" si="319"/>
        <v>39 anos</v>
      </c>
      <c r="AH1180" s="14"/>
      <c r="AI1180" s="20">
        <v>43937</v>
      </c>
      <c r="AJ1180" s="20">
        <f t="shared" si="320"/>
        <v>53068</v>
      </c>
      <c r="AK1180" s="20">
        <f t="shared" si="321"/>
        <v>54894</v>
      </c>
      <c r="AL1180" s="14">
        <v>59</v>
      </c>
      <c r="AM1180" s="14" t="str">
        <f t="shared" ca="1" si="322"/>
        <v>5 ano(s)</v>
      </c>
      <c r="AN1180" s="14" t="str">
        <f t="shared" ca="1" si="323"/>
        <v>4  mês(es)</v>
      </c>
      <c r="AO1180" s="14" t="str">
        <f t="shared" ca="1" si="324"/>
        <v>0 dias</v>
      </c>
      <c r="AP1180" s="14">
        <f t="shared" ca="1" si="325"/>
        <v>1948</v>
      </c>
      <c r="AQ1180" s="21" t="s">
        <v>99</v>
      </c>
      <c r="AR1180" s="14"/>
      <c r="AS1180" s="14"/>
      <c r="AT1180" s="14"/>
      <c r="AU1180" s="14"/>
      <c r="AV1180" s="14"/>
      <c r="AW1180" s="14" t="s">
        <v>100</v>
      </c>
      <c r="AX1180" s="14" t="s">
        <v>2538</v>
      </c>
      <c r="AY1180" s="14" t="s">
        <v>14281</v>
      </c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 t="s">
        <v>14282</v>
      </c>
      <c r="BM1180" s="14">
        <v>128</v>
      </c>
      <c r="BN1180" s="14" t="s">
        <v>14283</v>
      </c>
      <c r="BO1180" s="14" t="s">
        <v>106</v>
      </c>
      <c r="BP1180" s="14">
        <v>69058852</v>
      </c>
      <c r="BQ1180" s="14">
        <v>92991238101</v>
      </c>
      <c r="BR1180" s="22" t="s">
        <v>14284</v>
      </c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20">
        <v>43937</v>
      </c>
      <c r="CC1180" s="14" t="s">
        <v>175</v>
      </c>
      <c r="CD1180" s="20">
        <v>44672</v>
      </c>
      <c r="CE1180" s="14" t="s">
        <v>709</v>
      </c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</row>
    <row r="1181" spans="1:93" ht="15" customHeight="1">
      <c r="A1181" s="24" t="s">
        <v>14285</v>
      </c>
      <c r="B1181" s="25"/>
      <c r="C1181" s="34" t="s">
        <v>82</v>
      </c>
      <c r="D1181" s="600" t="s">
        <v>13153</v>
      </c>
      <c r="E1181" s="599">
        <v>48</v>
      </c>
      <c r="F1181" s="600"/>
      <c r="G1181" s="600"/>
      <c r="H1181" s="593" t="s">
        <v>84</v>
      </c>
      <c r="I1181" s="25" t="s">
        <v>9076</v>
      </c>
      <c r="J1181" s="25" t="s">
        <v>85</v>
      </c>
      <c r="K1181" s="25" t="s">
        <v>2697</v>
      </c>
      <c r="L1181" s="25" t="s">
        <v>68</v>
      </c>
      <c r="M1181" s="28" t="s">
        <v>1392</v>
      </c>
      <c r="N1181" s="28" t="s">
        <v>2706</v>
      </c>
      <c r="O1181" s="29" t="s">
        <v>14286</v>
      </c>
      <c r="P1181" s="25" t="s">
        <v>14287</v>
      </c>
      <c r="Q1181" s="41" t="s">
        <v>14288</v>
      </c>
      <c r="R1181" s="25" t="s">
        <v>14289</v>
      </c>
      <c r="S1181" s="25" t="s">
        <v>14290</v>
      </c>
      <c r="T1181" s="25">
        <v>1115441503</v>
      </c>
      <c r="U1181" s="25">
        <v>70</v>
      </c>
      <c r="V1181" s="25">
        <v>37</v>
      </c>
      <c r="W1181" s="25">
        <v>524</v>
      </c>
      <c r="X1181" s="24" t="s">
        <v>14291</v>
      </c>
      <c r="Y1181" s="24" t="s">
        <v>14292</v>
      </c>
      <c r="Z1181" s="25">
        <v>2</v>
      </c>
      <c r="AA1181" s="25" t="s">
        <v>96</v>
      </c>
      <c r="AB1181" s="25" t="s">
        <v>23</v>
      </c>
      <c r="AC1181" s="25" t="s">
        <v>97</v>
      </c>
      <c r="AD1181" s="30"/>
      <c r="AE1181" s="24" t="s">
        <v>14293</v>
      </c>
      <c r="AF1181" s="31">
        <v>29717</v>
      </c>
      <c r="AG1181" s="25" t="str">
        <f t="shared" ca="1" si="319"/>
        <v>44 anos</v>
      </c>
      <c r="AH1181" s="31">
        <v>43937</v>
      </c>
      <c r="AI1181" s="31">
        <v>43937</v>
      </c>
      <c r="AJ1181" s="31">
        <f t="shared" si="320"/>
        <v>53068</v>
      </c>
      <c r="AK1181" s="31">
        <f t="shared" si="321"/>
        <v>54894</v>
      </c>
      <c r="AL1181" s="25">
        <v>59</v>
      </c>
      <c r="AM1181" s="25" t="str">
        <f t="shared" ca="1" si="322"/>
        <v>5 ano(s)</v>
      </c>
      <c r="AN1181" s="25" t="str">
        <f t="shared" ca="1" si="323"/>
        <v>4  mês(es)</v>
      </c>
      <c r="AO1181" s="25" t="str">
        <f t="shared" ca="1" si="324"/>
        <v>0 dias</v>
      </c>
      <c r="AP1181" s="25">
        <f t="shared" ca="1" si="325"/>
        <v>1948</v>
      </c>
      <c r="AQ1181" s="32" t="s">
        <v>99</v>
      </c>
      <c r="AR1181" s="25"/>
      <c r="AS1181" s="25"/>
      <c r="AT1181" s="25"/>
      <c r="AU1181" s="25"/>
      <c r="AV1181" s="25"/>
      <c r="AW1181" s="25" t="s">
        <v>100</v>
      </c>
      <c r="AX1181" s="25" t="s">
        <v>3339</v>
      </c>
      <c r="AY1181" s="25" t="s">
        <v>99</v>
      </c>
      <c r="AZ1181" s="25" t="s">
        <v>110</v>
      </c>
      <c r="BA1181" s="25" t="s">
        <v>110</v>
      </c>
      <c r="BB1181" s="25"/>
      <c r="BC1181" s="25" t="s">
        <v>1401</v>
      </c>
      <c r="BD1181" s="25"/>
      <c r="BE1181" s="25"/>
      <c r="BF1181" s="25"/>
      <c r="BG1181" s="25"/>
      <c r="BH1181" s="25"/>
      <c r="BI1181" s="25"/>
      <c r="BJ1181" s="25"/>
      <c r="BK1181" s="25"/>
      <c r="BL1181" s="25" t="s">
        <v>14294</v>
      </c>
      <c r="BM1181" s="25">
        <v>70</v>
      </c>
      <c r="BN1181" s="25" t="s">
        <v>14295</v>
      </c>
      <c r="BO1181" s="25" t="s">
        <v>106</v>
      </c>
      <c r="BP1181" s="25">
        <v>69048015</v>
      </c>
      <c r="BQ1181" s="25">
        <v>9230843001</v>
      </c>
      <c r="BR1181" s="25" t="s">
        <v>14296</v>
      </c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</row>
    <row r="1182" spans="1:93" ht="15" customHeight="1">
      <c r="A1182" s="13" t="s">
        <v>14297</v>
      </c>
      <c r="B1182" s="14">
        <v>2</v>
      </c>
      <c r="C1182" s="40" t="s">
        <v>82</v>
      </c>
      <c r="D1182" s="599" t="s">
        <v>13153</v>
      </c>
      <c r="E1182" s="599">
        <v>48</v>
      </c>
      <c r="F1182" s="599"/>
      <c r="G1182" s="599"/>
      <c r="H1182" s="593" t="s">
        <v>84</v>
      </c>
      <c r="I1182" s="14"/>
      <c r="J1182" s="14" t="s">
        <v>135</v>
      </c>
      <c r="K1182" s="14" t="s">
        <v>86</v>
      </c>
      <c r="L1182" s="14" t="s">
        <v>75</v>
      </c>
      <c r="M1182" s="17" t="s">
        <v>136</v>
      </c>
      <c r="N1182" s="17" t="s">
        <v>2291</v>
      </c>
      <c r="O1182" s="18" t="s">
        <v>14298</v>
      </c>
      <c r="P1182" s="21" t="s">
        <v>14299</v>
      </c>
      <c r="Q1182" s="14">
        <v>1803</v>
      </c>
      <c r="R1182" s="21" t="s">
        <v>14300</v>
      </c>
      <c r="S1182" s="21" t="s">
        <v>14301</v>
      </c>
      <c r="T1182" s="21">
        <v>233161322</v>
      </c>
      <c r="U1182" s="21">
        <v>67</v>
      </c>
      <c r="V1182" s="21">
        <v>2</v>
      </c>
      <c r="W1182" s="21">
        <v>555</v>
      </c>
      <c r="X1182" s="155" t="s">
        <v>14302</v>
      </c>
      <c r="Y1182" s="155" t="s">
        <v>14303</v>
      </c>
      <c r="Z1182" s="14">
        <v>1</v>
      </c>
      <c r="AA1182" s="14" t="s">
        <v>96</v>
      </c>
      <c r="AB1182" s="14" t="s">
        <v>23</v>
      </c>
      <c r="AC1182" s="21" t="s">
        <v>97</v>
      </c>
      <c r="AD1182" s="157"/>
      <c r="AE1182" s="155" t="s">
        <v>14304</v>
      </c>
      <c r="AF1182" s="133">
        <v>31238</v>
      </c>
      <c r="AG1182" s="14" t="str">
        <f t="shared" ca="1" si="319"/>
        <v>40 anos</v>
      </c>
      <c r="AH1182" s="14"/>
      <c r="AI1182" s="133">
        <v>44475</v>
      </c>
      <c r="AJ1182" s="20">
        <f t="shared" si="320"/>
        <v>53606</v>
      </c>
      <c r="AK1182" s="20">
        <f t="shared" si="321"/>
        <v>55432</v>
      </c>
      <c r="AL1182" s="14">
        <v>59</v>
      </c>
      <c r="AM1182" s="14" t="str">
        <f t="shared" ca="1" si="322"/>
        <v>3 ano(s)</v>
      </c>
      <c r="AN1182" s="14" t="str">
        <f t="shared" ca="1" si="323"/>
        <v>10  mês(es)</v>
      </c>
      <c r="AO1182" s="14" t="str">
        <f t="shared" ca="1" si="324"/>
        <v>10 dias</v>
      </c>
      <c r="AP1182" s="14">
        <f t="shared" ca="1" si="325"/>
        <v>1410</v>
      </c>
      <c r="AQ1182" s="21" t="s">
        <v>99</v>
      </c>
      <c r="AR1182" s="21"/>
      <c r="AS1182" s="21"/>
      <c r="AT1182" s="21"/>
      <c r="AU1182" s="21"/>
      <c r="AV1182" s="21"/>
      <c r="AW1182" s="14" t="s">
        <v>100</v>
      </c>
      <c r="AX1182" s="21"/>
      <c r="AY1182" s="21" t="s">
        <v>14305</v>
      </c>
      <c r="AZ1182" s="14" t="s">
        <v>99</v>
      </c>
      <c r="BA1182" s="14" t="s">
        <v>99</v>
      </c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BL1182" s="21" t="s">
        <v>14306</v>
      </c>
      <c r="BM1182" s="21">
        <v>24</v>
      </c>
      <c r="BN1182" s="21" t="s">
        <v>14307</v>
      </c>
      <c r="BO1182" s="21" t="s">
        <v>106</v>
      </c>
      <c r="BP1182" s="21" t="s">
        <v>14308</v>
      </c>
      <c r="BQ1182" s="21" t="s">
        <v>14309</v>
      </c>
      <c r="BR1182" s="118" t="s">
        <v>14310</v>
      </c>
      <c r="BS1182" s="155"/>
      <c r="BT1182" s="21"/>
      <c r="BU1182" s="21"/>
      <c r="BV1182" s="21"/>
      <c r="BW1182" s="21"/>
      <c r="BX1182" s="21"/>
      <c r="BY1182" s="21"/>
      <c r="BZ1182" s="21"/>
      <c r="CA1182" s="21"/>
      <c r="CB1182" s="21"/>
      <c r="CC1182" s="21"/>
      <c r="CD1182" s="21" t="s">
        <v>14311</v>
      </c>
      <c r="CE1182" s="21"/>
      <c r="CF1182" s="21"/>
      <c r="CG1182" s="21"/>
      <c r="CH1182" s="21"/>
      <c r="CI1182" s="21"/>
      <c r="CJ1182" s="21"/>
      <c r="CK1182" s="21"/>
      <c r="CL1182" s="21"/>
      <c r="CM1182" s="155"/>
      <c r="CN1182" s="21"/>
      <c r="CO1182" s="21"/>
    </row>
    <row r="1183" spans="1:93" ht="15" customHeight="1">
      <c r="A1183" s="24" t="s">
        <v>14312</v>
      </c>
      <c r="B1183" s="25">
        <v>26</v>
      </c>
      <c r="C1183" s="34" t="s">
        <v>82</v>
      </c>
      <c r="D1183" s="600" t="s">
        <v>13153</v>
      </c>
      <c r="E1183" s="599">
        <v>48</v>
      </c>
      <c r="F1183" s="600"/>
      <c r="G1183" s="600"/>
      <c r="H1183" s="593" t="s">
        <v>84</v>
      </c>
      <c r="I1183" s="25"/>
      <c r="J1183" s="25" t="s">
        <v>85</v>
      </c>
      <c r="K1183" s="25" t="s">
        <v>544</v>
      </c>
      <c r="L1183" s="25" t="s">
        <v>75</v>
      </c>
      <c r="M1183" s="28" t="s">
        <v>136</v>
      </c>
      <c r="N1183" s="28" t="s">
        <v>137</v>
      </c>
      <c r="O1183" s="29" t="s">
        <v>14313</v>
      </c>
      <c r="P1183" s="25" t="s">
        <v>14314</v>
      </c>
      <c r="Q1183" s="25">
        <v>1434</v>
      </c>
      <c r="R1183" s="25" t="s">
        <v>14315</v>
      </c>
      <c r="S1183" s="25" t="s">
        <v>14316</v>
      </c>
      <c r="T1183" s="25">
        <v>202746722</v>
      </c>
      <c r="U1183" s="25">
        <v>8</v>
      </c>
      <c r="V1183" s="25">
        <v>40</v>
      </c>
      <c r="W1183" s="25">
        <v>127</v>
      </c>
      <c r="X1183" s="24" t="s">
        <v>2703</v>
      </c>
      <c r="Y1183" s="24" t="s">
        <v>2704</v>
      </c>
      <c r="Z1183" s="25"/>
      <c r="AA1183" s="25" t="s">
        <v>96</v>
      </c>
      <c r="AB1183" s="25" t="s">
        <v>23</v>
      </c>
      <c r="AC1183" s="25" t="s">
        <v>97</v>
      </c>
      <c r="AD1183" s="30"/>
      <c r="AE1183" s="24" t="s">
        <v>14293</v>
      </c>
      <c r="AF1183" s="31">
        <v>28721</v>
      </c>
      <c r="AG1183" s="25" t="str">
        <f t="shared" ca="1" si="319"/>
        <v>46 anos</v>
      </c>
      <c r="AH1183" s="25"/>
      <c r="AI1183" s="31">
        <v>43937</v>
      </c>
      <c r="AJ1183" s="31">
        <f t="shared" si="320"/>
        <v>53068</v>
      </c>
      <c r="AK1183" s="31">
        <f t="shared" si="321"/>
        <v>54894</v>
      </c>
      <c r="AL1183" s="25">
        <v>59</v>
      </c>
      <c r="AM1183" s="25" t="str">
        <f t="shared" ca="1" si="322"/>
        <v>5 ano(s)</v>
      </c>
      <c r="AN1183" s="25" t="str">
        <f t="shared" ca="1" si="323"/>
        <v>4  mês(es)</v>
      </c>
      <c r="AO1183" s="25" t="str">
        <f t="shared" ca="1" si="324"/>
        <v>0 dias</v>
      </c>
      <c r="AP1183" s="25">
        <f t="shared" ca="1" si="325"/>
        <v>1948</v>
      </c>
      <c r="AQ1183" s="32" t="s">
        <v>99</v>
      </c>
      <c r="AR1183" s="25"/>
      <c r="AS1183" s="25"/>
      <c r="AT1183" s="25"/>
      <c r="AU1183" s="25"/>
      <c r="AV1183" s="25"/>
      <c r="AW1183" s="25" t="s">
        <v>100</v>
      </c>
      <c r="AX1183" s="25" t="s">
        <v>149</v>
      </c>
      <c r="AY1183" s="25" t="s">
        <v>7639</v>
      </c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 t="s">
        <v>14317</v>
      </c>
      <c r="BM1183" s="25">
        <v>18</v>
      </c>
      <c r="BN1183" s="25" t="s">
        <v>14318</v>
      </c>
      <c r="BO1183" s="25" t="s">
        <v>106</v>
      </c>
      <c r="BP1183" s="25">
        <v>69036580</v>
      </c>
      <c r="BQ1183" s="25">
        <v>30860109</v>
      </c>
      <c r="BR1183" s="33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31">
        <v>43937</v>
      </c>
      <c r="CC1183" s="25" t="s">
        <v>175</v>
      </c>
      <c r="CD1183" s="31">
        <v>44672</v>
      </c>
      <c r="CE1183" s="25" t="s">
        <v>5664</v>
      </c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</row>
    <row r="1184" spans="1:93" ht="15" customHeight="1">
      <c r="A1184" s="13" t="s">
        <v>14319</v>
      </c>
      <c r="B1184" s="14"/>
      <c r="C1184" s="40" t="s">
        <v>82</v>
      </c>
      <c r="D1184" s="599" t="s">
        <v>13153</v>
      </c>
      <c r="E1184" s="599">
        <v>48</v>
      </c>
      <c r="F1184" s="599"/>
      <c r="G1184" s="599"/>
      <c r="H1184" s="593" t="s">
        <v>84</v>
      </c>
      <c r="I1184" s="14"/>
      <c r="J1184" s="14" t="s">
        <v>135</v>
      </c>
      <c r="K1184" s="14" t="s">
        <v>86</v>
      </c>
      <c r="L1184" s="21" t="s">
        <v>69</v>
      </c>
      <c r="M1184" s="17" t="s">
        <v>1392</v>
      </c>
      <c r="N1184" s="17" t="s">
        <v>1450</v>
      </c>
      <c r="O1184" s="18" t="s">
        <v>14320</v>
      </c>
      <c r="P1184" s="14" t="s">
        <v>14321</v>
      </c>
      <c r="Q1184" s="60" t="s">
        <v>14322</v>
      </c>
      <c r="R1184" s="14" t="s">
        <v>14323</v>
      </c>
      <c r="S1184" s="14" t="s">
        <v>14324</v>
      </c>
      <c r="T1184" s="14">
        <v>227686422</v>
      </c>
      <c r="U1184" s="14">
        <v>59</v>
      </c>
      <c r="V1184" s="14">
        <v>65</v>
      </c>
      <c r="W1184" s="14">
        <v>137</v>
      </c>
      <c r="X1184" s="13" t="s">
        <v>14325</v>
      </c>
      <c r="Y1184" s="13" t="s">
        <v>14326</v>
      </c>
      <c r="Z1184" s="14">
        <v>1</v>
      </c>
      <c r="AA1184" s="14" t="s">
        <v>96</v>
      </c>
      <c r="AB1184" s="14" t="s">
        <v>23</v>
      </c>
      <c r="AC1184" s="14" t="s">
        <v>97</v>
      </c>
      <c r="AD1184" s="19"/>
      <c r="AE1184" s="13" t="s">
        <v>805</v>
      </c>
      <c r="AF1184" s="20">
        <v>30913</v>
      </c>
      <c r="AG1184" s="14" t="str">
        <f t="shared" ca="1" si="319"/>
        <v>40 anos</v>
      </c>
      <c r="AH1184" s="20">
        <v>43937</v>
      </c>
      <c r="AI1184" s="20">
        <v>43937</v>
      </c>
      <c r="AJ1184" s="20">
        <f t="shared" si="320"/>
        <v>53068</v>
      </c>
      <c r="AK1184" s="20">
        <f t="shared" si="321"/>
        <v>54894</v>
      </c>
      <c r="AL1184" s="14">
        <v>59</v>
      </c>
      <c r="AM1184" s="14" t="str">
        <f t="shared" ca="1" si="322"/>
        <v>5 ano(s)</v>
      </c>
      <c r="AN1184" s="14" t="str">
        <f t="shared" ca="1" si="323"/>
        <v>4  mês(es)</v>
      </c>
      <c r="AO1184" s="14" t="str">
        <f t="shared" ca="1" si="324"/>
        <v>0 dias</v>
      </c>
      <c r="AP1184" s="14">
        <f t="shared" ca="1" si="325"/>
        <v>1948</v>
      </c>
      <c r="AQ1184" s="21" t="s">
        <v>99</v>
      </c>
      <c r="AR1184" s="14"/>
      <c r="AS1184" s="14"/>
      <c r="AT1184" s="14"/>
      <c r="AU1184" s="14"/>
      <c r="AV1184" s="14"/>
      <c r="AW1184" s="14" t="s">
        <v>336</v>
      </c>
      <c r="AX1184" s="14" t="s">
        <v>110</v>
      </c>
      <c r="AY1184" s="14" t="s">
        <v>99</v>
      </c>
      <c r="AZ1184" s="14" t="s">
        <v>99</v>
      </c>
      <c r="BA1184" s="116" t="s">
        <v>99</v>
      </c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 t="s">
        <v>106</v>
      </c>
      <c r="BP1184" s="14"/>
      <c r="BQ1184" s="117"/>
      <c r="BR1184" s="22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</row>
    <row r="1185" spans="1:93" ht="15" customHeight="1">
      <c r="A1185" s="24" t="s">
        <v>14327</v>
      </c>
      <c r="B1185" s="25"/>
      <c r="C1185" s="34" t="s">
        <v>82</v>
      </c>
      <c r="D1185" s="600" t="s">
        <v>13153</v>
      </c>
      <c r="E1185" s="599">
        <v>48</v>
      </c>
      <c r="F1185" s="600"/>
      <c r="G1185" s="600"/>
      <c r="H1185" s="593" t="s">
        <v>84</v>
      </c>
      <c r="I1185" s="25"/>
      <c r="J1185" s="25" t="s">
        <v>135</v>
      </c>
      <c r="K1185" s="25" t="s">
        <v>2697</v>
      </c>
      <c r="L1185" s="25" t="s">
        <v>68</v>
      </c>
      <c r="M1185" s="28" t="s">
        <v>1392</v>
      </c>
      <c r="N1185" s="28" t="s">
        <v>1393</v>
      </c>
      <c r="O1185" s="29" t="s">
        <v>14328</v>
      </c>
      <c r="P1185" s="25" t="s">
        <v>14329</v>
      </c>
      <c r="Q1185" s="41" t="s">
        <v>14330</v>
      </c>
      <c r="R1185" s="25" t="s">
        <v>14331</v>
      </c>
      <c r="S1185" s="25" t="s">
        <v>14332</v>
      </c>
      <c r="T1185" s="25">
        <v>222758222</v>
      </c>
      <c r="U1185" s="25">
        <v>75</v>
      </c>
      <c r="V1185" s="25">
        <v>11</v>
      </c>
      <c r="W1185" s="25">
        <v>424</v>
      </c>
      <c r="X1185" s="24" t="s">
        <v>14333</v>
      </c>
      <c r="Y1185" s="24" t="s">
        <v>14334</v>
      </c>
      <c r="Z1185" s="25">
        <v>2</v>
      </c>
      <c r="AA1185" s="25" t="s">
        <v>99</v>
      </c>
      <c r="AB1185" s="25" t="s">
        <v>23</v>
      </c>
      <c r="AC1185" s="25" t="s">
        <v>97</v>
      </c>
      <c r="AD1185" s="30"/>
      <c r="AE1185" s="24" t="s">
        <v>14335</v>
      </c>
      <c r="AF1185" s="31">
        <v>30925</v>
      </c>
      <c r="AG1185" s="25" t="str">
        <f t="shared" ca="1" si="319"/>
        <v>40 anos</v>
      </c>
      <c r="AH1185" s="119">
        <v>43937</v>
      </c>
      <c r="AI1185" s="31">
        <v>43943</v>
      </c>
      <c r="AJ1185" s="31">
        <f t="shared" si="320"/>
        <v>53074</v>
      </c>
      <c r="AK1185" s="31">
        <f t="shared" si="321"/>
        <v>54900</v>
      </c>
      <c r="AL1185" s="25">
        <v>59</v>
      </c>
      <c r="AM1185" s="25" t="str">
        <f t="shared" ca="1" si="322"/>
        <v>5 ano(s)</v>
      </c>
      <c r="AN1185" s="25" t="str">
        <f t="shared" ca="1" si="323"/>
        <v>3  mês(es)</v>
      </c>
      <c r="AO1185" s="25" t="str">
        <f t="shared" ca="1" si="324"/>
        <v>25 dias</v>
      </c>
      <c r="AP1185" s="25">
        <f t="shared" ca="1" si="325"/>
        <v>1942</v>
      </c>
      <c r="AQ1185" s="32" t="s">
        <v>99</v>
      </c>
      <c r="AR1185" s="25"/>
      <c r="AS1185" s="25"/>
      <c r="AT1185" s="25"/>
      <c r="AU1185" s="25"/>
      <c r="AV1185" s="25"/>
      <c r="AW1185" s="25" t="s">
        <v>100</v>
      </c>
      <c r="AX1185" s="25" t="s">
        <v>6072</v>
      </c>
      <c r="AY1185" s="25" t="s">
        <v>14336</v>
      </c>
      <c r="AZ1185" s="25" t="s">
        <v>110</v>
      </c>
      <c r="BA1185" s="25" t="s">
        <v>110</v>
      </c>
      <c r="BB1185" s="25"/>
      <c r="BC1185" s="25" t="s">
        <v>1401</v>
      </c>
      <c r="BD1185" s="25"/>
      <c r="BE1185" s="25"/>
      <c r="BF1185" s="25"/>
      <c r="BG1185" s="25"/>
      <c r="BH1185" s="25"/>
      <c r="BI1185" s="25"/>
      <c r="BJ1185" s="25"/>
      <c r="BK1185" s="25"/>
      <c r="BL1185" s="25" t="s">
        <v>14225</v>
      </c>
      <c r="BM1185" s="25">
        <v>84</v>
      </c>
      <c r="BN1185" s="25" t="s">
        <v>14337</v>
      </c>
      <c r="BO1185" s="25" t="s">
        <v>106</v>
      </c>
      <c r="BP1185" s="25">
        <v>69035030</v>
      </c>
      <c r="BQ1185" s="25">
        <v>21965799643</v>
      </c>
      <c r="BR1185" s="25" t="s">
        <v>14338</v>
      </c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</row>
    <row r="1186" spans="1:93" ht="15" customHeight="1">
      <c r="A1186" s="13" t="s">
        <v>14339</v>
      </c>
      <c r="B1186" s="14">
        <v>60</v>
      </c>
      <c r="C1186" s="40" t="s">
        <v>82</v>
      </c>
      <c r="D1186" s="599" t="s">
        <v>13153</v>
      </c>
      <c r="E1186" s="599">
        <v>48</v>
      </c>
      <c r="F1186" s="599"/>
      <c r="G1186" s="599"/>
      <c r="H1186" s="593" t="s">
        <v>84</v>
      </c>
      <c r="I1186" s="14"/>
      <c r="J1186" s="14" t="s">
        <v>135</v>
      </c>
      <c r="K1186" s="14" t="s">
        <v>544</v>
      </c>
      <c r="L1186" s="14" t="s">
        <v>75</v>
      </c>
      <c r="M1186" s="17" t="s">
        <v>136</v>
      </c>
      <c r="N1186" s="17" t="s">
        <v>137</v>
      </c>
      <c r="O1186" s="18" t="s">
        <v>14340</v>
      </c>
      <c r="P1186" s="14" t="s">
        <v>14341</v>
      </c>
      <c r="Q1186" s="14">
        <v>1421</v>
      </c>
      <c r="R1186" s="14" t="s">
        <v>14342</v>
      </c>
      <c r="S1186" s="14" t="s">
        <v>14343</v>
      </c>
      <c r="T1186" s="14">
        <v>236908322</v>
      </c>
      <c r="U1186" s="14">
        <v>67</v>
      </c>
      <c r="V1186" s="14">
        <v>32</v>
      </c>
      <c r="W1186" s="14">
        <v>743</v>
      </c>
      <c r="X1186" s="13" t="s">
        <v>14344</v>
      </c>
      <c r="Y1186" s="13" t="s">
        <v>14345</v>
      </c>
      <c r="Z1186" s="14"/>
      <c r="AA1186" s="14" t="s">
        <v>96</v>
      </c>
      <c r="AB1186" s="14" t="s">
        <v>23</v>
      </c>
      <c r="AC1186" s="14" t="s">
        <v>97</v>
      </c>
      <c r="AD1186" s="19"/>
      <c r="AE1186" s="13" t="s">
        <v>14346</v>
      </c>
      <c r="AF1186" s="20">
        <v>31857</v>
      </c>
      <c r="AG1186" s="14" t="str">
        <f t="shared" ca="1" si="319"/>
        <v>38 anos</v>
      </c>
      <c r="AH1186" s="14"/>
      <c r="AI1186" s="20">
        <v>43937</v>
      </c>
      <c r="AJ1186" s="20">
        <f t="shared" si="320"/>
        <v>53068</v>
      </c>
      <c r="AK1186" s="20">
        <f t="shared" si="321"/>
        <v>54894</v>
      </c>
      <c r="AL1186" s="14">
        <v>59</v>
      </c>
      <c r="AM1186" s="14" t="str">
        <f t="shared" ca="1" si="322"/>
        <v>5 ano(s)</v>
      </c>
      <c r="AN1186" s="14" t="str">
        <f t="shared" ca="1" si="323"/>
        <v>4  mês(es)</v>
      </c>
      <c r="AO1186" s="14" t="str">
        <f t="shared" ca="1" si="324"/>
        <v>0 dias</v>
      </c>
      <c r="AP1186" s="14">
        <f t="shared" ca="1" si="325"/>
        <v>1948</v>
      </c>
      <c r="AQ1186" s="21" t="s">
        <v>99</v>
      </c>
      <c r="AR1186" s="14"/>
      <c r="AS1186" s="14"/>
      <c r="AT1186" s="14"/>
      <c r="AU1186" s="14"/>
      <c r="AV1186" s="14"/>
      <c r="AW1186" s="123" t="s">
        <v>100</v>
      </c>
      <c r="AX1186" s="124" t="s">
        <v>149</v>
      </c>
      <c r="AY1186" s="124" t="s">
        <v>7639</v>
      </c>
      <c r="AZ1186" s="124"/>
      <c r="BA1186" s="125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 t="s">
        <v>14347</v>
      </c>
      <c r="BM1186" s="14">
        <v>6</v>
      </c>
      <c r="BN1186" s="14" t="s">
        <v>14348</v>
      </c>
      <c r="BO1186" s="14" t="s">
        <v>106</v>
      </c>
      <c r="BP1186" s="14">
        <v>69029190</v>
      </c>
      <c r="BQ1186" s="121">
        <v>92984031886</v>
      </c>
      <c r="BR1186" s="22" t="s">
        <v>14349</v>
      </c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20">
        <v>43937</v>
      </c>
      <c r="CC1186" s="14" t="s">
        <v>175</v>
      </c>
      <c r="CD1186" s="20">
        <v>44672</v>
      </c>
      <c r="CE1186" s="14" t="s">
        <v>5664</v>
      </c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</row>
    <row r="1187" spans="1:93" ht="15" customHeight="1">
      <c r="A1187" s="24" t="s">
        <v>14350</v>
      </c>
      <c r="B1187" s="25"/>
      <c r="C1187" s="34" t="s">
        <v>82</v>
      </c>
      <c r="D1187" s="600" t="s">
        <v>13153</v>
      </c>
      <c r="E1187" s="599">
        <v>48</v>
      </c>
      <c r="F1187" s="600"/>
      <c r="G1187" s="600"/>
      <c r="H1187" s="593" t="s">
        <v>84</v>
      </c>
      <c r="I1187" s="25"/>
      <c r="J1187" s="25" t="s">
        <v>135</v>
      </c>
      <c r="K1187" s="25" t="s">
        <v>86</v>
      </c>
      <c r="L1187" s="32" t="s">
        <v>69</v>
      </c>
      <c r="M1187" s="28" t="s">
        <v>1392</v>
      </c>
      <c r="N1187" s="28" t="s">
        <v>1450</v>
      </c>
      <c r="O1187" s="29" t="s">
        <v>14351</v>
      </c>
      <c r="P1187" s="25" t="s">
        <v>14352</v>
      </c>
      <c r="Q1187" s="41" t="s">
        <v>14353</v>
      </c>
      <c r="R1187" s="25" t="s">
        <v>14354</v>
      </c>
      <c r="S1187" s="25" t="s">
        <v>14355</v>
      </c>
      <c r="T1187" s="25">
        <v>215083322</v>
      </c>
      <c r="U1187" s="25">
        <v>8</v>
      </c>
      <c r="V1187" s="25">
        <v>40</v>
      </c>
      <c r="W1187" s="25">
        <v>348</v>
      </c>
      <c r="X1187" s="24" t="s">
        <v>14356</v>
      </c>
      <c r="Y1187" s="24" t="s">
        <v>14357</v>
      </c>
      <c r="Z1187" s="25">
        <v>2</v>
      </c>
      <c r="AA1187" s="25" t="s">
        <v>96</v>
      </c>
      <c r="AB1187" s="25" t="s">
        <v>23</v>
      </c>
      <c r="AC1187" s="25" t="s">
        <v>97</v>
      </c>
      <c r="AD1187" s="30"/>
      <c r="AE1187" s="24" t="s">
        <v>1822</v>
      </c>
      <c r="AF1187" s="31">
        <v>30544</v>
      </c>
      <c r="AG1187" s="25" t="str">
        <f t="shared" ca="1" si="319"/>
        <v>42 anos</v>
      </c>
      <c r="AH1187" s="31">
        <v>43937</v>
      </c>
      <c r="AI1187" s="31">
        <v>43948</v>
      </c>
      <c r="AJ1187" s="31">
        <f t="shared" si="320"/>
        <v>53079</v>
      </c>
      <c r="AK1187" s="31">
        <f t="shared" si="321"/>
        <v>54905</v>
      </c>
      <c r="AL1187" s="25">
        <v>59</v>
      </c>
      <c r="AM1187" s="25" t="str">
        <f t="shared" ca="1" si="322"/>
        <v>5 ano(s)</v>
      </c>
      <c r="AN1187" s="25" t="str">
        <f t="shared" ca="1" si="323"/>
        <v>3  mês(es)</v>
      </c>
      <c r="AO1187" s="25" t="str">
        <f t="shared" ca="1" si="324"/>
        <v>20 dias</v>
      </c>
      <c r="AP1187" s="25">
        <f t="shared" ca="1" si="325"/>
        <v>1937</v>
      </c>
      <c r="AQ1187" s="32" t="s">
        <v>99</v>
      </c>
      <c r="AR1187" s="25"/>
      <c r="AS1187" s="25"/>
      <c r="AT1187" s="25"/>
      <c r="AU1187" s="25"/>
      <c r="AV1187" s="25"/>
      <c r="AW1187" s="25" t="s">
        <v>336</v>
      </c>
      <c r="AX1187" s="25" t="s">
        <v>110</v>
      </c>
      <c r="AY1187" s="25" t="s">
        <v>99</v>
      </c>
      <c r="AZ1187" s="25" t="s">
        <v>99</v>
      </c>
      <c r="BA1187" s="25" t="s">
        <v>99</v>
      </c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 t="s">
        <v>106</v>
      </c>
      <c r="BP1187" s="25"/>
      <c r="BQ1187" s="25"/>
      <c r="BR1187" s="33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 t="s">
        <v>14358</v>
      </c>
      <c r="CO1187" s="25" t="s">
        <v>14359</v>
      </c>
    </row>
    <row r="1188" spans="1:93" ht="15" customHeight="1">
      <c r="A1188" s="13" t="s">
        <v>14360</v>
      </c>
      <c r="B1188" s="14">
        <v>25</v>
      </c>
      <c r="C1188" s="40" t="s">
        <v>82</v>
      </c>
      <c r="D1188" s="599" t="s">
        <v>13153</v>
      </c>
      <c r="E1188" s="599">
        <v>48</v>
      </c>
      <c r="F1188" s="599"/>
      <c r="G1188" s="599"/>
      <c r="H1188" s="593" t="s">
        <v>84</v>
      </c>
      <c r="I1188" s="14"/>
      <c r="J1188" s="14" t="s">
        <v>135</v>
      </c>
      <c r="K1188" s="14" t="s">
        <v>544</v>
      </c>
      <c r="L1188" s="14" t="s">
        <v>75</v>
      </c>
      <c r="M1188" s="17" t="s">
        <v>136</v>
      </c>
      <c r="N1188" s="17" t="s">
        <v>4987</v>
      </c>
      <c r="O1188" s="18" t="s">
        <v>14361</v>
      </c>
      <c r="P1188" s="14" t="s">
        <v>14362</v>
      </c>
      <c r="Q1188" s="14">
        <v>1515</v>
      </c>
      <c r="R1188" s="14" t="s">
        <v>14363</v>
      </c>
      <c r="S1188" s="14" t="s">
        <v>14364</v>
      </c>
      <c r="T1188" s="14">
        <v>199493222</v>
      </c>
      <c r="U1188" s="14">
        <v>40</v>
      </c>
      <c r="V1188" s="14">
        <v>2</v>
      </c>
      <c r="W1188" s="14">
        <v>82</v>
      </c>
      <c r="X1188" s="13" t="s">
        <v>14365</v>
      </c>
      <c r="Y1188" s="13" t="s">
        <v>14366</v>
      </c>
      <c r="Z1188" s="14"/>
      <c r="AA1188" s="14" t="s">
        <v>96</v>
      </c>
      <c r="AB1188" s="14" t="s">
        <v>23</v>
      </c>
      <c r="AC1188" s="14" t="s">
        <v>97</v>
      </c>
      <c r="AD1188" s="19"/>
      <c r="AE1188" s="13" t="s">
        <v>1822</v>
      </c>
      <c r="AF1188" s="20">
        <v>28903</v>
      </c>
      <c r="AG1188" s="14" t="str">
        <f t="shared" ca="1" si="319"/>
        <v>46 anos</v>
      </c>
      <c r="AH1188" s="14"/>
      <c r="AI1188" s="20">
        <v>43937</v>
      </c>
      <c r="AJ1188" s="20">
        <f t="shared" si="320"/>
        <v>53068</v>
      </c>
      <c r="AK1188" s="20">
        <f t="shared" si="321"/>
        <v>54894</v>
      </c>
      <c r="AL1188" s="14">
        <v>59</v>
      </c>
      <c r="AM1188" s="14" t="str">
        <f t="shared" ca="1" si="322"/>
        <v>5 ano(s)</v>
      </c>
      <c r="AN1188" s="14" t="str">
        <f t="shared" ca="1" si="323"/>
        <v>4  mês(es)</v>
      </c>
      <c r="AO1188" s="14" t="str">
        <f t="shared" ca="1" si="324"/>
        <v>0 dias</v>
      </c>
      <c r="AP1188" s="14">
        <f t="shared" ca="1" si="325"/>
        <v>1948</v>
      </c>
      <c r="AQ1188" s="21" t="s">
        <v>99</v>
      </c>
      <c r="AR1188" s="14"/>
      <c r="AS1188" s="14"/>
      <c r="AT1188" s="14"/>
      <c r="AU1188" s="14"/>
      <c r="AV1188" s="14"/>
      <c r="AW1188" s="14" t="s">
        <v>100</v>
      </c>
      <c r="AX1188" s="14" t="s">
        <v>2538</v>
      </c>
      <c r="AY1188" s="14" t="s">
        <v>5140</v>
      </c>
      <c r="AZ1188" s="14" t="s">
        <v>5140</v>
      </c>
      <c r="BA1188" s="14" t="s">
        <v>99</v>
      </c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 t="s">
        <v>14367</v>
      </c>
      <c r="BM1188" s="14">
        <v>207</v>
      </c>
      <c r="BN1188" s="14" t="s">
        <v>14368</v>
      </c>
      <c r="BO1188" s="14" t="s">
        <v>106</v>
      </c>
      <c r="BP1188" s="14">
        <v>69036790</v>
      </c>
      <c r="BQ1188" s="14">
        <v>92081283991</v>
      </c>
      <c r="BR1188" s="22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20">
        <v>43937</v>
      </c>
      <c r="CC1188" s="14" t="s">
        <v>175</v>
      </c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</row>
    <row r="1189" spans="1:93" ht="15" customHeight="1">
      <c r="A1189" s="24" t="s">
        <v>14369</v>
      </c>
      <c r="B1189" s="25">
        <v>67</v>
      </c>
      <c r="C1189" s="34" t="s">
        <v>82</v>
      </c>
      <c r="D1189" s="600" t="s">
        <v>13153</v>
      </c>
      <c r="E1189" s="599">
        <v>48</v>
      </c>
      <c r="F1189" s="600"/>
      <c r="G1189" s="600"/>
      <c r="H1189" s="593" t="s">
        <v>84</v>
      </c>
      <c r="I1189" s="25" t="s">
        <v>14370</v>
      </c>
      <c r="J1189" s="25" t="s">
        <v>135</v>
      </c>
      <c r="K1189" s="25" t="s">
        <v>544</v>
      </c>
      <c r="L1189" s="25" t="s">
        <v>75</v>
      </c>
      <c r="M1189" s="28" t="s">
        <v>136</v>
      </c>
      <c r="N1189" s="28" t="s">
        <v>137</v>
      </c>
      <c r="O1189" s="29" t="s">
        <v>14371</v>
      </c>
      <c r="P1189" s="25" t="s">
        <v>14372</v>
      </c>
      <c r="Q1189" s="25">
        <v>1373</v>
      </c>
      <c r="R1189" s="25" t="s">
        <v>14373</v>
      </c>
      <c r="S1189" s="25" t="s">
        <v>14374</v>
      </c>
      <c r="T1189" s="25">
        <v>203078072</v>
      </c>
      <c r="U1189" s="25">
        <v>23</v>
      </c>
      <c r="V1189" s="25">
        <v>2</v>
      </c>
      <c r="W1189" s="25">
        <v>604</v>
      </c>
      <c r="X1189" s="24" t="s">
        <v>14375</v>
      </c>
      <c r="Y1189" s="24" t="s">
        <v>14376</v>
      </c>
      <c r="Z1189" s="25"/>
      <c r="AA1189" s="25" t="s">
        <v>96</v>
      </c>
      <c r="AB1189" s="25" t="s">
        <v>23</v>
      </c>
      <c r="AC1189" s="25" t="s">
        <v>97</v>
      </c>
      <c r="AD1189" s="30"/>
      <c r="AE1189" s="24" t="s">
        <v>14377</v>
      </c>
      <c r="AF1189" s="31">
        <v>31535</v>
      </c>
      <c r="AG1189" s="25" t="str">
        <f t="shared" ca="1" si="319"/>
        <v>39 anos</v>
      </c>
      <c r="AH1189" s="25"/>
      <c r="AI1189" s="31">
        <v>43937</v>
      </c>
      <c r="AJ1189" s="31">
        <f t="shared" si="320"/>
        <v>53068</v>
      </c>
      <c r="AK1189" s="31">
        <f t="shared" si="321"/>
        <v>54894</v>
      </c>
      <c r="AL1189" s="25">
        <v>59</v>
      </c>
      <c r="AM1189" s="25" t="str">
        <f t="shared" ca="1" si="322"/>
        <v>5 ano(s)</v>
      </c>
      <c r="AN1189" s="25" t="str">
        <f t="shared" ca="1" si="323"/>
        <v>4  mês(es)</v>
      </c>
      <c r="AO1189" s="25" t="str">
        <f t="shared" ca="1" si="324"/>
        <v>0 dias</v>
      </c>
      <c r="AP1189" s="25">
        <f t="shared" ca="1" si="325"/>
        <v>1948</v>
      </c>
      <c r="AQ1189" s="32" t="s">
        <v>99</v>
      </c>
      <c r="AR1189" s="25"/>
      <c r="AS1189" s="25"/>
      <c r="AT1189" s="25"/>
      <c r="AU1189" s="25"/>
      <c r="AV1189" s="25"/>
      <c r="AW1189" s="25" t="s">
        <v>100</v>
      </c>
      <c r="AX1189" s="25" t="s">
        <v>149</v>
      </c>
      <c r="AY1189" s="25" t="s">
        <v>14378</v>
      </c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 t="s">
        <v>14379</v>
      </c>
      <c r="BM1189" s="25">
        <v>404</v>
      </c>
      <c r="BN1189" s="25" t="s">
        <v>1461</v>
      </c>
      <c r="BO1189" s="25" t="s">
        <v>106</v>
      </c>
      <c r="BP1189" s="25">
        <v>69055090</v>
      </c>
      <c r="BQ1189" s="25">
        <v>9298197648</v>
      </c>
      <c r="BR1189" s="33" t="s">
        <v>14380</v>
      </c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31">
        <v>43937</v>
      </c>
      <c r="CC1189" s="25" t="s">
        <v>175</v>
      </c>
      <c r="CD1189" s="31">
        <v>44672</v>
      </c>
      <c r="CE1189" s="25" t="s">
        <v>5664</v>
      </c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</row>
    <row r="1190" spans="1:93" ht="15" customHeight="1">
      <c r="A1190" s="264" t="s">
        <v>14381</v>
      </c>
      <c r="B1190" s="265">
        <v>45</v>
      </c>
      <c r="C1190" s="225" t="s">
        <v>82</v>
      </c>
      <c r="D1190" s="609" t="s">
        <v>13153</v>
      </c>
      <c r="E1190" s="599">
        <v>48</v>
      </c>
      <c r="F1190" s="609"/>
      <c r="G1190" s="609"/>
      <c r="H1190" s="593" t="s">
        <v>84</v>
      </c>
      <c r="I1190" s="265"/>
      <c r="J1190" s="265" t="s">
        <v>85</v>
      </c>
      <c r="K1190" s="265" t="s">
        <v>544</v>
      </c>
      <c r="L1190" s="265" t="s">
        <v>75</v>
      </c>
      <c r="M1190" s="266" t="s">
        <v>136</v>
      </c>
      <c r="N1190" s="266" t="s">
        <v>137</v>
      </c>
      <c r="O1190" s="267" t="s">
        <v>14382</v>
      </c>
      <c r="P1190" s="265" t="s">
        <v>14383</v>
      </c>
      <c r="Q1190" s="265">
        <v>1477</v>
      </c>
      <c r="R1190" s="265" t="s">
        <v>14384</v>
      </c>
      <c r="S1190" s="265" t="s">
        <v>14385</v>
      </c>
      <c r="T1190" s="265">
        <v>185781322</v>
      </c>
      <c r="U1190" s="265">
        <v>67</v>
      </c>
      <c r="V1190" s="265">
        <v>13</v>
      </c>
      <c r="W1190" s="265">
        <v>42</v>
      </c>
      <c r="X1190" s="264" t="s">
        <v>14386</v>
      </c>
      <c r="Y1190" s="264" t="s">
        <v>14387</v>
      </c>
      <c r="Z1190" s="265"/>
      <c r="AA1190" s="265" t="s">
        <v>96</v>
      </c>
      <c r="AB1190" s="265" t="s">
        <v>23</v>
      </c>
      <c r="AC1190" s="265" t="s">
        <v>97</v>
      </c>
      <c r="AD1190" s="268"/>
      <c r="AE1190" s="264"/>
      <c r="AF1190" s="269">
        <v>29867</v>
      </c>
      <c r="AG1190" s="265" t="str">
        <f t="shared" ca="1" si="319"/>
        <v>43 anos</v>
      </c>
      <c r="AH1190" s="265"/>
      <c r="AI1190" s="269">
        <v>43937</v>
      </c>
      <c r="AJ1190" s="269">
        <f t="shared" si="320"/>
        <v>53068</v>
      </c>
      <c r="AK1190" s="269">
        <f t="shared" si="321"/>
        <v>54894</v>
      </c>
      <c r="AL1190" s="265">
        <v>59</v>
      </c>
      <c r="AM1190" s="265" t="str">
        <f t="shared" ca="1" si="322"/>
        <v>5 ano(s)</v>
      </c>
      <c r="AN1190" s="265" t="str">
        <f t="shared" ca="1" si="323"/>
        <v>4  mês(es)</v>
      </c>
      <c r="AO1190" s="265" t="str">
        <f t="shared" ca="1" si="324"/>
        <v>0 dias</v>
      </c>
      <c r="AP1190" s="265">
        <f t="shared" ca="1" si="325"/>
        <v>1948</v>
      </c>
      <c r="AQ1190" s="270" t="s">
        <v>99</v>
      </c>
      <c r="AR1190" s="265"/>
      <c r="AS1190" s="265"/>
      <c r="AT1190" s="265"/>
      <c r="AU1190" s="265"/>
      <c r="AV1190" s="265"/>
      <c r="AW1190" s="265" t="s">
        <v>100</v>
      </c>
      <c r="AX1190" s="265" t="s">
        <v>149</v>
      </c>
      <c r="AY1190" s="265" t="s">
        <v>7639</v>
      </c>
      <c r="AZ1190" s="265" t="s">
        <v>96</v>
      </c>
      <c r="BA1190" s="265" t="s">
        <v>9323</v>
      </c>
      <c r="BB1190" s="265"/>
      <c r="BC1190" s="265"/>
      <c r="BD1190" s="265"/>
      <c r="BE1190" s="265"/>
      <c r="BF1190" s="265"/>
      <c r="BG1190" s="265"/>
      <c r="BH1190" s="265"/>
      <c r="BI1190" s="265"/>
      <c r="BJ1190" s="265"/>
      <c r="BK1190" s="265"/>
      <c r="BL1190" s="265" t="s">
        <v>14388</v>
      </c>
      <c r="BM1190" s="265">
        <v>106</v>
      </c>
      <c r="BN1190" s="265" t="s">
        <v>1461</v>
      </c>
      <c r="BO1190" s="265" t="s">
        <v>106</v>
      </c>
      <c r="BP1190" s="265">
        <v>69057002</v>
      </c>
      <c r="BQ1190" s="265">
        <v>92993039445</v>
      </c>
      <c r="BR1190" s="271" t="s">
        <v>14389</v>
      </c>
      <c r="BS1190" s="265"/>
      <c r="BT1190" s="265"/>
      <c r="BU1190" s="265"/>
      <c r="BV1190" s="265"/>
      <c r="BW1190" s="265"/>
      <c r="BX1190" s="265"/>
      <c r="BY1190" s="265"/>
      <c r="BZ1190" s="265"/>
      <c r="CA1190" s="265"/>
      <c r="CB1190" s="269">
        <v>43937</v>
      </c>
      <c r="CC1190" s="265" t="s">
        <v>175</v>
      </c>
      <c r="CD1190" s="269">
        <v>44672</v>
      </c>
      <c r="CE1190" s="265" t="s">
        <v>5664</v>
      </c>
      <c r="CF1190" s="265"/>
      <c r="CG1190" s="265"/>
      <c r="CH1190" s="265"/>
      <c r="CI1190" s="265"/>
      <c r="CJ1190" s="265"/>
      <c r="CK1190" s="265"/>
      <c r="CL1190" s="265"/>
      <c r="CM1190" s="265"/>
      <c r="CN1190" s="265"/>
      <c r="CO1190" s="265"/>
    </row>
    <row r="1191" spans="1:93" ht="15" customHeight="1">
      <c r="A1191" s="217" t="s">
        <v>14390</v>
      </c>
      <c r="B1191" s="265"/>
      <c r="C1191" s="225" t="s">
        <v>82</v>
      </c>
      <c r="D1191" s="609" t="s">
        <v>13153</v>
      </c>
      <c r="E1191" s="599">
        <v>48</v>
      </c>
      <c r="F1191" s="609"/>
      <c r="G1191" s="609"/>
      <c r="H1191" s="593" t="s">
        <v>84</v>
      </c>
      <c r="I1191" s="265"/>
      <c r="J1191" s="265" t="s">
        <v>135</v>
      </c>
      <c r="K1191" s="265" t="s">
        <v>279</v>
      </c>
      <c r="L1191" s="270" t="s">
        <v>69</v>
      </c>
      <c r="M1191" s="266" t="s">
        <v>1392</v>
      </c>
      <c r="N1191" s="266" t="s">
        <v>1450</v>
      </c>
      <c r="O1191" s="267" t="s">
        <v>14391</v>
      </c>
      <c r="P1191" s="265" t="s">
        <v>14392</v>
      </c>
      <c r="Q1191" s="272" t="s">
        <v>14393</v>
      </c>
      <c r="R1191" s="265" t="s">
        <v>14394</v>
      </c>
      <c r="S1191" s="265" t="s">
        <v>14395</v>
      </c>
      <c r="T1191" s="265">
        <v>160447822</v>
      </c>
      <c r="U1191" s="265">
        <v>91</v>
      </c>
      <c r="V1191" s="265">
        <v>58</v>
      </c>
      <c r="W1191" s="265">
        <v>827</v>
      </c>
      <c r="X1191" s="264" t="s">
        <v>6733</v>
      </c>
      <c r="Y1191" s="264" t="s">
        <v>14396</v>
      </c>
      <c r="Z1191" s="265">
        <v>2</v>
      </c>
      <c r="AA1191" s="265" t="s">
        <v>96</v>
      </c>
      <c r="AB1191" s="265" t="s">
        <v>23</v>
      </c>
      <c r="AC1191" s="265" t="s">
        <v>97</v>
      </c>
      <c r="AD1191" s="268"/>
      <c r="AE1191" s="264" t="s">
        <v>805</v>
      </c>
      <c r="AF1191" s="269">
        <v>27865</v>
      </c>
      <c r="AG1191" s="265" t="str">
        <f t="shared" ca="1" si="319"/>
        <v>49 anos</v>
      </c>
      <c r="AH1191" s="269">
        <v>43937</v>
      </c>
      <c r="AI1191" s="269">
        <v>43937</v>
      </c>
      <c r="AJ1191" s="269">
        <f t="shared" si="320"/>
        <v>53068</v>
      </c>
      <c r="AK1191" s="269">
        <f t="shared" si="321"/>
        <v>54894</v>
      </c>
      <c r="AL1191" s="265">
        <v>59</v>
      </c>
      <c r="AM1191" s="265" t="str">
        <f t="shared" ca="1" si="322"/>
        <v>5 ano(s)</v>
      </c>
      <c r="AN1191" s="265" t="str">
        <f t="shared" ca="1" si="323"/>
        <v>4  mês(es)</v>
      </c>
      <c r="AO1191" s="265" t="str">
        <f t="shared" ca="1" si="324"/>
        <v>0 dias</v>
      </c>
      <c r="AP1191" s="265">
        <f t="shared" ca="1" si="325"/>
        <v>1948</v>
      </c>
      <c r="AQ1191" s="270" t="s">
        <v>99</v>
      </c>
      <c r="AR1191" s="265"/>
      <c r="AS1191" s="265"/>
      <c r="AT1191" s="265"/>
      <c r="AU1191" s="265"/>
      <c r="AV1191" s="265"/>
      <c r="AW1191" s="265" t="s">
        <v>100</v>
      </c>
      <c r="AX1191" s="265" t="s">
        <v>110</v>
      </c>
      <c r="AY1191" s="265" t="s">
        <v>14397</v>
      </c>
      <c r="AZ1191" s="265" t="s">
        <v>99</v>
      </c>
      <c r="BA1191" s="265" t="s">
        <v>99</v>
      </c>
      <c r="BB1191" s="265"/>
      <c r="BC1191" s="265"/>
      <c r="BD1191" s="265"/>
      <c r="BE1191" s="265"/>
      <c r="BF1191" s="265"/>
      <c r="BG1191" s="265"/>
      <c r="BH1191" s="265"/>
      <c r="BI1191" s="265"/>
      <c r="BJ1191" s="265"/>
      <c r="BK1191" s="265"/>
      <c r="BL1191" s="273" t="s">
        <v>14398</v>
      </c>
      <c r="BM1191" s="270">
        <v>1073</v>
      </c>
      <c r="BN1191" s="273" t="s">
        <v>14399</v>
      </c>
      <c r="BO1191" s="270" t="s">
        <v>106</v>
      </c>
      <c r="BP1191" s="270">
        <v>69058124</v>
      </c>
      <c r="BQ1191" s="270">
        <v>92993687036</v>
      </c>
      <c r="BR1191" s="270" t="s">
        <v>14400</v>
      </c>
      <c r="BS1191" s="265"/>
      <c r="BT1191" s="265"/>
      <c r="BU1191" s="265"/>
      <c r="BV1191" s="265"/>
      <c r="BW1191" s="265"/>
      <c r="BX1191" s="265"/>
      <c r="BY1191" s="265"/>
      <c r="BZ1191" s="265"/>
      <c r="CA1191" s="265"/>
      <c r="CB1191" s="265"/>
      <c r="CC1191" s="265"/>
      <c r="CD1191" s="265"/>
      <c r="CE1191" s="265"/>
      <c r="CF1191" s="265"/>
      <c r="CG1191" s="265"/>
      <c r="CH1191" s="265"/>
      <c r="CI1191" s="265"/>
      <c r="CJ1191" s="265"/>
      <c r="CK1191" s="265"/>
      <c r="CL1191" s="265"/>
      <c r="CM1191" s="265"/>
      <c r="CN1191" s="265"/>
      <c r="CO1191" s="265"/>
    </row>
    <row r="1192" spans="1:93" ht="15" customHeight="1">
      <c r="A1192" s="264" t="s">
        <v>14401</v>
      </c>
      <c r="B1192" s="265">
        <v>14</v>
      </c>
      <c r="C1192" s="225" t="s">
        <v>82</v>
      </c>
      <c r="D1192" s="609" t="s">
        <v>13153</v>
      </c>
      <c r="E1192" s="599">
        <v>48</v>
      </c>
      <c r="F1192" s="609"/>
      <c r="G1192" s="609"/>
      <c r="H1192" s="593" t="s">
        <v>84</v>
      </c>
      <c r="I1192" s="265" t="s">
        <v>14402</v>
      </c>
      <c r="J1192" s="265" t="s">
        <v>85</v>
      </c>
      <c r="K1192" s="265" t="s">
        <v>544</v>
      </c>
      <c r="L1192" s="265" t="s">
        <v>75</v>
      </c>
      <c r="M1192" s="266" t="s">
        <v>136</v>
      </c>
      <c r="N1192" s="266" t="s">
        <v>2291</v>
      </c>
      <c r="O1192" s="267" t="s">
        <v>14403</v>
      </c>
      <c r="P1192" s="265" t="s">
        <v>14404</v>
      </c>
      <c r="Q1192" s="265">
        <v>1489</v>
      </c>
      <c r="R1192" s="265" t="s">
        <v>14405</v>
      </c>
      <c r="S1192" s="265" t="s">
        <v>14406</v>
      </c>
      <c r="T1192" s="265">
        <v>791294306</v>
      </c>
      <c r="U1192" s="265">
        <v>98</v>
      </c>
      <c r="V1192" s="265">
        <v>130</v>
      </c>
      <c r="W1192" s="265">
        <v>44</v>
      </c>
      <c r="X1192" s="264" t="s">
        <v>11494</v>
      </c>
      <c r="Y1192" s="264" t="s">
        <v>14407</v>
      </c>
      <c r="Z1192" s="265"/>
      <c r="AA1192" s="265" t="s">
        <v>96</v>
      </c>
      <c r="AB1192" s="265" t="s">
        <v>23</v>
      </c>
      <c r="AC1192" s="265" t="s">
        <v>97</v>
      </c>
      <c r="AD1192" s="268"/>
      <c r="AE1192" s="264" t="s">
        <v>9888</v>
      </c>
      <c r="AF1192" s="269">
        <v>26767</v>
      </c>
      <c r="AG1192" s="265" t="str">
        <f t="shared" ca="1" si="319"/>
        <v>52 anos</v>
      </c>
      <c r="AH1192" s="265"/>
      <c r="AI1192" s="269">
        <v>43937</v>
      </c>
      <c r="AJ1192" s="269">
        <f t="shared" si="320"/>
        <v>53068</v>
      </c>
      <c r="AK1192" s="269">
        <f t="shared" si="321"/>
        <v>54894</v>
      </c>
      <c r="AL1192" s="265">
        <v>59</v>
      </c>
      <c r="AM1192" s="265" t="str">
        <f t="shared" ca="1" si="322"/>
        <v>5 ano(s)</v>
      </c>
      <c r="AN1192" s="265" t="str">
        <f t="shared" ca="1" si="323"/>
        <v>4  mês(es)</v>
      </c>
      <c r="AO1192" s="265" t="str">
        <f t="shared" ca="1" si="324"/>
        <v>0 dias</v>
      </c>
      <c r="AP1192" s="265">
        <f t="shared" ca="1" si="325"/>
        <v>1948</v>
      </c>
      <c r="AQ1192" s="270" t="s">
        <v>99</v>
      </c>
      <c r="AR1192" s="265"/>
      <c r="AS1192" s="265"/>
      <c r="AT1192" s="265"/>
      <c r="AU1192" s="265"/>
      <c r="AV1192" s="265"/>
      <c r="AW1192" s="265" t="s">
        <v>100</v>
      </c>
      <c r="AX1192" s="265" t="s">
        <v>2298</v>
      </c>
      <c r="AY1192" s="265" t="s">
        <v>10340</v>
      </c>
      <c r="AZ1192" s="265"/>
      <c r="BA1192" s="265" t="s">
        <v>99</v>
      </c>
      <c r="BB1192" s="265"/>
      <c r="BC1192" s="265"/>
      <c r="BD1192" s="265"/>
      <c r="BE1192" s="265"/>
      <c r="BF1192" s="265"/>
      <c r="BG1192" s="265"/>
      <c r="BH1192" s="265"/>
      <c r="BI1192" s="265"/>
      <c r="BJ1192" s="265"/>
      <c r="BK1192" s="265"/>
      <c r="BL1192" s="265" t="s">
        <v>11421</v>
      </c>
      <c r="BM1192" s="265">
        <v>233</v>
      </c>
      <c r="BN1192" s="265" t="s">
        <v>14408</v>
      </c>
      <c r="BO1192" s="265" t="s">
        <v>106</v>
      </c>
      <c r="BP1192" s="265">
        <v>69065000</v>
      </c>
      <c r="BQ1192" s="265">
        <v>46999791404</v>
      </c>
      <c r="BR1192" s="271" t="s">
        <v>14409</v>
      </c>
      <c r="BS1192" s="265"/>
      <c r="BT1192" s="265"/>
      <c r="BU1192" s="265"/>
      <c r="BV1192" s="265"/>
      <c r="BW1192" s="265"/>
      <c r="BX1192" s="265"/>
      <c r="BY1192" s="265"/>
      <c r="BZ1192" s="265"/>
      <c r="CA1192" s="265"/>
      <c r="CB1192" s="269">
        <v>43937</v>
      </c>
      <c r="CC1192" s="265" t="s">
        <v>175</v>
      </c>
      <c r="CD1192" s="269">
        <v>44672</v>
      </c>
      <c r="CE1192" s="265" t="s">
        <v>2304</v>
      </c>
      <c r="CF1192" s="265"/>
      <c r="CG1192" s="265"/>
      <c r="CH1192" s="265"/>
      <c r="CI1192" s="265"/>
      <c r="CJ1192" s="265"/>
      <c r="CK1192" s="265"/>
      <c r="CL1192" s="265"/>
      <c r="CM1192" s="265"/>
      <c r="CN1192" s="265"/>
      <c r="CO1192" s="265"/>
    </row>
    <row r="1193" spans="1:93" ht="15" customHeight="1">
      <c r="A1193" s="217" t="s">
        <v>14410</v>
      </c>
      <c r="B1193" s="265"/>
      <c r="C1193" s="225" t="s">
        <v>82</v>
      </c>
      <c r="D1193" s="609" t="s">
        <v>13153</v>
      </c>
      <c r="E1193" s="599">
        <v>48</v>
      </c>
      <c r="F1193" s="609"/>
      <c r="G1193" s="609"/>
      <c r="H1193" s="593" t="s">
        <v>84</v>
      </c>
      <c r="I1193" s="265"/>
      <c r="J1193" s="265" t="s">
        <v>85</v>
      </c>
      <c r="K1193" s="265" t="s">
        <v>544</v>
      </c>
      <c r="L1193" s="270" t="s">
        <v>69</v>
      </c>
      <c r="M1193" s="266" t="s">
        <v>1392</v>
      </c>
      <c r="N1193" s="266" t="s">
        <v>1450</v>
      </c>
      <c r="O1193" s="267" t="s">
        <v>14411</v>
      </c>
      <c r="P1193" s="265" t="s">
        <v>14412</v>
      </c>
      <c r="Q1193" s="272" t="s">
        <v>14413</v>
      </c>
      <c r="R1193" s="265" t="s">
        <v>14414</v>
      </c>
      <c r="S1193" s="265" t="s">
        <v>14415</v>
      </c>
      <c r="T1193" s="265">
        <v>231958922</v>
      </c>
      <c r="U1193" s="265">
        <v>40</v>
      </c>
      <c r="V1193" s="265">
        <v>70</v>
      </c>
      <c r="W1193" s="265">
        <v>593</v>
      </c>
      <c r="X1193" s="264" t="s">
        <v>14416</v>
      </c>
      <c r="Y1193" s="264" t="s">
        <v>14417</v>
      </c>
      <c r="Z1193" s="265">
        <v>1</v>
      </c>
      <c r="AA1193" s="265" t="s">
        <v>96</v>
      </c>
      <c r="AB1193" s="265" t="s">
        <v>23</v>
      </c>
      <c r="AC1193" s="265" t="s">
        <v>97</v>
      </c>
      <c r="AD1193" s="268"/>
      <c r="AE1193" s="264" t="s">
        <v>12424</v>
      </c>
      <c r="AF1193" s="269">
        <v>31691</v>
      </c>
      <c r="AG1193" s="265" t="str">
        <f t="shared" ca="1" si="319"/>
        <v>38 anos</v>
      </c>
      <c r="AH1193" s="269">
        <v>43937</v>
      </c>
      <c r="AI1193" s="269">
        <v>43937</v>
      </c>
      <c r="AJ1193" s="269">
        <f t="shared" si="320"/>
        <v>53068</v>
      </c>
      <c r="AK1193" s="269">
        <f t="shared" si="321"/>
        <v>54894</v>
      </c>
      <c r="AL1193" s="265">
        <v>59</v>
      </c>
      <c r="AM1193" s="265" t="str">
        <f t="shared" ca="1" si="322"/>
        <v>5 ano(s)</v>
      </c>
      <c r="AN1193" s="265" t="str">
        <f t="shared" ca="1" si="323"/>
        <v>4  mês(es)</v>
      </c>
      <c r="AO1193" s="265" t="str">
        <f t="shared" ca="1" si="324"/>
        <v>0 dias</v>
      </c>
      <c r="AP1193" s="265">
        <f t="shared" ca="1" si="325"/>
        <v>1948</v>
      </c>
      <c r="AQ1193" s="270" t="s">
        <v>99</v>
      </c>
      <c r="AR1193" s="265"/>
      <c r="AS1193" s="265"/>
      <c r="AT1193" s="265"/>
      <c r="AU1193" s="265"/>
      <c r="AV1193" s="265"/>
      <c r="AW1193" s="265" t="s">
        <v>336</v>
      </c>
      <c r="AX1193" s="265" t="s">
        <v>110</v>
      </c>
      <c r="AY1193" s="265" t="s">
        <v>99</v>
      </c>
      <c r="AZ1193" s="265" t="s">
        <v>99</v>
      </c>
      <c r="BA1193" s="265" t="s">
        <v>99</v>
      </c>
      <c r="BB1193" s="265"/>
      <c r="BC1193" s="265"/>
      <c r="BD1193" s="265"/>
      <c r="BE1193" s="265"/>
      <c r="BF1193" s="265"/>
      <c r="BG1193" s="265"/>
      <c r="BH1193" s="265"/>
      <c r="BI1193" s="265"/>
      <c r="BJ1193" s="265"/>
      <c r="BK1193" s="265"/>
      <c r="BL1193" s="265" t="s">
        <v>14418</v>
      </c>
      <c r="BM1193" s="265">
        <v>474</v>
      </c>
      <c r="BN1193" s="265" t="s">
        <v>14419</v>
      </c>
      <c r="BO1193" s="265" t="s">
        <v>106</v>
      </c>
      <c r="BP1193" s="265" t="s">
        <v>10448</v>
      </c>
      <c r="BQ1193" s="265" t="s">
        <v>14420</v>
      </c>
      <c r="BR1193" s="274" t="s">
        <v>14421</v>
      </c>
      <c r="BS1193" s="265"/>
      <c r="BT1193" s="265"/>
      <c r="BU1193" s="265"/>
      <c r="BV1193" s="265"/>
      <c r="BW1193" s="265"/>
      <c r="BX1193" s="265"/>
      <c r="BY1193" s="265"/>
      <c r="BZ1193" s="265"/>
      <c r="CA1193" s="265"/>
      <c r="CB1193" s="265"/>
      <c r="CC1193" s="265"/>
      <c r="CD1193" s="265"/>
      <c r="CE1193" s="265"/>
      <c r="CF1193" s="265"/>
      <c r="CG1193" s="265"/>
      <c r="CH1193" s="265"/>
      <c r="CI1193" s="265"/>
      <c r="CJ1193" s="265"/>
      <c r="CK1193" s="265"/>
      <c r="CL1193" s="265"/>
      <c r="CM1193" s="265"/>
      <c r="CN1193" s="265"/>
      <c r="CO1193" s="265"/>
    </row>
    <row r="1194" spans="1:93" ht="15" customHeight="1">
      <c r="A1194" s="217" t="s">
        <v>14422</v>
      </c>
      <c r="B1194" s="265">
        <v>28</v>
      </c>
      <c r="C1194" s="225" t="s">
        <v>82</v>
      </c>
      <c r="D1194" s="609" t="s">
        <v>13153</v>
      </c>
      <c r="E1194" s="599">
        <v>48</v>
      </c>
      <c r="F1194" s="609"/>
      <c r="G1194" s="609"/>
      <c r="H1194" s="593" t="s">
        <v>84</v>
      </c>
      <c r="I1194" s="265"/>
      <c r="J1194" s="265" t="s">
        <v>85</v>
      </c>
      <c r="K1194" s="265" t="s">
        <v>544</v>
      </c>
      <c r="L1194" s="265" t="s">
        <v>75</v>
      </c>
      <c r="M1194" s="266" t="s">
        <v>136</v>
      </c>
      <c r="N1194" s="266" t="s">
        <v>161</v>
      </c>
      <c r="O1194" s="267" t="s">
        <v>14423</v>
      </c>
      <c r="P1194" s="265" t="s">
        <v>14424</v>
      </c>
      <c r="Q1194" s="265">
        <v>1385</v>
      </c>
      <c r="R1194" s="265" t="s">
        <v>14425</v>
      </c>
      <c r="S1194" s="265" t="s">
        <v>14426</v>
      </c>
      <c r="T1194" s="265">
        <v>301798209</v>
      </c>
      <c r="U1194" s="265">
        <v>30</v>
      </c>
      <c r="V1194" s="265">
        <v>5</v>
      </c>
      <c r="W1194" s="265">
        <v>290</v>
      </c>
      <c r="X1194" s="264" t="s">
        <v>14427</v>
      </c>
      <c r="Y1194" s="264" t="s">
        <v>14428</v>
      </c>
      <c r="Z1194" s="265"/>
      <c r="AA1194" s="265" t="s">
        <v>96</v>
      </c>
      <c r="AB1194" s="265" t="s">
        <v>23</v>
      </c>
      <c r="AC1194" s="265" t="s">
        <v>97</v>
      </c>
      <c r="AD1194" s="268"/>
      <c r="AE1194" s="264" t="s">
        <v>9888</v>
      </c>
      <c r="AF1194" s="269">
        <v>27024</v>
      </c>
      <c r="AG1194" s="265" t="str">
        <f t="shared" ca="1" si="319"/>
        <v>51 anos</v>
      </c>
      <c r="AH1194" s="265"/>
      <c r="AI1194" s="269">
        <v>43937</v>
      </c>
      <c r="AJ1194" s="269">
        <f t="shared" si="320"/>
        <v>53068</v>
      </c>
      <c r="AK1194" s="269">
        <f t="shared" si="321"/>
        <v>54894</v>
      </c>
      <c r="AL1194" s="265">
        <v>59</v>
      </c>
      <c r="AM1194" s="265" t="str">
        <f t="shared" ca="1" si="322"/>
        <v>5 ano(s)</v>
      </c>
      <c r="AN1194" s="265" t="str">
        <f t="shared" ca="1" si="323"/>
        <v>4  mês(es)</v>
      </c>
      <c r="AO1194" s="265" t="str">
        <f t="shared" ca="1" si="324"/>
        <v>0 dias</v>
      </c>
      <c r="AP1194" s="265">
        <f t="shared" ca="1" si="325"/>
        <v>1948</v>
      </c>
      <c r="AQ1194" s="270" t="s">
        <v>99</v>
      </c>
      <c r="AR1194" s="265"/>
      <c r="AS1194" s="265"/>
      <c r="AT1194" s="265"/>
      <c r="AU1194" s="265"/>
      <c r="AV1194" s="265"/>
      <c r="AW1194" s="265" t="s">
        <v>100</v>
      </c>
      <c r="AX1194" s="265" t="s">
        <v>172</v>
      </c>
      <c r="AY1194" s="265" t="s">
        <v>14429</v>
      </c>
      <c r="AZ1194" s="265" t="s">
        <v>99</v>
      </c>
      <c r="BA1194" s="265" t="s">
        <v>99</v>
      </c>
      <c r="BB1194" s="265"/>
      <c r="BC1194" s="265"/>
      <c r="BD1194" s="265"/>
      <c r="BE1194" s="265"/>
      <c r="BF1194" s="265"/>
      <c r="BG1194" s="265"/>
      <c r="BH1194" s="265"/>
      <c r="BI1194" s="265"/>
      <c r="BJ1194" s="265"/>
      <c r="BK1194" s="265"/>
      <c r="BL1194" s="265" t="s">
        <v>14430</v>
      </c>
      <c r="BM1194" s="265">
        <v>1421</v>
      </c>
      <c r="BN1194" s="265" t="s">
        <v>14431</v>
      </c>
      <c r="BO1194" s="265" t="s">
        <v>106</v>
      </c>
      <c r="BP1194" s="265">
        <v>69020210</v>
      </c>
      <c r="BQ1194" s="265">
        <v>92091141564</v>
      </c>
      <c r="BR1194" s="271" t="s">
        <v>14432</v>
      </c>
      <c r="BS1194" s="265"/>
      <c r="BT1194" s="265"/>
      <c r="BU1194" s="265"/>
      <c r="BV1194" s="265"/>
      <c r="BW1194" s="265"/>
      <c r="BX1194" s="265"/>
      <c r="BY1194" s="265"/>
      <c r="BZ1194" s="265"/>
      <c r="CA1194" s="265"/>
      <c r="CB1194" s="269">
        <v>43937</v>
      </c>
      <c r="CC1194" s="265" t="s">
        <v>175</v>
      </c>
      <c r="CD1194" s="269">
        <v>44672</v>
      </c>
      <c r="CE1194" s="265" t="s">
        <v>176</v>
      </c>
      <c r="CF1194" s="265"/>
      <c r="CG1194" s="265"/>
      <c r="CH1194" s="265"/>
      <c r="CI1194" s="265"/>
      <c r="CJ1194" s="265"/>
      <c r="CK1194" s="265"/>
      <c r="CL1194" s="265"/>
      <c r="CM1194" s="265"/>
      <c r="CN1194" s="265"/>
      <c r="CO1194" s="265"/>
    </row>
    <row r="1195" spans="1:93" ht="15" customHeight="1">
      <c r="A1195" s="264" t="s">
        <v>14433</v>
      </c>
      <c r="B1195" s="265">
        <v>50</v>
      </c>
      <c r="C1195" s="225" t="s">
        <v>82</v>
      </c>
      <c r="D1195" s="609" t="s">
        <v>13153</v>
      </c>
      <c r="E1195" s="599">
        <v>48</v>
      </c>
      <c r="F1195" s="609"/>
      <c r="G1195" s="609"/>
      <c r="H1195" s="593" t="s">
        <v>84</v>
      </c>
      <c r="I1195" s="265"/>
      <c r="J1195" s="265" t="s">
        <v>135</v>
      </c>
      <c r="K1195" s="265" t="s">
        <v>544</v>
      </c>
      <c r="L1195" s="265" t="s">
        <v>75</v>
      </c>
      <c r="M1195" s="266" t="s">
        <v>136</v>
      </c>
      <c r="N1195" s="266" t="s">
        <v>137</v>
      </c>
      <c r="O1195" s="267" t="s">
        <v>14434</v>
      </c>
      <c r="P1195" s="265" t="s">
        <v>14435</v>
      </c>
      <c r="Q1195" s="265">
        <v>1441</v>
      </c>
      <c r="R1195" s="265" t="s">
        <v>11082</v>
      </c>
      <c r="S1195" s="265" t="s">
        <v>14436</v>
      </c>
      <c r="T1195" s="265">
        <v>313641313</v>
      </c>
      <c r="U1195" s="265">
        <v>68</v>
      </c>
      <c r="V1195" s="265">
        <v>20</v>
      </c>
      <c r="W1195" s="265">
        <v>398</v>
      </c>
      <c r="X1195" s="264" t="s">
        <v>6070</v>
      </c>
      <c r="Y1195" s="264" t="s">
        <v>14437</v>
      </c>
      <c r="Z1195" s="265"/>
      <c r="AA1195" s="265" t="s">
        <v>96</v>
      </c>
      <c r="AB1195" s="265" t="s">
        <v>23</v>
      </c>
      <c r="AC1195" s="265" t="s">
        <v>97</v>
      </c>
      <c r="AD1195" s="268"/>
      <c r="AE1195" s="264" t="s">
        <v>4779</v>
      </c>
      <c r="AF1195" s="269">
        <v>27963</v>
      </c>
      <c r="AG1195" s="265" t="str">
        <f t="shared" ref="AG1195:AG1226" ca="1" si="326">DATEDIF(AF1195,TODAY(),"Y")&amp;" anos"</f>
        <v>49 anos</v>
      </c>
      <c r="AH1195" s="265"/>
      <c r="AI1195" s="269">
        <v>43937</v>
      </c>
      <c r="AJ1195" s="269">
        <f t="shared" si="320"/>
        <v>53068</v>
      </c>
      <c r="AK1195" s="269">
        <f t="shared" si="321"/>
        <v>54894</v>
      </c>
      <c r="AL1195" s="265">
        <v>59</v>
      </c>
      <c r="AM1195" s="265" t="str">
        <f t="shared" ca="1" si="322"/>
        <v>5 ano(s)</v>
      </c>
      <c r="AN1195" s="265" t="str">
        <f t="shared" ca="1" si="323"/>
        <v>4  mês(es)</v>
      </c>
      <c r="AO1195" s="265" t="str">
        <f t="shared" ca="1" si="324"/>
        <v>0 dias</v>
      </c>
      <c r="AP1195" s="265">
        <f t="shared" ca="1" si="325"/>
        <v>1948</v>
      </c>
      <c r="AQ1195" s="270" t="s">
        <v>99</v>
      </c>
      <c r="AR1195" s="265"/>
      <c r="AS1195" s="265"/>
      <c r="AT1195" s="265"/>
      <c r="AU1195" s="265"/>
      <c r="AV1195" s="265"/>
      <c r="AW1195" s="265" t="s">
        <v>100</v>
      </c>
      <c r="AX1195" s="277"/>
      <c r="AY1195" s="278" t="s">
        <v>14438</v>
      </c>
      <c r="AZ1195" s="279" t="s">
        <v>14439</v>
      </c>
      <c r="BA1195" s="265"/>
      <c r="BB1195" s="265"/>
      <c r="BC1195" s="265"/>
      <c r="BD1195" s="265"/>
      <c r="BE1195" s="265"/>
      <c r="BF1195" s="265"/>
      <c r="BG1195" s="265"/>
      <c r="BH1195" s="265"/>
      <c r="BI1195" s="265"/>
      <c r="BJ1195" s="265"/>
      <c r="BK1195" s="265"/>
      <c r="BL1195" s="265" t="s">
        <v>14440</v>
      </c>
      <c r="BM1195" s="265">
        <v>243</v>
      </c>
      <c r="BN1195" s="265" t="s">
        <v>14441</v>
      </c>
      <c r="BO1195" s="265" t="s">
        <v>106</v>
      </c>
      <c r="BP1195" s="265">
        <v>69040180</v>
      </c>
      <c r="BQ1195" s="265"/>
      <c r="BR1195" s="271"/>
      <c r="BS1195" s="265"/>
      <c r="BT1195" s="265"/>
      <c r="BU1195" s="265"/>
      <c r="BV1195" s="265"/>
      <c r="BW1195" s="265"/>
      <c r="BX1195" s="265"/>
      <c r="BY1195" s="265"/>
      <c r="BZ1195" s="265"/>
      <c r="CA1195" s="265"/>
      <c r="CB1195" s="269">
        <v>43937</v>
      </c>
      <c r="CC1195" s="265" t="s">
        <v>175</v>
      </c>
      <c r="CD1195" s="269">
        <v>44672</v>
      </c>
      <c r="CE1195" s="265" t="s">
        <v>5664</v>
      </c>
      <c r="CF1195" s="265"/>
      <c r="CG1195" s="265"/>
      <c r="CH1195" s="265"/>
      <c r="CI1195" s="265"/>
      <c r="CJ1195" s="265"/>
      <c r="CK1195" s="265"/>
      <c r="CL1195" s="265"/>
      <c r="CM1195" s="265"/>
      <c r="CN1195" s="265"/>
      <c r="CO1195" s="265"/>
    </row>
    <row r="1196" spans="1:93" ht="15" customHeight="1">
      <c r="A1196" s="217" t="s">
        <v>14442</v>
      </c>
      <c r="B1196" s="265"/>
      <c r="C1196" s="225" t="s">
        <v>82</v>
      </c>
      <c r="D1196" s="609" t="s">
        <v>13153</v>
      </c>
      <c r="E1196" s="599">
        <v>48</v>
      </c>
      <c r="F1196" s="609"/>
      <c r="G1196" s="609"/>
      <c r="H1196" s="593" t="s">
        <v>84</v>
      </c>
      <c r="I1196" s="265"/>
      <c r="J1196" s="265" t="s">
        <v>135</v>
      </c>
      <c r="K1196" s="265" t="s">
        <v>86</v>
      </c>
      <c r="L1196" s="270" t="s">
        <v>69</v>
      </c>
      <c r="M1196" s="266" t="s">
        <v>1392</v>
      </c>
      <c r="N1196" s="266" t="s">
        <v>1450</v>
      </c>
      <c r="O1196" s="267" t="s">
        <v>14443</v>
      </c>
      <c r="P1196" s="265" t="s">
        <v>14444</v>
      </c>
      <c r="Q1196" s="272" t="s">
        <v>14445</v>
      </c>
      <c r="R1196" s="265" t="s">
        <v>14446</v>
      </c>
      <c r="S1196" s="265" t="s">
        <v>14447</v>
      </c>
      <c r="T1196" s="265">
        <v>298323713</v>
      </c>
      <c r="U1196" s="265">
        <v>33</v>
      </c>
      <c r="V1196" s="265">
        <v>70</v>
      </c>
      <c r="W1196" s="265">
        <v>659</v>
      </c>
      <c r="X1196" s="264" t="s">
        <v>11429</v>
      </c>
      <c r="Y1196" s="264" t="s">
        <v>14448</v>
      </c>
      <c r="Z1196" s="265">
        <v>1</v>
      </c>
      <c r="AA1196" s="265" t="s">
        <v>96</v>
      </c>
      <c r="AB1196" s="265" t="s">
        <v>23</v>
      </c>
      <c r="AC1196" s="265" t="s">
        <v>97</v>
      </c>
      <c r="AD1196" s="268"/>
      <c r="AE1196" s="264" t="s">
        <v>6027</v>
      </c>
      <c r="AF1196" s="280">
        <v>27383</v>
      </c>
      <c r="AG1196" s="265" t="str">
        <f t="shared" ca="1" si="326"/>
        <v>50 anos</v>
      </c>
      <c r="AH1196" s="269">
        <v>43937</v>
      </c>
      <c r="AI1196" s="269">
        <v>43937</v>
      </c>
      <c r="AJ1196" s="269">
        <f t="shared" ref="AJ1196:AJ1227" si="327">EDATE(AI1196,300)</f>
        <v>53068</v>
      </c>
      <c r="AK1196" s="269">
        <f t="shared" ref="AK1196:AK1230" si="328">EDATE(AI1196,360)</f>
        <v>54894</v>
      </c>
      <c r="AL1196" s="265">
        <v>59</v>
      </c>
      <c r="AM1196" s="265" t="str">
        <f t="shared" ref="AM1196:AM1230" ca="1" si="329">DATEDIF(AI1196,TODAY(),"Y")&amp;" ano(s)"</f>
        <v>5 ano(s)</v>
      </c>
      <c r="AN1196" s="265" t="str">
        <f t="shared" ref="AN1196:AN1230" ca="1" si="330">DATEDIF(AI1196,TODAY(),"YM")&amp;"  mês(es)"</f>
        <v>4  mês(es)</v>
      </c>
      <c r="AO1196" s="265" t="str">
        <f t="shared" ref="AO1196:AO1230" ca="1" si="331">DATEDIF(AI1196,TODAY(),"MD")&amp;" dias"</f>
        <v>0 dias</v>
      </c>
      <c r="AP1196" s="265">
        <f t="shared" ref="AP1196:AP1230" ca="1" si="332">TODAY()-AI1196</f>
        <v>1948</v>
      </c>
      <c r="AQ1196" s="270" t="s">
        <v>99</v>
      </c>
      <c r="AR1196" s="265"/>
      <c r="AS1196" s="265"/>
      <c r="AT1196" s="265"/>
      <c r="AU1196" s="265"/>
      <c r="AV1196" s="265"/>
      <c r="AW1196" s="265" t="s">
        <v>336</v>
      </c>
      <c r="AX1196" s="265" t="s">
        <v>110</v>
      </c>
      <c r="AY1196" s="265" t="s">
        <v>99</v>
      </c>
      <c r="AZ1196" s="265" t="s">
        <v>99</v>
      </c>
      <c r="BA1196" s="265" t="s">
        <v>99</v>
      </c>
      <c r="BB1196" s="265"/>
      <c r="BC1196" s="265"/>
      <c r="BD1196" s="265"/>
      <c r="BE1196" s="265"/>
      <c r="BF1196" s="265"/>
      <c r="BG1196" s="265"/>
      <c r="BH1196" s="265"/>
      <c r="BI1196" s="265"/>
      <c r="BJ1196" s="265"/>
      <c r="BK1196" s="265"/>
      <c r="BL1196" s="273" t="s">
        <v>14449</v>
      </c>
      <c r="BM1196" s="270">
        <v>82</v>
      </c>
      <c r="BN1196" s="273" t="s">
        <v>7723</v>
      </c>
      <c r="BO1196" s="270" t="s">
        <v>106</v>
      </c>
      <c r="BP1196" s="270">
        <v>69098292</v>
      </c>
      <c r="BQ1196" s="270">
        <v>92992592670</v>
      </c>
      <c r="BR1196" s="103" t="s">
        <v>14450</v>
      </c>
      <c r="BS1196" s="265"/>
      <c r="BT1196" s="265"/>
      <c r="BU1196" s="265"/>
      <c r="BV1196" s="265"/>
      <c r="BW1196" s="265"/>
      <c r="BX1196" s="265"/>
      <c r="BY1196" s="265"/>
      <c r="BZ1196" s="265"/>
      <c r="CA1196" s="265"/>
      <c r="CB1196" s="265"/>
      <c r="CC1196" s="265"/>
      <c r="CD1196" s="265"/>
      <c r="CE1196" s="265"/>
      <c r="CF1196" s="265"/>
      <c r="CG1196" s="265"/>
      <c r="CH1196" s="265"/>
      <c r="CI1196" s="265"/>
      <c r="CJ1196" s="265"/>
      <c r="CK1196" s="265"/>
      <c r="CL1196" s="265"/>
      <c r="CM1196" s="265"/>
      <c r="CN1196" s="265"/>
      <c r="CO1196" s="265"/>
    </row>
    <row r="1197" spans="1:93" ht="15" customHeight="1">
      <c r="A1197" s="264" t="s">
        <v>14451</v>
      </c>
      <c r="B1197" s="265">
        <v>22</v>
      </c>
      <c r="C1197" s="225" t="s">
        <v>82</v>
      </c>
      <c r="D1197" s="609" t="s">
        <v>13153</v>
      </c>
      <c r="E1197" s="599">
        <v>48</v>
      </c>
      <c r="F1197" s="609"/>
      <c r="G1197" s="609"/>
      <c r="H1197" s="593" t="s">
        <v>84</v>
      </c>
      <c r="I1197" s="265"/>
      <c r="J1197" s="265" t="s">
        <v>135</v>
      </c>
      <c r="K1197" s="265" t="s">
        <v>544</v>
      </c>
      <c r="L1197" s="265" t="s">
        <v>75</v>
      </c>
      <c r="M1197" s="266" t="s">
        <v>136</v>
      </c>
      <c r="N1197" s="266" t="s">
        <v>4987</v>
      </c>
      <c r="O1197" s="267" t="s">
        <v>14452</v>
      </c>
      <c r="P1197" s="265" t="s">
        <v>14453</v>
      </c>
      <c r="Q1197" s="265">
        <v>1397</v>
      </c>
      <c r="R1197" s="265" t="s">
        <v>14454</v>
      </c>
      <c r="S1197" s="265" t="s">
        <v>14455</v>
      </c>
      <c r="T1197" s="265">
        <v>696304206</v>
      </c>
      <c r="U1197" s="265">
        <v>98</v>
      </c>
      <c r="V1197" s="265">
        <v>96</v>
      </c>
      <c r="W1197" s="265">
        <v>365</v>
      </c>
      <c r="X1197" s="264" t="s">
        <v>14456</v>
      </c>
      <c r="Y1197" s="264" t="s">
        <v>14457</v>
      </c>
      <c r="Z1197" s="265"/>
      <c r="AA1197" s="265" t="s">
        <v>96</v>
      </c>
      <c r="AB1197" s="265" t="s">
        <v>23</v>
      </c>
      <c r="AC1197" s="265" t="s">
        <v>97</v>
      </c>
      <c r="AD1197" s="268"/>
      <c r="AE1197" s="264" t="s">
        <v>1716</v>
      </c>
      <c r="AF1197" s="269">
        <v>29347</v>
      </c>
      <c r="AG1197" s="265" t="str">
        <f t="shared" ca="1" si="326"/>
        <v>45 anos</v>
      </c>
      <c r="AH1197" s="265"/>
      <c r="AI1197" s="269">
        <v>43937</v>
      </c>
      <c r="AJ1197" s="269">
        <f t="shared" si="327"/>
        <v>53068</v>
      </c>
      <c r="AK1197" s="269">
        <f t="shared" si="328"/>
        <v>54894</v>
      </c>
      <c r="AL1197" s="265">
        <v>59</v>
      </c>
      <c r="AM1197" s="265" t="str">
        <f t="shared" ca="1" si="329"/>
        <v>5 ano(s)</v>
      </c>
      <c r="AN1197" s="265" t="str">
        <f t="shared" ca="1" si="330"/>
        <v>4  mês(es)</v>
      </c>
      <c r="AO1197" s="265" t="str">
        <f t="shared" ca="1" si="331"/>
        <v>0 dias</v>
      </c>
      <c r="AP1197" s="265">
        <f t="shared" ca="1" si="332"/>
        <v>1948</v>
      </c>
      <c r="AQ1197" s="270" t="s">
        <v>99</v>
      </c>
      <c r="AR1197" s="265"/>
      <c r="AS1197" s="265"/>
      <c r="AT1197" s="265"/>
      <c r="AU1197" s="265"/>
      <c r="AV1197" s="265"/>
      <c r="AW1197" s="265" t="s">
        <v>100</v>
      </c>
      <c r="AX1197" s="265" t="s">
        <v>2538</v>
      </c>
      <c r="AY1197" s="265" t="s">
        <v>7354</v>
      </c>
      <c r="AZ1197" s="265" t="s">
        <v>99</v>
      </c>
      <c r="BA1197" s="265" t="s">
        <v>99</v>
      </c>
      <c r="BB1197" s="265"/>
      <c r="BC1197" s="265"/>
      <c r="BD1197" s="265"/>
      <c r="BE1197" s="265"/>
      <c r="BF1197" s="265"/>
      <c r="BG1197" s="265"/>
      <c r="BH1197" s="265"/>
      <c r="BI1197" s="265"/>
      <c r="BJ1197" s="265"/>
      <c r="BK1197" s="265"/>
      <c r="BL1197" s="265" t="s">
        <v>14458</v>
      </c>
      <c r="BM1197" s="265">
        <v>2401</v>
      </c>
      <c r="BN1197" s="265" t="s">
        <v>14459</v>
      </c>
      <c r="BO1197" s="265" t="s">
        <v>106</v>
      </c>
      <c r="BP1197" s="265">
        <v>69058902</v>
      </c>
      <c r="BQ1197" s="265">
        <v>22988455591</v>
      </c>
      <c r="BR1197" s="271" t="s">
        <v>14460</v>
      </c>
      <c r="BS1197" s="265"/>
      <c r="BT1197" s="265"/>
      <c r="BU1197" s="265"/>
      <c r="BV1197" s="265"/>
      <c r="BW1197" s="265"/>
      <c r="BX1197" s="265"/>
      <c r="BY1197" s="265"/>
      <c r="BZ1197" s="265"/>
      <c r="CA1197" s="265"/>
      <c r="CB1197" s="269">
        <v>43937</v>
      </c>
      <c r="CC1197" s="265" t="s">
        <v>175</v>
      </c>
      <c r="CD1197" s="265"/>
      <c r="CE1197" s="265"/>
      <c r="CF1197" s="265"/>
      <c r="CG1197" s="265"/>
      <c r="CH1197" s="265"/>
      <c r="CI1197" s="265"/>
      <c r="CJ1197" s="265"/>
      <c r="CK1197" s="265"/>
      <c r="CL1197" s="265"/>
      <c r="CM1197" s="265"/>
      <c r="CN1197" s="265"/>
      <c r="CO1197" s="265"/>
    </row>
    <row r="1198" spans="1:93" ht="15" customHeight="1">
      <c r="A1198" s="273" t="s">
        <v>14461</v>
      </c>
      <c r="B1198" s="270"/>
      <c r="C1198" s="225" t="s">
        <v>82</v>
      </c>
      <c r="D1198" s="609" t="s">
        <v>13153</v>
      </c>
      <c r="E1198" s="599">
        <v>48</v>
      </c>
      <c r="F1198" s="609"/>
      <c r="G1198" s="609"/>
      <c r="H1198" s="593" t="s">
        <v>84</v>
      </c>
      <c r="I1198" s="265" t="s">
        <v>14462</v>
      </c>
      <c r="J1198" s="270" t="s">
        <v>135</v>
      </c>
      <c r="K1198" s="265" t="s">
        <v>86</v>
      </c>
      <c r="L1198" s="270" t="s">
        <v>69</v>
      </c>
      <c r="M1198" s="270" t="s">
        <v>1392</v>
      </c>
      <c r="N1198" s="270" t="s">
        <v>1450</v>
      </c>
      <c r="O1198" s="267" t="s">
        <v>14463</v>
      </c>
      <c r="P1198" s="270" t="s">
        <v>14464</v>
      </c>
      <c r="Q1198" s="265">
        <v>1852</v>
      </c>
      <c r="R1198" s="270">
        <v>19040902014</v>
      </c>
      <c r="S1198" s="270">
        <v>86286544453</v>
      </c>
      <c r="T1198" s="270">
        <v>418080808</v>
      </c>
      <c r="U1198" s="270">
        <v>84</v>
      </c>
      <c r="V1198" s="270">
        <v>3</v>
      </c>
      <c r="W1198" s="270">
        <v>315</v>
      </c>
      <c r="X1198" s="273" t="s">
        <v>14465</v>
      </c>
      <c r="Y1198" s="273" t="s">
        <v>14466</v>
      </c>
      <c r="Z1198" s="265">
        <v>2</v>
      </c>
      <c r="AA1198" s="265" t="s">
        <v>96</v>
      </c>
      <c r="AB1198" s="265" t="s">
        <v>23</v>
      </c>
      <c r="AC1198" s="270" t="s">
        <v>97</v>
      </c>
      <c r="AD1198" s="281"/>
      <c r="AE1198" s="273"/>
      <c r="AF1198" s="280">
        <v>27304</v>
      </c>
      <c r="AG1198" s="265" t="str">
        <f t="shared" ca="1" si="326"/>
        <v>50 anos</v>
      </c>
      <c r="AH1198" s="280">
        <v>44802</v>
      </c>
      <c r="AI1198" s="280">
        <v>44802</v>
      </c>
      <c r="AJ1198" s="269">
        <f t="shared" si="327"/>
        <v>53933</v>
      </c>
      <c r="AK1198" s="269">
        <f t="shared" si="328"/>
        <v>55760</v>
      </c>
      <c r="AL1198" s="270">
        <v>59</v>
      </c>
      <c r="AM1198" s="265" t="str">
        <f t="shared" ca="1" si="329"/>
        <v>2 ano(s)</v>
      </c>
      <c r="AN1198" s="265" t="str">
        <f t="shared" ca="1" si="330"/>
        <v>11  mês(es)</v>
      </c>
      <c r="AO1198" s="265" t="str">
        <f t="shared" ca="1" si="331"/>
        <v>18 dias</v>
      </c>
      <c r="AP1198" s="265">
        <f t="shared" ca="1" si="332"/>
        <v>1083</v>
      </c>
      <c r="AQ1198" s="270" t="s">
        <v>99</v>
      </c>
      <c r="AR1198" s="270"/>
      <c r="AS1198" s="270"/>
      <c r="AT1198" s="270"/>
      <c r="AU1198" s="270"/>
      <c r="AV1198" s="270"/>
      <c r="AW1198" s="265" t="s">
        <v>100</v>
      </c>
      <c r="AX1198" s="270" t="s">
        <v>14467</v>
      </c>
      <c r="AY1198" s="270" t="s">
        <v>14468</v>
      </c>
      <c r="AZ1198" s="270"/>
      <c r="BA1198" s="677"/>
      <c r="BB1198" s="270"/>
      <c r="BC1198" s="270"/>
      <c r="BD1198" s="270"/>
      <c r="BE1198" s="270"/>
      <c r="BF1198" s="270"/>
      <c r="BG1198" s="270"/>
      <c r="BH1198" s="270"/>
      <c r="BI1198" s="270"/>
      <c r="BJ1198" s="270"/>
      <c r="BK1198" s="270"/>
      <c r="BL1198" s="270" t="s">
        <v>14469</v>
      </c>
      <c r="BM1198" s="270">
        <v>157</v>
      </c>
      <c r="BN1198" s="270" t="s">
        <v>14470</v>
      </c>
      <c r="BO1198" s="270" t="s">
        <v>106</v>
      </c>
      <c r="BP1198" s="270">
        <v>69063390</v>
      </c>
      <c r="BQ1198" s="289" t="s">
        <v>14471</v>
      </c>
      <c r="BR1198" s="282" t="s">
        <v>14472</v>
      </c>
      <c r="BS1198" s="273"/>
      <c r="BT1198" s="270"/>
      <c r="BU1198" s="270"/>
      <c r="BV1198" s="270"/>
      <c r="BW1198" s="270"/>
      <c r="BX1198" s="270"/>
      <c r="BY1198" s="270"/>
      <c r="BZ1198" s="270"/>
      <c r="CA1198" s="270"/>
      <c r="CB1198" s="270"/>
      <c r="CC1198" s="270"/>
      <c r="CD1198" s="270"/>
      <c r="CE1198" s="270"/>
      <c r="CF1198" s="270"/>
      <c r="CG1198" s="270"/>
      <c r="CH1198" s="270"/>
      <c r="CI1198" s="270"/>
      <c r="CJ1198" s="270"/>
      <c r="CK1198" s="270"/>
      <c r="CL1198" s="270"/>
      <c r="CM1198" s="273"/>
      <c r="CN1198" s="270"/>
      <c r="CO1198" s="270"/>
    </row>
    <row r="1199" spans="1:93" ht="15" customHeight="1">
      <c r="A1199" s="264" t="s">
        <v>14473</v>
      </c>
      <c r="B1199" s="265">
        <v>28</v>
      </c>
      <c r="C1199" s="225" t="s">
        <v>82</v>
      </c>
      <c r="D1199" s="609" t="s">
        <v>13153</v>
      </c>
      <c r="E1199" s="599">
        <v>48</v>
      </c>
      <c r="F1199" s="609"/>
      <c r="G1199" s="609"/>
      <c r="H1199" s="593" t="s">
        <v>84</v>
      </c>
      <c r="I1199" s="265"/>
      <c r="J1199" s="265" t="s">
        <v>85</v>
      </c>
      <c r="K1199" s="265" t="s">
        <v>544</v>
      </c>
      <c r="L1199" s="265" t="s">
        <v>75</v>
      </c>
      <c r="M1199" s="266" t="s">
        <v>136</v>
      </c>
      <c r="N1199" s="266" t="s">
        <v>137</v>
      </c>
      <c r="O1199" s="267" t="s">
        <v>14474</v>
      </c>
      <c r="P1199" s="265" t="s">
        <v>14475</v>
      </c>
      <c r="Q1199" s="265">
        <v>1443</v>
      </c>
      <c r="R1199" s="265" t="s">
        <v>14476</v>
      </c>
      <c r="S1199" s="265" t="s">
        <v>14477</v>
      </c>
      <c r="T1199" s="265">
        <v>192324913</v>
      </c>
      <c r="U1199" s="265">
        <v>76</v>
      </c>
      <c r="V1199" s="265">
        <v>25</v>
      </c>
      <c r="W1199" s="265">
        <v>34</v>
      </c>
      <c r="X1199" s="264" t="s">
        <v>14478</v>
      </c>
      <c r="Y1199" s="264" t="s">
        <v>14479</v>
      </c>
      <c r="Z1199" s="265"/>
      <c r="AA1199" s="265" t="s">
        <v>96</v>
      </c>
      <c r="AB1199" s="265" t="s">
        <v>23</v>
      </c>
      <c r="AC1199" s="265" t="s">
        <v>97</v>
      </c>
      <c r="AD1199" s="268"/>
      <c r="AE1199" s="264"/>
      <c r="AF1199" s="269">
        <v>25173</v>
      </c>
      <c r="AG1199" s="265" t="str">
        <f t="shared" ca="1" si="326"/>
        <v>56 anos</v>
      </c>
      <c r="AH1199" s="265"/>
      <c r="AI1199" s="269">
        <v>43937</v>
      </c>
      <c r="AJ1199" s="269">
        <f t="shared" si="327"/>
        <v>53068</v>
      </c>
      <c r="AK1199" s="269">
        <f t="shared" si="328"/>
        <v>54894</v>
      </c>
      <c r="AL1199" s="265">
        <v>59</v>
      </c>
      <c r="AM1199" s="265" t="str">
        <f t="shared" ca="1" si="329"/>
        <v>5 ano(s)</v>
      </c>
      <c r="AN1199" s="265" t="str">
        <f t="shared" ca="1" si="330"/>
        <v>4  mês(es)</v>
      </c>
      <c r="AO1199" s="265" t="str">
        <f t="shared" ca="1" si="331"/>
        <v>0 dias</v>
      </c>
      <c r="AP1199" s="265">
        <f t="shared" ca="1" si="332"/>
        <v>1948</v>
      </c>
      <c r="AQ1199" s="270" t="s">
        <v>99</v>
      </c>
      <c r="AR1199" s="265"/>
      <c r="AS1199" s="265"/>
      <c r="AT1199" s="265"/>
      <c r="AU1199" s="265"/>
      <c r="AV1199" s="265"/>
      <c r="AW1199" s="265" t="s">
        <v>100</v>
      </c>
      <c r="AX1199" s="265" t="s">
        <v>149</v>
      </c>
      <c r="AY1199" s="265" t="s">
        <v>14480</v>
      </c>
      <c r="AZ1199" s="265"/>
      <c r="BA1199" s="265"/>
      <c r="BB1199" s="265"/>
      <c r="BC1199" s="265"/>
      <c r="BD1199" s="265"/>
      <c r="BE1199" s="265"/>
      <c r="BF1199" s="265"/>
      <c r="BG1199" s="265"/>
      <c r="BH1199" s="265"/>
      <c r="BI1199" s="265"/>
      <c r="BJ1199" s="265"/>
      <c r="BK1199" s="265"/>
      <c r="BL1199" s="265" t="s">
        <v>13361</v>
      </c>
      <c r="BM1199" s="265">
        <v>202</v>
      </c>
      <c r="BN1199" s="265" t="s">
        <v>14481</v>
      </c>
      <c r="BO1199" s="265" t="s">
        <v>106</v>
      </c>
      <c r="BP1199" s="265">
        <v>69054641</v>
      </c>
      <c r="BQ1199" s="265">
        <v>91984638201</v>
      </c>
      <c r="BR1199" s="271" t="s">
        <v>14482</v>
      </c>
      <c r="BS1199" s="265"/>
      <c r="BT1199" s="265"/>
      <c r="BU1199" s="265"/>
      <c r="BV1199" s="265"/>
      <c r="BW1199" s="265"/>
      <c r="BX1199" s="265"/>
      <c r="BY1199" s="265"/>
      <c r="BZ1199" s="265"/>
      <c r="CA1199" s="265"/>
      <c r="CB1199" s="269">
        <v>43937</v>
      </c>
      <c r="CC1199" s="265" t="s">
        <v>175</v>
      </c>
      <c r="CD1199" s="269">
        <v>44672</v>
      </c>
      <c r="CE1199" s="265" t="s">
        <v>5664</v>
      </c>
      <c r="CF1199" s="265"/>
      <c r="CG1199" s="265"/>
      <c r="CH1199" s="265"/>
      <c r="CI1199" s="265"/>
      <c r="CJ1199" s="265"/>
      <c r="CK1199" s="265"/>
      <c r="CL1199" s="265"/>
      <c r="CM1199" s="265"/>
      <c r="CN1199" s="265"/>
      <c r="CO1199" s="265"/>
    </row>
    <row r="1200" spans="1:93" ht="15" customHeight="1">
      <c r="A1200" s="217" t="s">
        <v>14483</v>
      </c>
      <c r="B1200" s="265">
        <v>1</v>
      </c>
      <c r="C1200" s="585" t="s">
        <v>82</v>
      </c>
      <c r="D1200" s="609" t="s">
        <v>13153</v>
      </c>
      <c r="E1200" s="599">
        <v>48</v>
      </c>
      <c r="F1200" s="609"/>
      <c r="G1200" s="609"/>
      <c r="H1200" s="593" t="s">
        <v>7609</v>
      </c>
      <c r="I1200" s="265" t="s">
        <v>575</v>
      </c>
      <c r="J1200" s="265" t="s">
        <v>135</v>
      </c>
      <c r="K1200" s="265" t="s">
        <v>279</v>
      </c>
      <c r="L1200" s="265" t="s">
        <v>76</v>
      </c>
      <c r="M1200" s="266" t="s">
        <v>136</v>
      </c>
      <c r="N1200" s="266" t="s">
        <v>2291</v>
      </c>
      <c r="O1200" s="267" t="s">
        <v>14484</v>
      </c>
      <c r="P1200" s="265" t="s">
        <v>14485</v>
      </c>
      <c r="Q1200" s="266" t="s">
        <v>14486</v>
      </c>
      <c r="R1200" s="265" t="s">
        <v>14487</v>
      </c>
      <c r="S1200" s="265" t="s">
        <v>14488</v>
      </c>
      <c r="T1200" s="265">
        <v>235378422</v>
      </c>
      <c r="U1200" s="265">
        <v>16</v>
      </c>
      <c r="V1200" s="265">
        <v>2</v>
      </c>
      <c r="W1200" s="265">
        <v>542</v>
      </c>
      <c r="X1200" s="264" t="s">
        <v>14489</v>
      </c>
      <c r="Y1200" s="264" t="s">
        <v>14490</v>
      </c>
      <c r="Z1200" s="265">
        <v>2</v>
      </c>
      <c r="AA1200" s="265" t="s">
        <v>96</v>
      </c>
      <c r="AB1200" s="265" t="s">
        <v>23</v>
      </c>
      <c r="AC1200" s="265" t="s">
        <v>97</v>
      </c>
      <c r="AD1200" s="268"/>
      <c r="AE1200" s="264" t="s">
        <v>7113</v>
      </c>
      <c r="AF1200" s="269">
        <v>31076</v>
      </c>
      <c r="AG1200" s="265" t="str">
        <f t="shared" ca="1" si="326"/>
        <v>40 anos</v>
      </c>
      <c r="AH1200" s="265"/>
      <c r="AI1200" s="269">
        <v>43298</v>
      </c>
      <c r="AJ1200" s="269">
        <f t="shared" si="327"/>
        <v>52429</v>
      </c>
      <c r="AK1200" s="269">
        <f t="shared" si="328"/>
        <v>54256</v>
      </c>
      <c r="AL1200" s="265">
        <v>59</v>
      </c>
      <c r="AM1200" s="265" t="str">
        <f t="shared" ca="1" si="329"/>
        <v>7 ano(s)</v>
      </c>
      <c r="AN1200" s="265" t="str">
        <f t="shared" ca="1" si="330"/>
        <v>0  mês(es)</v>
      </c>
      <c r="AO1200" s="265" t="str">
        <f t="shared" ca="1" si="331"/>
        <v>30 dias</v>
      </c>
      <c r="AP1200" s="265">
        <f t="shared" ca="1" si="332"/>
        <v>2587</v>
      </c>
      <c r="AQ1200" s="270" t="s">
        <v>99</v>
      </c>
      <c r="AR1200" s="265"/>
      <c r="AS1200" s="265"/>
      <c r="AT1200" s="265"/>
      <c r="AU1200" s="265"/>
      <c r="AV1200" s="265"/>
      <c r="AW1200" s="265" t="s">
        <v>100</v>
      </c>
      <c r="AX1200" s="265" t="s">
        <v>2298</v>
      </c>
      <c r="AY1200" s="265" t="s">
        <v>14491</v>
      </c>
      <c r="AZ1200" s="265"/>
      <c r="BA1200" s="265" t="s">
        <v>99</v>
      </c>
      <c r="BB1200" s="265"/>
      <c r="BC1200" s="265"/>
      <c r="BD1200" s="265"/>
      <c r="BE1200" s="265"/>
      <c r="BF1200" s="265"/>
      <c r="BG1200" s="265"/>
      <c r="BH1200" s="265"/>
      <c r="BI1200" s="265"/>
      <c r="BJ1200" s="265"/>
      <c r="BK1200" s="265"/>
      <c r="BL1200" s="265" t="s">
        <v>14492</v>
      </c>
      <c r="BM1200" s="265">
        <v>0</v>
      </c>
      <c r="BN1200" s="265" t="s">
        <v>14493</v>
      </c>
      <c r="BO1200" s="265" t="s">
        <v>106</v>
      </c>
      <c r="BP1200" s="265">
        <v>69030730</v>
      </c>
      <c r="BQ1200" s="265">
        <v>92081034303</v>
      </c>
      <c r="BR1200" s="271" t="s">
        <v>14494</v>
      </c>
      <c r="BS1200" s="265" t="s">
        <v>8679</v>
      </c>
      <c r="BT1200" s="265"/>
      <c r="BU1200" s="265"/>
      <c r="BV1200" s="265"/>
      <c r="BW1200" s="265"/>
      <c r="BX1200" s="265"/>
      <c r="BY1200" s="265"/>
      <c r="BZ1200" s="265"/>
      <c r="CA1200" s="265"/>
      <c r="CB1200" s="265"/>
      <c r="CC1200" s="265"/>
      <c r="CD1200" s="269">
        <v>44068</v>
      </c>
      <c r="CE1200" s="284" t="s">
        <v>8680</v>
      </c>
      <c r="CF1200" s="269">
        <v>45163</v>
      </c>
      <c r="CG1200" s="265" t="s">
        <v>14495</v>
      </c>
      <c r="CH1200" s="265"/>
      <c r="CI1200" s="265"/>
      <c r="CJ1200" s="265"/>
      <c r="CK1200" s="265"/>
      <c r="CL1200" s="265"/>
      <c r="CM1200" s="265"/>
      <c r="CN1200" s="265"/>
      <c r="CO1200" s="265"/>
    </row>
    <row r="1201" spans="1:93" ht="15" customHeight="1">
      <c r="A1201" s="264" t="s">
        <v>14496</v>
      </c>
      <c r="B1201" s="265"/>
      <c r="C1201" s="225" t="s">
        <v>82</v>
      </c>
      <c r="D1201" s="609" t="s">
        <v>13153</v>
      </c>
      <c r="E1201" s="599">
        <v>48</v>
      </c>
      <c r="F1201" s="609"/>
      <c r="G1201" s="609"/>
      <c r="H1201" s="593" t="s">
        <v>84</v>
      </c>
      <c r="I1201" s="265" t="s">
        <v>4827</v>
      </c>
      <c r="J1201" s="265" t="s">
        <v>135</v>
      </c>
      <c r="K1201" s="265" t="s">
        <v>544</v>
      </c>
      <c r="L1201" s="265" t="s">
        <v>73</v>
      </c>
      <c r="M1201" s="266" t="s">
        <v>136</v>
      </c>
      <c r="N1201" s="266" t="s">
        <v>137</v>
      </c>
      <c r="O1201" s="267" t="s">
        <v>14497</v>
      </c>
      <c r="P1201" s="265" t="s">
        <v>14498</v>
      </c>
      <c r="Q1201" s="265">
        <v>1885</v>
      </c>
      <c r="R1201" s="265" t="s">
        <v>14499</v>
      </c>
      <c r="S1201" s="265" t="s">
        <v>14500</v>
      </c>
      <c r="T1201" s="265">
        <v>227201022</v>
      </c>
      <c r="U1201" s="265">
        <v>32</v>
      </c>
      <c r="V1201" s="265">
        <v>37</v>
      </c>
      <c r="W1201" s="265">
        <v>266</v>
      </c>
      <c r="X1201" s="264" t="s">
        <v>14501</v>
      </c>
      <c r="Y1201" s="264" t="s">
        <v>14502</v>
      </c>
      <c r="Z1201" s="265">
        <v>1</v>
      </c>
      <c r="AA1201" s="265" t="s">
        <v>99</v>
      </c>
      <c r="AB1201" s="265" t="s">
        <v>1601</v>
      </c>
      <c r="AC1201" s="265" t="s">
        <v>97</v>
      </c>
      <c r="AD1201" s="268" t="s">
        <v>14503</v>
      </c>
      <c r="AE1201" s="264" t="s">
        <v>1850</v>
      </c>
      <c r="AF1201" s="269">
        <v>31366</v>
      </c>
      <c r="AG1201" s="265" t="str">
        <f t="shared" ca="1" si="326"/>
        <v>39 anos</v>
      </c>
      <c r="AH1201" s="269">
        <v>45302</v>
      </c>
      <c r="AI1201" s="269">
        <v>45302</v>
      </c>
      <c r="AJ1201" s="269">
        <f t="shared" si="327"/>
        <v>54434</v>
      </c>
      <c r="AK1201" s="269">
        <f t="shared" si="328"/>
        <v>56260</v>
      </c>
      <c r="AL1201" s="270">
        <v>59</v>
      </c>
      <c r="AM1201" s="265" t="str">
        <f t="shared" ca="1" si="329"/>
        <v>1 ano(s)</v>
      </c>
      <c r="AN1201" s="265" t="str">
        <f t="shared" ca="1" si="330"/>
        <v>7  mês(es)</v>
      </c>
      <c r="AO1201" s="265" t="str">
        <f t="shared" ca="1" si="331"/>
        <v>5 dias</v>
      </c>
      <c r="AP1201" s="265">
        <f t="shared" ca="1" si="332"/>
        <v>583</v>
      </c>
      <c r="AQ1201" s="270" t="s">
        <v>99</v>
      </c>
      <c r="AR1201" s="265"/>
      <c r="AS1201" s="265"/>
      <c r="AT1201" s="265"/>
      <c r="AU1201" s="265"/>
      <c r="AV1201" s="265"/>
      <c r="AW1201" s="265" t="s">
        <v>100</v>
      </c>
      <c r="AX1201" s="265" t="s">
        <v>149</v>
      </c>
      <c r="AY1201" s="265"/>
      <c r="AZ1201" s="265" t="s">
        <v>110</v>
      </c>
      <c r="BA1201" s="265" t="s">
        <v>110</v>
      </c>
      <c r="BB1201" s="265"/>
      <c r="BC1201" s="265"/>
      <c r="BD1201" s="265"/>
      <c r="BE1201" s="265"/>
      <c r="BF1201" s="265"/>
      <c r="BG1201" s="269">
        <v>45419</v>
      </c>
      <c r="BH1201" s="265"/>
      <c r="BI1201" s="265"/>
      <c r="BJ1201" s="265"/>
      <c r="BK1201" s="265"/>
      <c r="BL1201" s="265" t="s">
        <v>14504</v>
      </c>
      <c r="BM1201" s="265">
        <v>750</v>
      </c>
      <c r="BN1201" s="265" t="s">
        <v>14505</v>
      </c>
      <c r="BO1201" s="265" t="s">
        <v>106</v>
      </c>
      <c r="BP1201" s="265" t="s">
        <v>8964</v>
      </c>
      <c r="BQ1201" s="265" t="s">
        <v>14506</v>
      </c>
      <c r="BR1201" s="271" t="s">
        <v>14507</v>
      </c>
      <c r="BS1201" s="265"/>
      <c r="BT1201" s="265"/>
      <c r="BU1201" s="265"/>
      <c r="BV1201" s="265"/>
      <c r="BW1201" s="265"/>
      <c r="BX1201" s="265"/>
      <c r="BY1201" s="265"/>
      <c r="BZ1201" s="265"/>
      <c r="CA1201" s="265"/>
      <c r="CB1201" s="269">
        <v>45419</v>
      </c>
      <c r="CC1201" s="265" t="s">
        <v>4839</v>
      </c>
      <c r="CD1201" s="269"/>
      <c r="CE1201" s="265"/>
      <c r="CF1201" s="265"/>
      <c r="CG1201" s="265"/>
      <c r="CH1201" s="265"/>
      <c r="CI1201" s="265"/>
      <c r="CJ1201" s="265"/>
      <c r="CK1201" s="265"/>
      <c r="CL1201" s="265"/>
      <c r="CM1201" s="265"/>
      <c r="CN1201" s="265"/>
      <c r="CO1201" s="265"/>
    </row>
    <row r="1202" spans="1:93" ht="15" customHeight="1">
      <c r="A1202" s="264" t="s">
        <v>14508</v>
      </c>
      <c r="B1202" s="265"/>
      <c r="C1202" s="585" t="s">
        <v>82</v>
      </c>
      <c r="D1202" s="609" t="s">
        <v>13153</v>
      </c>
      <c r="E1202" s="599">
        <v>48</v>
      </c>
      <c r="F1202" s="609"/>
      <c r="G1202" s="609"/>
      <c r="H1202" s="593" t="s">
        <v>84</v>
      </c>
      <c r="I1202" s="265" t="s">
        <v>2952</v>
      </c>
      <c r="J1202" s="265" t="s">
        <v>85</v>
      </c>
      <c r="K1202" s="265" t="s">
        <v>86</v>
      </c>
      <c r="L1202" s="270" t="s">
        <v>70</v>
      </c>
      <c r="M1202" s="266" t="s">
        <v>1392</v>
      </c>
      <c r="N1202" s="266" t="s">
        <v>1450</v>
      </c>
      <c r="O1202" s="267" t="s">
        <v>14509</v>
      </c>
      <c r="P1202" s="265" t="s">
        <v>14510</v>
      </c>
      <c r="Q1202" s="272" t="s">
        <v>14511</v>
      </c>
      <c r="R1202" s="265" t="s">
        <v>14512</v>
      </c>
      <c r="S1202" s="265" t="s">
        <v>14513</v>
      </c>
      <c r="T1202" s="265">
        <v>494351213</v>
      </c>
      <c r="U1202" s="265">
        <v>41</v>
      </c>
      <c r="V1202" s="265">
        <v>1</v>
      </c>
      <c r="W1202" s="265">
        <v>398</v>
      </c>
      <c r="X1202" s="264" t="s">
        <v>14427</v>
      </c>
      <c r="Y1202" s="264" t="s">
        <v>14514</v>
      </c>
      <c r="Z1202" s="265">
        <v>1</v>
      </c>
      <c r="AA1202" s="265" t="s">
        <v>99</v>
      </c>
      <c r="AB1202" s="265" t="s">
        <v>1601</v>
      </c>
      <c r="AC1202" s="265" t="s">
        <v>97</v>
      </c>
      <c r="AD1202" s="268" t="s">
        <v>14515</v>
      </c>
      <c r="AE1202" s="264" t="s">
        <v>6330</v>
      </c>
      <c r="AF1202" s="269">
        <v>31176</v>
      </c>
      <c r="AG1202" s="265" t="str">
        <f t="shared" ca="1" si="326"/>
        <v>40 anos</v>
      </c>
      <c r="AH1202" s="269">
        <v>43937</v>
      </c>
      <c r="AI1202" s="269">
        <v>43937</v>
      </c>
      <c r="AJ1202" s="269">
        <f t="shared" si="327"/>
        <v>53068</v>
      </c>
      <c r="AK1202" s="269">
        <f t="shared" si="328"/>
        <v>54894</v>
      </c>
      <c r="AL1202" s="265">
        <v>59</v>
      </c>
      <c r="AM1202" s="265" t="str">
        <f t="shared" ca="1" si="329"/>
        <v>5 ano(s)</v>
      </c>
      <c r="AN1202" s="265" t="str">
        <f t="shared" ca="1" si="330"/>
        <v>4  mês(es)</v>
      </c>
      <c r="AO1202" s="265" t="str">
        <f t="shared" ca="1" si="331"/>
        <v>0 dias</v>
      </c>
      <c r="AP1202" s="265">
        <f t="shared" ca="1" si="332"/>
        <v>1948</v>
      </c>
      <c r="AQ1202" s="270" t="s">
        <v>99</v>
      </c>
      <c r="AR1202" s="265"/>
      <c r="AS1202" s="265"/>
      <c r="AT1202" s="265"/>
      <c r="AU1202" s="265"/>
      <c r="AV1202" s="265"/>
      <c r="AW1202" s="265" t="s">
        <v>100</v>
      </c>
      <c r="AX1202" s="265" t="s">
        <v>110</v>
      </c>
      <c r="AY1202" s="265" t="s">
        <v>14516</v>
      </c>
      <c r="AZ1202" s="265" t="s">
        <v>99</v>
      </c>
      <c r="BA1202" s="265" t="s">
        <v>99</v>
      </c>
      <c r="BB1202" s="265"/>
      <c r="BC1202" s="265"/>
      <c r="BD1202" s="265"/>
      <c r="BE1202" s="265"/>
      <c r="BF1202" s="265"/>
      <c r="BG1202" s="265"/>
      <c r="BH1202" s="265"/>
      <c r="BI1202" s="265"/>
      <c r="BJ1202" s="265"/>
      <c r="BK1202" s="265"/>
      <c r="BL1202" s="265" t="s">
        <v>14517</v>
      </c>
      <c r="BM1202" s="265">
        <v>8</v>
      </c>
      <c r="BN1202" s="265" t="s">
        <v>10183</v>
      </c>
      <c r="BO1202" s="265" t="s">
        <v>106</v>
      </c>
      <c r="BP1202" s="265" t="s">
        <v>14518</v>
      </c>
      <c r="BQ1202" s="265" t="s">
        <v>14519</v>
      </c>
      <c r="BR1202" s="285" t="s">
        <v>14520</v>
      </c>
      <c r="BS1202" s="265"/>
      <c r="BT1202" s="265"/>
      <c r="BU1202" s="265"/>
      <c r="BV1202" s="265"/>
      <c r="BW1202" s="265"/>
      <c r="BX1202" s="265"/>
      <c r="BY1202" s="265" t="s">
        <v>14521</v>
      </c>
      <c r="BZ1202" s="265"/>
      <c r="CA1202" s="265"/>
      <c r="CB1202" s="265"/>
      <c r="CC1202" s="265"/>
      <c r="CD1202" s="265"/>
      <c r="CE1202" s="265"/>
      <c r="CF1202" s="265"/>
      <c r="CG1202" s="265"/>
      <c r="CH1202" s="265"/>
      <c r="CI1202" s="265"/>
      <c r="CJ1202" s="265"/>
      <c r="CK1202" s="265"/>
      <c r="CL1202" s="265"/>
      <c r="CM1202" s="265"/>
      <c r="CN1202" s="265"/>
      <c r="CO1202" s="265"/>
    </row>
    <row r="1203" spans="1:93" ht="15" customHeight="1">
      <c r="A1203" s="264" t="s">
        <v>14522</v>
      </c>
      <c r="B1203" s="265">
        <v>56</v>
      </c>
      <c r="C1203" s="225" t="s">
        <v>82</v>
      </c>
      <c r="D1203" s="609" t="s">
        <v>13153</v>
      </c>
      <c r="E1203" s="599">
        <v>48</v>
      </c>
      <c r="F1203" s="609"/>
      <c r="G1203" s="609"/>
      <c r="H1203" s="593" t="s">
        <v>84</v>
      </c>
      <c r="I1203" s="265"/>
      <c r="J1203" s="265" t="s">
        <v>135</v>
      </c>
      <c r="K1203" s="265" t="s">
        <v>544</v>
      </c>
      <c r="L1203" s="265" t="s">
        <v>75</v>
      </c>
      <c r="M1203" s="266" t="s">
        <v>136</v>
      </c>
      <c r="N1203" s="266" t="s">
        <v>137</v>
      </c>
      <c r="O1203" s="267" t="s">
        <v>14523</v>
      </c>
      <c r="P1203" s="265" t="s">
        <v>14524</v>
      </c>
      <c r="Q1203" s="265">
        <v>1473</v>
      </c>
      <c r="R1203" s="265" t="s">
        <v>14525</v>
      </c>
      <c r="S1203" s="265" t="s">
        <v>14526</v>
      </c>
      <c r="T1203" s="265">
        <v>256365509</v>
      </c>
      <c r="U1203" s="265">
        <v>30</v>
      </c>
      <c r="V1203" s="265">
        <v>16</v>
      </c>
      <c r="W1203" s="265">
        <v>234</v>
      </c>
      <c r="X1203" s="264" t="s">
        <v>14527</v>
      </c>
      <c r="Y1203" s="264" t="s">
        <v>14428</v>
      </c>
      <c r="Z1203" s="265"/>
      <c r="AA1203" s="265" t="s">
        <v>99</v>
      </c>
      <c r="AB1203" s="265" t="s">
        <v>23</v>
      </c>
      <c r="AC1203" s="265" t="s">
        <v>97</v>
      </c>
      <c r="AD1203" s="268"/>
      <c r="AE1203" s="264" t="s">
        <v>12424</v>
      </c>
      <c r="AF1203" s="269">
        <v>25888</v>
      </c>
      <c r="AG1203" s="265" t="str">
        <f t="shared" ca="1" si="326"/>
        <v>54 anos</v>
      </c>
      <c r="AH1203" s="265"/>
      <c r="AI1203" s="269">
        <v>43937</v>
      </c>
      <c r="AJ1203" s="269">
        <f t="shared" si="327"/>
        <v>53068</v>
      </c>
      <c r="AK1203" s="269">
        <f t="shared" si="328"/>
        <v>54894</v>
      </c>
      <c r="AL1203" s="265">
        <v>59</v>
      </c>
      <c r="AM1203" s="265" t="str">
        <f t="shared" ca="1" si="329"/>
        <v>5 ano(s)</v>
      </c>
      <c r="AN1203" s="265" t="str">
        <f t="shared" ca="1" si="330"/>
        <v>4  mês(es)</v>
      </c>
      <c r="AO1203" s="265" t="str">
        <f t="shared" ca="1" si="331"/>
        <v>0 dias</v>
      </c>
      <c r="AP1203" s="265">
        <f t="shared" ca="1" si="332"/>
        <v>1948</v>
      </c>
      <c r="AQ1203" s="270" t="s">
        <v>99</v>
      </c>
      <c r="AR1203" s="265"/>
      <c r="AS1203" s="265"/>
      <c r="AT1203" s="265"/>
      <c r="AU1203" s="265"/>
      <c r="AV1203" s="265"/>
      <c r="AW1203" s="265" t="s">
        <v>100</v>
      </c>
      <c r="AX1203" s="265" t="s">
        <v>149</v>
      </c>
      <c r="AY1203" s="265" t="s">
        <v>14528</v>
      </c>
      <c r="AZ1203" s="265" t="s">
        <v>14529</v>
      </c>
      <c r="BA1203" s="265"/>
      <c r="BB1203" s="265"/>
      <c r="BC1203" s="265"/>
      <c r="BD1203" s="265"/>
      <c r="BE1203" s="265"/>
      <c r="BF1203" s="265"/>
      <c r="BG1203" s="265"/>
      <c r="BH1203" s="265"/>
      <c r="BI1203" s="265"/>
      <c r="BJ1203" s="265"/>
      <c r="BK1203" s="265"/>
      <c r="BL1203" s="265" t="s">
        <v>14430</v>
      </c>
      <c r="BM1203" s="265">
        <v>1421</v>
      </c>
      <c r="BN1203" s="265" t="s">
        <v>14431</v>
      </c>
      <c r="BO1203" s="265" t="s">
        <v>106</v>
      </c>
      <c r="BP1203" s="265">
        <v>69060210</v>
      </c>
      <c r="BQ1203" s="265">
        <v>9233424051</v>
      </c>
      <c r="BR1203" s="271" t="s">
        <v>14530</v>
      </c>
      <c r="BS1203" s="265"/>
      <c r="BT1203" s="265"/>
      <c r="BU1203" s="265"/>
      <c r="BV1203" s="265"/>
      <c r="BW1203" s="265"/>
      <c r="BX1203" s="265"/>
      <c r="BY1203" s="265"/>
      <c r="BZ1203" s="265"/>
      <c r="CA1203" s="265"/>
      <c r="CB1203" s="269">
        <v>43937</v>
      </c>
      <c r="CC1203" s="265" t="s">
        <v>175</v>
      </c>
      <c r="CD1203" s="269">
        <v>44672</v>
      </c>
      <c r="CE1203" s="265" t="s">
        <v>5664</v>
      </c>
      <c r="CF1203" s="265"/>
      <c r="CG1203" s="265"/>
      <c r="CH1203" s="265"/>
      <c r="CI1203" s="265"/>
      <c r="CJ1203" s="265"/>
      <c r="CK1203" s="265"/>
      <c r="CL1203" s="265"/>
      <c r="CM1203" s="265"/>
      <c r="CN1203" s="265"/>
      <c r="CO1203" s="265"/>
    </row>
    <row r="1204" spans="1:93" ht="15" customHeight="1">
      <c r="A1204" s="217" t="s">
        <v>14531</v>
      </c>
      <c r="B1204" s="265"/>
      <c r="C1204" s="225" t="s">
        <v>82</v>
      </c>
      <c r="D1204" s="609" t="s">
        <v>13153</v>
      </c>
      <c r="E1204" s="599">
        <v>48</v>
      </c>
      <c r="F1204" s="609"/>
      <c r="G1204" s="609"/>
      <c r="H1204" s="593" t="s">
        <v>84</v>
      </c>
      <c r="I1204" s="265"/>
      <c r="J1204" s="265" t="s">
        <v>135</v>
      </c>
      <c r="K1204" s="265" t="s">
        <v>544</v>
      </c>
      <c r="L1204" s="270" t="s">
        <v>70</v>
      </c>
      <c r="M1204" s="266" t="s">
        <v>1392</v>
      </c>
      <c r="N1204" s="266" t="s">
        <v>1450</v>
      </c>
      <c r="O1204" s="267" t="s">
        <v>14532</v>
      </c>
      <c r="P1204" s="265" t="s">
        <v>14533</v>
      </c>
      <c r="Q1204" s="272" t="s">
        <v>14534</v>
      </c>
      <c r="R1204" s="265" t="s">
        <v>14535</v>
      </c>
      <c r="S1204" s="265" t="s">
        <v>14536</v>
      </c>
      <c r="T1204" s="265">
        <v>169917122</v>
      </c>
      <c r="U1204" s="265">
        <v>8</v>
      </c>
      <c r="V1204" s="265">
        <v>59</v>
      </c>
      <c r="W1204" s="265">
        <v>558</v>
      </c>
      <c r="X1204" s="264" t="s">
        <v>14537</v>
      </c>
      <c r="Y1204" s="264" t="s">
        <v>14538</v>
      </c>
      <c r="Z1204" s="265"/>
      <c r="AA1204" s="265" t="s">
        <v>96</v>
      </c>
      <c r="AB1204" s="265" t="s">
        <v>23</v>
      </c>
      <c r="AC1204" s="265" t="s">
        <v>97</v>
      </c>
      <c r="AD1204" s="268"/>
      <c r="AE1204" s="264" t="s">
        <v>11347</v>
      </c>
      <c r="AF1204" s="280">
        <v>28587</v>
      </c>
      <c r="AG1204" s="265" t="str">
        <f t="shared" ca="1" si="326"/>
        <v>47 anos</v>
      </c>
      <c r="AH1204" s="269">
        <v>43937</v>
      </c>
      <c r="AI1204" s="269">
        <v>43937</v>
      </c>
      <c r="AJ1204" s="269">
        <f t="shared" si="327"/>
        <v>53068</v>
      </c>
      <c r="AK1204" s="269">
        <f t="shared" si="328"/>
        <v>54894</v>
      </c>
      <c r="AL1204" s="265">
        <v>59</v>
      </c>
      <c r="AM1204" s="265" t="str">
        <f t="shared" ca="1" si="329"/>
        <v>5 ano(s)</v>
      </c>
      <c r="AN1204" s="265" t="str">
        <f t="shared" ca="1" si="330"/>
        <v>4  mês(es)</v>
      </c>
      <c r="AO1204" s="265" t="str">
        <f t="shared" ca="1" si="331"/>
        <v>0 dias</v>
      </c>
      <c r="AP1204" s="265">
        <f t="shared" ca="1" si="332"/>
        <v>1948</v>
      </c>
      <c r="AQ1204" s="270" t="s">
        <v>99</v>
      </c>
      <c r="AR1204" s="265"/>
      <c r="AS1204" s="265"/>
      <c r="AT1204" s="265"/>
      <c r="AU1204" s="265"/>
      <c r="AV1204" s="265"/>
      <c r="AW1204" s="265" t="s">
        <v>336</v>
      </c>
      <c r="AX1204" s="265" t="s">
        <v>110</v>
      </c>
      <c r="AY1204" s="265" t="s">
        <v>99</v>
      </c>
      <c r="AZ1204" s="265" t="s">
        <v>99</v>
      </c>
      <c r="BA1204" s="265" t="s">
        <v>99</v>
      </c>
      <c r="BB1204" s="265"/>
      <c r="BC1204" s="265"/>
      <c r="BD1204" s="265"/>
      <c r="BE1204" s="265"/>
      <c r="BF1204" s="265"/>
      <c r="BG1204" s="265"/>
      <c r="BH1204" s="265"/>
      <c r="BI1204" s="265"/>
      <c r="BJ1204" s="265"/>
      <c r="BK1204" s="265"/>
      <c r="BL1204" s="273" t="s">
        <v>14539</v>
      </c>
      <c r="BM1204" s="270">
        <v>210</v>
      </c>
      <c r="BN1204" s="273" t="s">
        <v>14540</v>
      </c>
      <c r="BO1204" s="270" t="s">
        <v>106</v>
      </c>
      <c r="BP1204" s="270">
        <v>69098382</v>
      </c>
      <c r="BQ1204" s="270">
        <v>92988383802</v>
      </c>
      <c r="BR1204" s="273" t="s">
        <v>14541</v>
      </c>
      <c r="BS1204" s="265"/>
      <c r="BT1204" s="265"/>
      <c r="BU1204" s="265"/>
      <c r="BV1204" s="265"/>
      <c r="BW1204" s="265"/>
      <c r="BX1204" s="265"/>
      <c r="BY1204" s="265" t="s">
        <v>14542</v>
      </c>
      <c r="BZ1204" s="265"/>
      <c r="CA1204" s="265"/>
      <c r="CB1204" s="265"/>
      <c r="CC1204" s="265"/>
      <c r="CD1204" s="265"/>
      <c r="CE1204" s="265"/>
      <c r="CF1204" s="265"/>
      <c r="CG1204" s="265"/>
      <c r="CH1204" s="265"/>
      <c r="CI1204" s="265"/>
      <c r="CJ1204" s="265"/>
      <c r="CK1204" s="265"/>
      <c r="CL1204" s="265"/>
      <c r="CM1204" s="265"/>
      <c r="CN1204" s="265"/>
      <c r="CO1204" s="265"/>
    </row>
    <row r="1205" spans="1:93" ht="15" customHeight="1">
      <c r="A1205" s="217" t="s">
        <v>14543</v>
      </c>
      <c r="B1205" s="265">
        <v>20</v>
      </c>
      <c r="C1205" s="225" t="s">
        <v>82</v>
      </c>
      <c r="D1205" s="609" t="s">
        <v>13153</v>
      </c>
      <c r="E1205" s="599">
        <v>48</v>
      </c>
      <c r="F1205" s="609"/>
      <c r="G1205" s="609"/>
      <c r="H1205" s="593" t="s">
        <v>84</v>
      </c>
      <c r="I1205" s="265"/>
      <c r="J1205" s="265" t="s">
        <v>85</v>
      </c>
      <c r="K1205" s="265" t="s">
        <v>544</v>
      </c>
      <c r="L1205" s="265" t="s">
        <v>75</v>
      </c>
      <c r="M1205" s="266" t="s">
        <v>136</v>
      </c>
      <c r="N1205" s="266" t="s">
        <v>161</v>
      </c>
      <c r="O1205" s="267" t="s">
        <v>14544</v>
      </c>
      <c r="P1205" s="265" t="s">
        <v>14545</v>
      </c>
      <c r="Q1205" s="265">
        <v>1517</v>
      </c>
      <c r="R1205" s="265" t="s">
        <v>14546</v>
      </c>
      <c r="S1205" s="265" t="s">
        <v>14547</v>
      </c>
      <c r="T1205" s="265">
        <v>222621122</v>
      </c>
      <c r="U1205" s="265">
        <v>32</v>
      </c>
      <c r="V1205" s="265">
        <v>2</v>
      </c>
      <c r="W1205" s="265">
        <v>278</v>
      </c>
      <c r="X1205" s="264" t="s">
        <v>14548</v>
      </c>
      <c r="Y1205" s="264" t="s">
        <v>14549</v>
      </c>
      <c r="Z1205" s="265"/>
      <c r="AA1205" s="265" t="s">
        <v>96</v>
      </c>
      <c r="AB1205" s="265" t="s">
        <v>23</v>
      </c>
      <c r="AC1205" s="265" t="s">
        <v>97</v>
      </c>
      <c r="AD1205" s="268"/>
      <c r="AE1205" s="264" t="s">
        <v>8444</v>
      </c>
      <c r="AF1205" s="269">
        <v>30424</v>
      </c>
      <c r="AG1205" s="265" t="str">
        <f t="shared" ca="1" si="326"/>
        <v>42 anos</v>
      </c>
      <c r="AH1205" s="265"/>
      <c r="AI1205" s="269">
        <v>43937</v>
      </c>
      <c r="AJ1205" s="269">
        <f t="shared" si="327"/>
        <v>53068</v>
      </c>
      <c r="AK1205" s="269">
        <f t="shared" si="328"/>
        <v>54894</v>
      </c>
      <c r="AL1205" s="265">
        <v>59</v>
      </c>
      <c r="AM1205" s="265" t="str">
        <f t="shared" ca="1" si="329"/>
        <v>5 ano(s)</v>
      </c>
      <c r="AN1205" s="265" t="str">
        <f t="shared" ca="1" si="330"/>
        <v>4  mês(es)</v>
      </c>
      <c r="AO1205" s="265" t="str">
        <f t="shared" ca="1" si="331"/>
        <v>0 dias</v>
      </c>
      <c r="AP1205" s="265">
        <f t="shared" ca="1" si="332"/>
        <v>1948</v>
      </c>
      <c r="AQ1205" s="270" t="s">
        <v>99</v>
      </c>
      <c r="AR1205" s="265"/>
      <c r="AS1205" s="265"/>
      <c r="AT1205" s="265"/>
      <c r="AU1205" s="265"/>
      <c r="AV1205" s="265"/>
      <c r="AW1205" s="265" t="s">
        <v>100</v>
      </c>
      <c r="AX1205" s="265" t="s">
        <v>172</v>
      </c>
      <c r="AY1205" s="265" t="s">
        <v>14550</v>
      </c>
      <c r="AZ1205" s="265" t="s">
        <v>99</v>
      </c>
      <c r="BA1205" s="265" t="s">
        <v>99</v>
      </c>
      <c r="BB1205" s="265"/>
      <c r="BC1205" s="265"/>
      <c r="BD1205" s="265"/>
      <c r="BE1205" s="265"/>
      <c r="BF1205" s="265"/>
      <c r="BG1205" s="265"/>
      <c r="BH1205" s="265"/>
      <c r="BI1205" s="265"/>
      <c r="BJ1205" s="265"/>
      <c r="BK1205" s="265"/>
      <c r="BL1205" s="265" t="s">
        <v>12771</v>
      </c>
      <c r="BM1205" s="265">
        <v>773</v>
      </c>
      <c r="BN1205" s="265" t="s">
        <v>14551</v>
      </c>
      <c r="BO1205" s="265" t="s">
        <v>106</v>
      </c>
      <c r="BP1205" s="265">
        <v>69037042</v>
      </c>
      <c r="BQ1205" s="265"/>
      <c r="BR1205" s="271"/>
      <c r="BS1205" s="265"/>
      <c r="BT1205" s="265"/>
      <c r="BU1205" s="265"/>
      <c r="BV1205" s="265"/>
      <c r="BW1205" s="265"/>
      <c r="BX1205" s="265"/>
      <c r="BY1205" s="265"/>
      <c r="BZ1205" s="265"/>
      <c r="CA1205" s="265"/>
      <c r="CB1205" s="269">
        <v>43937</v>
      </c>
      <c r="CC1205" s="265" t="s">
        <v>175</v>
      </c>
      <c r="CD1205" s="269">
        <v>44672</v>
      </c>
      <c r="CE1205" s="265" t="s">
        <v>176</v>
      </c>
      <c r="CF1205" s="265"/>
      <c r="CG1205" s="265"/>
      <c r="CH1205" s="265"/>
      <c r="CI1205" s="265"/>
      <c r="CJ1205" s="265"/>
      <c r="CK1205" s="265"/>
      <c r="CL1205" s="265"/>
      <c r="CM1205" s="265"/>
      <c r="CN1205" s="265"/>
      <c r="CO1205" s="265"/>
    </row>
    <row r="1206" spans="1:93" ht="15" customHeight="1">
      <c r="A1206" s="264" t="s">
        <v>14552</v>
      </c>
      <c r="B1206" s="265">
        <v>20</v>
      </c>
      <c r="C1206" s="225" t="s">
        <v>82</v>
      </c>
      <c r="D1206" s="609" t="s">
        <v>13153</v>
      </c>
      <c r="E1206" s="599">
        <v>48</v>
      </c>
      <c r="F1206" s="609"/>
      <c r="G1206" s="609"/>
      <c r="H1206" s="593" t="s">
        <v>84</v>
      </c>
      <c r="I1206" s="265"/>
      <c r="J1206" s="265" t="s">
        <v>135</v>
      </c>
      <c r="K1206" s="265" t="s">
        <v>544</v>
      </c>
      <c r="L1206" s="265" t="s">
        <v>75</v>
      </c>
      <c r="M1206" s="266" t="s">
        <v>136</v>
      </c>
      <c r="N1206" s="266" t="s">
        <v>696</v>
      </c>
      <c r="O1206" s="267" t="s">
        <v>14553</v>
      </c>
      <c r="P1206" s="265" t="s">
        <v>14554</v>
      </c>
      <c r="Q1206" s="265">
        <v>1450</v>
      </c>
      <c r="R1206" s="265" t="s">
        <v>14555</v>
      </c>
      <c r="S1206" s="265" t="s">
        <v>14556</v>
      </c>
      <c r="T1206" s="265">
        <v>183157622</v>
      </c>
      <c r="U1206" s="265">
        <v>32</v>
      </c>
      <c r="V1206" s="265">
        <v>62</v>
      </c>
      <c r="W1206" s="265">
        <v>158</v>
      </c>
      <c r="X1206" s="264" t="s">
        <v>14557</v>
      </c>
      <c r="Y1206" s="264" t="s">
        <v>14558</v>
      </c>
      <c r="Z1206" s="265"/>
      <c r="AA1206" s="265" t="s">
        <v>96</v>
      </c>
      <c r="AB1206" s="265" t="s">
        <v>23</v>
      </c>
      <c r="AC1206" s="265" t="s">
        <v>97</v>
      </c>
      <c r="AD1206" s="268"/>
      <c r="AE1206" s="264" t="s">
        <v>4703</v>
      </c>
      <c r="AF1206" s="269">
        <v>29055</v>
      </c>
      <c r="AG1206" s="265" t="str">
        <f t="shared" ca="1" si="326"/>
        <v>46 anos</v>
      </c>
      <c r="AH1206" s="265"/>
      <c r="AI1206" s="269">
        <v>43937</v>
      </c>
      <c r="AJ1206" s="269">
        <f t="shared" si="327"/>
        <v>53068</v>
      </c>
      <c r="AK1206" s="269">
        <f t="shared" si="328"/>
        <v>54894</v>
      </c>
      <c r="AL1206" s="265">
        <v>59</v>
      </c>
      <c r="AM1206" s="265" t="str">
        <f t="shared" ca="1" si="329"/>
        <v>5 ano(s)</v>
      </c>
      <c r="AN1206" s="265" t="str">
        <f t="shared" ca="1" si="330"/>
        <v>4  mês(es)</v>
      </c>
      <c r="AO1206" s="265" t="str">
        <f t="shared" ca="1" si="331"/>
        <v>0 dias</v>
      </c>
      <c r="AP1206" s="265">
        <f t="shared" ca="1" si="332"/>
        <v>1948</v>
      </c>
      <c r="AQ1206" s="270" t="s">
        <v>99</v>
      </c>
      <c r="AR1206" s="265"/>
      <c r="AS1206" s="265"/>
      <c r="AT1206" s="265"/>
      <c r="AU1206" s="265"/>
      <c r="AV1206" s="265"/>
      <c r="AW1206" s="265" t="s">
        <v>100</v>
      </c>
      <c r="AX1206" s="265" t="s">
        <v>704</v>
      </c>
      <c r="AY1206" s="265" t="s">
        <v>14559</v>
      </c>
      <c r="AZ1206" s="265" t="s">
        <v>99</v>
      </c>
      <c r="BA1206" s="275" t="s">
        <v>99</v>
      </c>
      <c r="BB1206" s="265"/>
      <c r="BC1206" s="265"/>
      <c r="BD1206" s="265"/>
      <c r="BE1206" s="265"/>
      <c r="BF1206" s="265"/>
      <c r="BG1206" s="265"/>
      <c r="BH1206" s="265"/>
      <c r="BI1206" s="265"/>
      <c r="BJ1206" s="265"/>
      <c r="BK1206" s="265"/>
      <c r="BL1206" s="265" t="s">
        <v>14560</v>
      </c>
      <c r="BM1206" s="265">
        <v>339</v>
      </c>
      <c r="BN1206" s="265" t="s">
        <v>2716</v>
      </c>
      <c r="BO1206" s="265" t="s">
        <v>106</v>
      </c>
      <c r="BP1206" s="265">
        <v>69049510</v>
      </c>
      <c r="BQ1206" s="276">
        <v>92994130038</v>
      </c>
      <c r="BR1206" s="271"/>
      <c r="BS1206" s="265"/>
      <c r="BT1206" s="265"/>
      <c r="BU1206" s="265"/>
      <c r="BV1206" s="265"/>
      <c r="BW1206" s="265"/>
      <c r="BX1206" s="265"/>
      <c r="BY1206" s="265"/>
      <c r="BZ1206" s="265"/>
      <c r="CA1206" s="265"/>
      <c r="CB1206" s="269">
        <v>43937</v>
      </c>
      <c r="CC1206" s="265" t="s">
        <v>175</v>
      </c>
      <c r="CD1206" s="265"/>
      <c r="CE1206" s="265"/>
      <c r="CF1206" s="265"/>
      <c r="CG1206" s="265"/>
      <c r="CH1206" s="265"/>
      <c r="CI1206" s="265"/>
      <c r="CJ1206" s="265"/>
      <c r="CK1206" s="265"/>
      <c r="CL1206" s="265"/>
      <c r="CM1206" s="265"/>
      <c r="CN1206" s="265"/>
      <c r="CO1206" s="265"/>
    </row>
    <row r="1207" spans="1:93" ht="15" customHeight="1">
      <c r="A1207" s="217" t="s">
        <v>14561</v>
      </c>
      <c r="B1207" s="265"/>
      <c r="C1207" s="225" t="s">
        <v>82</v>
      </c>
      <c r="D1207" s="609" t="s">
        <v>13153</v>
      </c>
      <c r="E1207" s="599">
        <v>48</v>
      </c>
      <c r="F1207" s="609"/>
      <c r="G1207" s="609"/>
      <c r="H1207" s="593" t="s">
        <v>84</v>
      </c>
      <c r="I1207" s="265"/>
      <c r="J1207" s="265" t="s">
        <v>135</v>
      </c>
      <c r="K1207" s="265" t="s">
        <v>86</v>
      </c>
      <c r="L1207" s="270" t="s">
        <v>69</v>
      </c>
      <c r="M1207" s="266" t="s">
        <v>1392</v>
      </c>
      <c r="N1207" s="266" t="s">
        <v>1450</v>
      </c>
      <c r="O1207" s="267" t="s">
        <v>14562</v>
      </c>
      <c r="P1207" s="265" t="s">
        <v>14563</v>
      </c>
      <c r="Q1207" s="272" t="s">
        <v>14564</v>
      </c>
      <c r="R1207" s="265" t="s">
        <v>14565</v>
      </c>
      <c r="S1207" s="265" t="s">
        <v>14566</v>
      </c>
      <c r="T1207" s="265">
        <v>37462524</v>
      </c>
      <c r="U1207" s="265">
        <v>96</v>
      </c>
      <c r="V1207" s="265">
        <v>4</v>
      </c>
      <c r="W1207" s="265">
        <v>222</v>
      </c>
      <c r="X1207" s="264" t="s">
        <v>3710</v>
      </c>
      <c r="Y1207" s="264" t="s">
        <v>14567</v>
      </c>
      <c r="Z1207" s="265">
        <v>2</v>
      </c>
      <c r="AA1207" s="265" t="s">
        <v>96</v>
      </c>
      <c r="AB1207" s="265" t="s">
        <v>23</v>
      </c>
      <c r="AC1207" s="265" t="s">
        <v>97</v>
      </c>
      <c r="AD1207" s="268"/>
      <c r="AE1207" s="264" t="s">
        <v>689</v>
      </c>
      <c r="AF1207" s="280">
        <v>30282</v>
      </c>
      <c r="AG1207" s="265" t="str">
        <f t="shared" ca="1" si="326"/>
        <v>42 anos</v>
      </c>
      <c r="AH1207" s="269">
        <v>43937</v>
      </c>
      <c r="AI1207" s="269">
        <v>43937</v>
      </c>
      <c r="AJ1207" s="269">
        <f t="shared" si="327"/>
        <v>53068</v>
      </c>
      <c r="AK1207" s="269">
        <f t="shared" si="328"/>
        <v>54894</v>
      </c>
      <c r="AL1207" s="265">
        <v>59</v>
      </c>
      <c r="AM1207" s="265" t="str">
        <f t="shared" ca="1" si="329"/>
        <v>5 ano(s)</v>
      </c>
      <c r="AN1207" s="265" t="str">
        <f t="shared" ca="1" si="330"/>
        <v>4  mês(es)</v>
      </c>
      <c r="AO1207" s="265" t="str">
        <f t="shared" ca="1" si="331"/>
        <v>0 dias</v>
      </c>
      <c r="AP1207" s="265">
        <f t="shared" ca="1" si="332"/>
        <v>1948</v>
      </c>
      <c r="AQ1207" s="270" t="s">
        <v>99</v>
      </c>
      <c r="AR1207" s="265"/>
      <c r="AS1207" s="265"/>
      <c r="AT1207" s="265"/>
      <c r="AU1207" s="265"/>
      <c r="AV1207" s="265"/>
      <c r="AW1207" s="265" t="s">
        <v>336</v>
      </c>
      <c r="AX1207" s="265" t="s">
        <v>110</v>
      </c>
      <c r="AY1207" s="265" t="s">
        <v>99</v>
      </c>
      <c r="AZ1207" s="265" t="s">
        <v>99</v>
      </c>
      <c r="BA1207" s="265" t="s">
        <v>99</v>
      </c>
      <c r="BB1207" s="265"/>
      <c r="BC1207" s="265"/>
      <c r="BD1207" s="265"/>
      <c r="BE1207" s="265"/>
      <c r="BF1207" s="265"/>
      <c r="BG1207" s="265"/>
      <c r="BH1207" s="265"/>
      <c r="BI1207" s="265"/>
      <c r="BJ1207" s="265"/>
      <c r="BK1207" s="265"/>
      <c r="BL1207" s="273" t="s">
        <v>14568</v>
      </c>
      <c r="BM1207" s="270">
        <v>7</v>
      </c>
      <c r="BN1207" s="273" t="s">
        <v>14569</v>
      </c>
      <c r="BO1207" s="270" t="s">
        <v>106</v>
      </c>
      <c r="BP1207" s="270">
        <v>69047001</v>
      </c>
      <c r="BQ1207" s="270">
        <v>68999426398</v>
      </c>
      <c r="BR1207" s="273" t="s">
        <v>14570</v>
      </c>
      <c r="BS1207" s="265"/>
      <c r="BT1207" s="265"/>
      <c r="BU1207" s="265"/>
      <c r="BV1207" s="265"/>
      <c r="BW1207" s="265"/>
      <c r="BX1207" s="265"/>
      <c r="BY1207" s="265"/>
      <c r="BZ1207" s="265"/>
      <c r="CA1207" s="265"/>
      <c r="CB1207" s="265"/>
      <c r="CC1207" s="265"/>
      <c r="CD1207" s="265"/>
      <c r="CE1207" s="265"/>
      <c r="CF1207" s="265"/>
      <c r="CG1207" s="265"/>
      <c r="CH1207" s="265"/>
      <c r="CI1207" s="265"/>
      <c r="CJ1207" s="265"/>
      <c r="CK1207" s="265"/>
      <c r="CL1207" s="265"/>
      <c r="CM1207" s="265"/>
      <c r="CN1207" s="265"/>
      <c r="CO1207" s="265"/>
    </row>
    <row r="1208" spans="1:93" ht="15" customHeight="1">
      <c r="A1208" s="264" t="s">
        <v>14571</v>
      </c>
      <c r="B1208" s="265">
        <v>47</v>
      </c>
      <c r="C1208" s="225" t="s">
        <v>82</v>
      </c>
      <c r="D1208" s="609" t="s">
        <v>13153</v>
      </c>
      <c r="E1208" s="599">
        <v>48</v>
      </c>
      <c r="F1208" s="609"/>
      <c r="G1208" s="609"/>
      <c r="H1208" s="593" t="s">
        <v>84</v>
      </c>
      <c r="I1208" s="265" t="s">
        <v>11996</v>
      </c>
      <c r="J1208" s="265" t="s">
        <v>135</v>
      </c>
      <c r="K1208" s="265" t="s">
        <v>544</v>
      </c>
      <c r="L1208" s="265" t="s">
        <v>75</v>
      </c>
      <c r="M1208" s="266" t="s">
        <v>136</v>
      </c>
      <c r="N1208" s="266" t="s">
        <v>137</v>
      </c>
      <c r="O1208" s="267" t="s">
        <v>14572</v>
      </c>
      <c r="P1208" s="265" t="s">
        <v>14573</v>
      </c>
      <c r="Q1208" s="265">
        <v>1447</v>
      </c>
      <c r="R1208" s="265" t="s">
        <v>14574</v>
      </c>
      <c r="S1208" s="265" t="s">
        <v>14575</v>
      </c>
      <c r="T1208" s="265">
        <v>203231022</v>
      </c>
      <c r="U1208" s="265">
        <v>75</v>
      </c>
      <c r="V1208" s="265">
        <v>32</v>
      </c>
      <c r="W1208" s="265">
        <v>664</v>
      </c>
      <c r="X1208" s="264" t="s">
        <v>14576</v>
      </c>
      <c r="Y1208" s="264" t="s">
        <v>14577</v>
      </c>
      <c r="Z1208" s="265">
        <v>2</v>
      </c>
      <c r="AA1208" s="265" t="s">
        <v>96</v>
      </c>
      <c r="AB1208" s="265" t="s">
        <v>23</v>
      </c>
      <c r="AC1208" s="265" t="s">
        <v>97</v>
      </c>
      <c r="AD1208" s="268"/>
      <c r="AE1208" s="264" t="s">
        <v>4641</v>
      </c>
      <c r="AF1208" s="269">
        <v>29800</v>
      </c>
      <c r="AG1208" s="265" t="str">
        <f t="shared" ca="1" si="326"/>
        <v>44 anos</v>
      </c>
      <c r="AH1208" s="265"/>
      <c r="AI1208" s="269">
        <v>43937</v>
      </c>
      <c r="AJ1208" s="269">
        <f t="shared" si="327"/>
        <v>53068</v>
      </c>
      <c r="AK1208" s="269">
        <f t="shared" si="328"/>
        <v>54894</v>
      </c>
      <c r="AL1208" s="265">
        <v>59</v>
      </c>
      <c r="AM1208" s="265" t="str">
        <f t="shared" ca="1" si="329"/>
        <v>5 ano(s)</v>
      </c>
      <c r="AN1208" s="265" t="str">
        <f t="shared" ca="1" si="330"/>
        <v>4  mês(es)</v>
      </c>
      <c r="AO1208" s="265" t="str">
        <f t="shared" ca="1" si="331"/>
        <v>0 dias</v>
      </c>
      <c r="AP1208" s="265">
        <f t="shared" ca="1" si="332"/>
        <v>1948</v>
      </c>
      <c r="AQ1208" s="270" t="s">
        <v>99</v>
      </c>
      <c r="AR1208" s="265"/>
      <c r="AS1208" s="265"/>
      <c r="AT1208" s="265"/>
      <c r="AU1208" s="265"/>
      <c r="AV1208" s="265"/>
      <c r="AW1208" s="265" t="s">
        <v>100</v>
      </c>
      <c r="AX1208" s="265" t="s">
        <v>149</v>
      </c>
      <c r="AY1208" s="265" t="s">
        <v>286</v>
      </c>
      <c r="AZ1208" s="265"/>
      <c r="BA1208" s="265"/>
      <c r="BB1208" s="265"/>
      <c r="BC1208" s="265"/>
      <c r="BD1208" s="265"/>
      <c r="BE1208" s="265"/>
      <c r="BF1208" s="265"/>
      <c r="BG1208" s="265"/>
      <c r="BH1208" s="265"/>
      <c r="BI1208" s="265"/>
      <c r="BJ1208" s="265"/>
      <c r="BK1208" s="265"/>
      <c r="BL1208" s="265" t="s">
        <v>13631</v>
      </c>
      <c r="BM1208" s="265">
        <v>290</v>
      </c>
      <c r="BN1208" s="265" t="s">
        <v>14578</v>
      </c>
      <c r="BO1208" s="265" t="s">
        <v>106</v>
      </c>
      <c r="BP1208" s="265">
        <v>69028360</v>
      </c>
      <c r="BQ1208" s="265">
        <v>92982162802</v>
      </c>
      <c r="BR1208" s="271" t="s">
        <v>14579</v>
      </c>
      <c r="BS1208" s="265"/>
      <c r="BT1208" s="265"/>
      <c r="BU1208" s="265"/>
      <c r="BV1208" s="265"/>
      <c r="BW1208" s="265"/>
      <c r="BX1208" s="265"/>
      <c r="BY1208" s="265"/>
      <c r="BZ1208" s="265"/>
      <c r="CA1208" s="265"/>
      <c r="CB1208" s="269">
        <v>43937</v>
      </c>
      <c r="CC1208" s="265" t="s">
        <v>175</v>
      </c>
      <c r="CD1208" s="269">
        <v>44672</v>
      </c>
      <c r="CE1208" s="265" t="s">
        <v>5664</v>
      </c>
      <c r="CF1208" s="265"/>
      <c r="CG1208" s="633"/>
      <c r="CH1208" s="265"/>
      <c r="CI1208" s="265"/>
      <c r="CJ1208" s="265"/>
      <c r="CK1208" s="265"/>
      <c r="CL1208" s="265"/>
      <c r="CM1208" s="265"/>
      <c r="CN1208" s="265"/>
      <c r="CO1208" s="265"/>
    </row>
    <row r="1209" spans="1:93" ht="15" customHeight="1">
      <c r="A1209" s="217" t="s">
        <v>14580</v>
      </c>
      <c r="B1209" s="265">
        <v>16</v>
      </c>
      <c r="C1209" s="225" t="s">
        <v>82</v>
      </c>
      <c r="D1209" s="609" t="s">
        <v>13153</v>
      </c>
      <c r="E1209" s="599">
        <v>48</v>
      </c>
      <c r="F1209" s="609"/>
      <c r="G1209" s="609"/>
      <c r="H1209" s="593" t="s">
        <v>84</v>
      </c>
      <c r="I1209" s="265"/>
      <c r="J1209" s="265" t="s">
        <v>85</v>
      </c>
      <c r="K1209" s="265" t="s">
        <v>544</v>
      </c>
      <c r="L1209" s="265" t="s">
        <v>75</v>
      </c>
      <c r="M1209" s="266" t="s">
        <v>136</v>
      </c>
      <c r="N1209" s="266" t="s">
        <v>10963</v>
      </c>
      <c r="O1209" s="267" t="s">
        <v>14581</v>
      </c>
      <c r="P1209" s="265" t="s">
        <v>14582</v>
      </c>
      <c r="Q1209" s="265">
        <v>1358</v>
      </c>
      <c r="R1209" s="265" t="s">
        <v>14583</v>
      </c>
      <c r="S1209" s="265" t="s">
        <v>14584</v>
      </c>
      <c r="T1209" s="265">
        <v>203020722</v>
      </c>
      <c r="U1209" s="265">
        <v>8</v>
      </c>
      <c r="V1209" s="265">
        <v>2</v>
      </c>
      <c r="W1209" s="265">
        <v>609</v>
      </c>
      <c r="X1209" s="264" t="s">
        <v>14585</v>
      </c>
      <c r="Y1209" s="264" t="s">
        <v>14586</v>
      </c>
      <c r="Z1209" s="265"/>
      <c r="AA1209" s="265" t="s">
        <v>99</v>
      </c>
      <c r="AB1209" s="265" t="s">
        <v>1601</v>
      </c>
      <c r="AC1209" s="265" t="s">
        <v>97</v>
      </c>
      <c r="AD1209" s="268" t="s">
        <v>14587</v>
      </c>
      <c r="AE1209" s="264" t="s">
        <v>2734</v>
      </c>
      <c r="AF1209" s="269">
        <v>30031</v>
      </c>
      <c r="AG1209" s="265" t="str">
        <f t="shared" ca="1" si="326"/>
        <v>43 anos</v>
      </c>
      <c r="AH1209" s="265"/>
      <c r="AI1209" s="269">
        <v>43937</v>
      </c>
      <c r="AJ1209" s="269">
        <f t="shared" si="327"/>
        <v>53068</v>
      </c>
      <c r="AK1209" s="269">
        <f t="shared" si="328"/>
        <v>54894</v>
      </c>
      <c r="AL1209" s="265">
        <v>59</v>
      </c>
      <c r="AM1209" s="265" t="str">
        <f t="shared" ca="1" si="329"/>
        <v>5 ano(s)</v>
      </c>
      <c r="AN1209" s="265" t="str">
        <f t="shared" ca="1" si="330"/>
        <v>4  mês(es)</v>
      </c>
      <c r="AO1209" s="265" t="str">
        <f t="shared" ca="1" si="331"/>
        <v>0 dias</v>
      </c>
      <c r="AP1209" s="265">
        <f t="shared" ca="1" si="332"/>
        <v>1948</v>
      </c>
      <c r="AQ1209" s="270" t="s">
        <v>99</v>
      </c>
      <c r="AR1209" s="265"/>
      <c r="AS1209" s="265"/>
      <c r="AT1209" s="265"/>
      <c r="AU1209" s="265"/>
      <c r="AV1209" s="265"/>
      <c r="AW1209" s="265" t="s">
        <v>100</v>
      </c>
      <c r="AX1209" s="265" t="s">
        <v>172</v>
      </c>
      <c r="AY1209" s="265" t="s">
        <v>14588</v>
      </c>
      <c r="AZ1209" s="265" t="s">
        <v>99</v>
      </c>
      <c r="BA1209" s="265" t="s">
        <v>99</v>
      </c>
      <c r="BB1209" s="265"/>
      <c r="BC1209" s="265"/>
      <c r="BD1209" s="265"/>
      <c r="BE1209" s="265"/>
      <c r="BF1209" s="265"/>
      <c r="BG1209" s="265"/>
      <c r="BH1209" s="265"/>
      <c r="BI1209" s="265"/>
      <c r="BJ1209" s="265"/>
      <c r="BK1209" s="265"/>
      <c r="BL1209" s="265" t="s">
        <v>14589</v>
      </c>
      <c r="BM1209" s="265">
        <v>8197</v>
      </c>
      <c r="BN1209" s="265" t="s">
        <v>14590</v>
      </c>
      <c r="BO1209" s="265" t="s">
        <v>106</v>
      </c>
      <c r="BP1209" s="265">
        <v>69037473</v>
      </c>
      <c r="BQ1209" s="265">
        <v>92981127209</v>
      </c>
      <c r="BR1209" s="271" t="s">
        <v>14591</v>
      </c>
      <c r="BS1209" s="265"/>
      <c r="BT1209" s="265"/>
      <c r="BU1209" s="265"/>
      <c r="BV1209" s="265"/>
      <c r="BW1209" s="265"/>
      <c r="BX1209" s="265"/>
      <c r="BY1209" s="265"/>
      <c r="BZ1209" s="265"/>
      <c r="CA1209" s="265"/>
      <c r="CB1209" s="269">
        <v>43937</v>
      </c>
      <c r="CC1209" s="265" t="s">
        <v>175</v>
      </c>
      <c r="CD1209" s="269">
        <v>44672</v>
      </c>
      <c r="CE1209" s="265" t="s">
        <v>176</v>
      </c>
      <c r="CF1209" s="265"/>
      <c r="CG1209" s="265"/>
      <c r="CH1209" s="265"/>
      <c r="CI1209" s="265"/>
      <c r="CJ1209" s="265"/>
      <c r="CK1209" s="265"/>
      <c r="CL1209" s="265"/>
      <c r="CM1209" s="265"/>
      <c r="CN1209" s="265"/>
      <c r="CO1209" s="265"/>
    </row>
    <row r="1210" spans="1:93" ht="15" customHeight="1">
      <c r="A1210" s="264" t="s">
        <v>14592</v>
      </c>
      <c r="B1210" s="265">
        <v>19</v>
      </c>
      <c r="C1210" s="225" t="s">
        <v>82</v>
      </c>
      <c r="D1210" s="609" t="s">
        <v>13153</v>
      </c>
      <c r="E1210" s="599">
        <v>48</v>
      </c>
      <c r="F1210" s="609"/>
      <c r="G1210" s="609"/>
      <c r="H1210" s="593" t="s">
        <v>84</v>
      </c>
      <c r="I1210" s="265"/>
      <c r="J1210" s="265" t="s">
        <v>135</v>
      </c>
      <c r="K1210" s="265" t="s">
        <v>544</v>
      </c>
      <c r="L1210" s="265" t="s">
        <v>75</v>
      </c>
      <c r="M1210" s="266" t="s">
        <v>136</v>
      </c>
      <c r="N1210" s="266" t="s">
        <v>137</v>
      </c>
      <c r="O1210" s="267" t="s">
        <v>14593</v>
      </c>
      <c r="P1210" s="265" t="s">
        <v>14594</v>
      </c>
      <c r="Q1210" s="265">
        <v>1508</v>
      </c>
      <c r="R1210" s="265" t="s">
        <v>14595</v>
      </c>
      <c r="S1210" s="265" t="s">
        <v>14596</v>
      </c>
      <c r="T1210" s="265">
        <v>147161722</v>
      </c>
      <c r="U1210" s="265">
        <v>83</v>
      </c>
      <c r="V1210" s="265">
        <v>58</v>
      </c>
      <c r="W1210" s="265">
        <v>72</v>
      </c>
      <c r="X1210" s="264" t="s">
        <v>14597</v>
      </c>
      <c r="Y1210" s="264" t="s">
        <v>14598</v>
      </c>
      <c r="Z1210" s="265"/>
      <c r="AA1210" s="265" t="s">
        <v>96</v>
      </c>
      <c r="AB1210" s="265" t="s">
        <v>23</v>
      </c>
      <c r="AC1210" s="265" t="s">
        <v>97</v>
      </c>
      <c r="AD1210" s="268"/>
      <c r="AE1210" s="264"/>
      <c r="AF1210" s="269">
        <v>26723</v>
      </c>
      <c r="AG1210" s="265" t="str">
        <f t="shared" ca="1" si="326"/>
        <v>52 anos</v>
      </c>
      <c r="AH1210" s="265"/>
      <c r="AI1210" s="269">
        <v>43937</v>
      </c>
      <c r="AJ1210" s="269">
        <f t="shared" si="327"/>
        <v>53068</v>
      </c>
      <c r="AK1210" s="269">
        <f t="shared" si="328"/>
        <v>54894</v>
      </c>
      <c r="AL1210" s="265">
        <v>59</v>
      </c>
      <c r="AM1210" s="265" t="str">
        <f t="shared" ca="1" si="329"/>
        <v>5 ano(s)</v>
      </c>
      <c r="AN1210" s="265" t="str">
        <f t="shared" ca="1" si="330"/>
        <v>4  mês(es)</v>
      </c>
      <c r="AO1210" s="265" t="str">
        <f t="shared" ca="1" si="331"/>
        <v>0 dias</v>
      </c>
      <c r="AP1210" s="265">
        <f t="shared" ca="1" si="332"/>
        <v>1948</v>
      </c>
      <c r="AQ1210" s="270" t="s">
        <v>99</v>
      </c>
      <c r="AR1210" s="265"/>
      <c r="AS1210" s="265"/>
      <c r="AT1210" s="265"/>
      <c r="AU1210" s="265"/>
      <c r="AV1210" s="265"/>
      <c r="AW1210" s="265" t="s">
        <v>100</v>
      </c>
      <c r="AX1210" s="265" t="s">
        <v>149</v>
      </c>
      <c r="AY1210" s="265" t="s">
        <v>286</v>
      </c>
      <c r="AZ1210" s="265"/>
      <c r="BA1210" s="265"/>
      <c r="BB1210" s="265"/>
      <c r="BC1210" s="265"/>
      <c r="BD1210" s="265"/>
      <c r="BE1210" s="265"/>
      <c r="BF1210" s="265"/>
      <c r="BG1210" s="265"/>
      <c r="BH1210" s="265"/>
      <c r="BI1210" s="265"/>
      <c r="BJ1210" s="265"/>
      <c r="BK1210" s="265"/>
      <c r="BL1210" s="265" t="s">
        <v>14599</v>
      </c>
      <c r="BM1210" s="265">
        <v>864</v>
      </c>
      <c r="BN1210" s="265" t="s">
        <v>14600</v>
      </c>
      <c r="BO1210" s="265" t="s">
        <v>106</v>
      </c>
      <c r="BP1210" s="265">
        <v>69053030</v>
      </c>
      <c r="BQ1210" s="265"/>
      <c r="BR1210" s="271"/>
      <c r="BS1210" s="265"/>
      <c r="BT1210" s="265"/>
      <c r="BU1210" s="265"/>
      <c r="BV1210" s="265"/>
      <c r="BW1210" s="265"/>
      <c r="BX1210" s="265"/>
      <c r="BY1210" s="265"/>
      <c r="BZ1210" s="265"/>
      <c r="CA1210" s="265"/>
      <c r="CB1210" s="269">
        <v>43937</v>
      </c>
      <c r="CC1210" s="265" t="s">
        <v>175</v>
      </c>
      <c r="CD1210" s="269">
        <v>44672</v>
      </c>
      <c r="CE1210" s="265" t="s">
        <v>5664</v>
      </c>
      <c r="CF1210" s="265"/>
      <c r="CG1210" s="265"/>
      <c r="CH1210" s="265"/>
      <c r="CI1210" s="265"/>
      <c r="CJ1210" s="265"/>
      <c r="CK1210" s="265"/>
      <c r="CL1210" s="265"/>
      <c r="CM1210" s="265"/>
      <c r="CN1210" s="265"/>
      <c r="CO1210" s="265"/>
    </row>
    <row r="1211" spans="1:93" ht="15" customHeight="1">
      <c r="A1211" s="264" t="s">
        <v>14601</v>
      </c>
      <c r="B1211" s="265"/>
      <c r="C1211" s="225" t="s">
        <v>82</v>
      </c>
      <c r="D1211" s="609" t="s">
        <v>13153</v>
      </c>
      <c r="E1211" s="599">
        <v>48</v>
      </c>
      <c r="F1211" s="609"/>
      <c r="G1211" s="609"/>
      <c r="H1211" s="593" t="s">
        <v>84</v>
      </c>
      <c r="I1211" s="265" t="s">
        <v>4939</v>
      </c>
      <c r="J1211" s="265" t="s">
        <v>85</v>
      </c>
      <c r="K1211" s="265" t="s">
        <v>86</v>
      </c>
      <c r="L1211" s="265" t="s">
        <v>68</v>
      </c>
      <c r="M1211" s="266" t="s">
        <v>1392</v>
      </c>
      <c r="N1211" s="266" t="s">
        <v>2706</v>
      </c>
      <c r="O1211" s="267" t="s">
        <v>14602</v>
      </c>
      <c r="P1211" s="265" t="s">
        <v>14603</v>
      </c>
      <c r="Q1211" s="272" t="s">
        <v>14604</v>
      </c>
      <c r="R1211" s="265" t="s">
        <v>14605</v>
      </c>
      <c r="S1211" s="265" t="s">
        <v>14606</v>
      </c>
      <c r="T1211" s="265">
        <v>172405122</v>
      </c>
      <c r="U1211" s="265">
        <v>40</v>
      </c>
      <c r="V1211" s="265">
        <v>40</v>
      </c>
      <c r="W1211" s="265">
        <v>430</v>
      </c>
      <c r="X1211" s="264" t="s">
        <v>14607</v>
      </c>
      <c r="Y1211" s="264" t="s">
        <v>14608</v>
      </c>
      <c r="Z1211" s="265">
        <v>1</v>
      </c>
      <c r="AA1211" s="265" t="s">
        <v>96</v>
      </c>
      <c r="AB1211" s="265" t="s">
        <v>23</v>
      </c>
      <c r="AC1211" s="265" t="s">
        <v>97</v>
      </c>
      <c r="AD1211" s="268"/>
      <c r="AE1211" s="264"/>
      <c r="AF1211" s="269">
        <v>27983</v>
      </c>
      <c r="AG1211" s="265" t="str">
        <f t="shared" ca="1" si="326"/>
        <v>49 anos</v>
      </c>
      <c r="AH1211" s="269">
        <v>43937</v>
      </c>
      <c r="AI1211" s="269">
        <v>43937</v>
      </c>
      <c r="AJ1211" s="269">
        <f t="shared" si="327"/>
        <v>53068</v>
      </c>
      <c r="AK1211" s="269">
        <f t="shared" si="328"/>
        <v>54894</v>
      </c>
      <c r="AL1211" s="265">
        <v>59</v>
      </c>
      <c r="AM1211" s="265" t="str">
        <f t="shared" ca="1" si="329"/>
        <v>5 ano(s)</v>
      </c>
      <c r="AN1211" s="265" t="str">
        <f t="shared" ca="1" si="330"/>
        <v>4  mês(es)</v>
      </c>
      <c r="AO1211" s="265" t="str">
        <f t="shared" ca="1" si="331"/>
        <v>0 dias</v>
      </c>
      <c r="AP1211" s="265">
        <f t="shared" ca="1" si="332"/>
        <v>1948</v>
      </c>
      <c r="AQ1211" s="270" t="s">
        <v>99</v>
      </c>
      <c r="AR1211" s="265"/>
      <c r="AS1211" s="265"/>
      <c r="AT1211" s="265"/>
      <c r="AU1211" s="265"/>
      <c r="AV1211" s="265"/>
      <c r="AW1211" s="265" t="s">
        <v>336</v>
      </c>
      <c r="AX1211" s="265" t="s">
        <v>110</v>
      </c>
      <c r="AY1211" s="265" t="s">
        <v>99</v>
      </c>
      <c r="AZ1211" s="265" t="s">
        <v>110</v>
      </c>
      <c r="BA1211" s="265" t="s">
        <v>110</v>
      </c>
      <c r="BB1211" s="265"/>
      <c r="BC1211" s="265" t="s">
        <v>1401</v>
      </c>
      <c r="BD1211" s="265"/>
      <c r="BE1211" s="265"/>
      <c r="BF1211" s="265"/>
      <c r="BG1211" s="265"/>
      <c r="BH1211" s="265"/>
      <c r="BI1211" s="265"/>
      <c r="BJ1211" s="265"/>
      <c r="BK1211" s="265"/>
      <c r="BL1211" s="265" t="s">
        <v>14609</v>
      </c>
      <c r="BM1211" s="265">
        <v>219</v>
      </c>
      <c r="BN1211" s="265" t="s">
        <v>308</v>
      </c>
      <c r="BO1211" s="265" t="s">
        <v>106</v>
      </c>
      <c r="BP1211" s="265">
        <v>69037563</v>
      </c>
      <c r="BQ1211" s="265">
        <v>92994319667</v>
      </c>
      <c r="BR1211" s="286" t="s">
        <v>14610</v>
      </c>
      <c r="BS1211" s="265"/>
      <c r="BT1211" s="265"/>
      <c r="BU1211" s="265"/>
      <c r="BV1211" s="265"/>
      <c r="BW1211" s="265"/>
      <c r="BX1211" s="265"/>
      <c r="BY1211" s="265"/>
      <c r="BZ1211" s="265"/>
      <c r="CA1211" s="265"/>
      <c r="CB1211" s="265"/>
      <c r="CC1211" s="265"/>
      <c r="CD1211" s="265"/>
      <c r="CE1211" s="265"/>
      <c r="CF1211" s="265"/>
      <c r="CG1211" s="265"/>
      <c r="CH1211" s="265"/>
      <c r="CI1211" s="265"/>
      <c r="CJ1211" s="265"/>
      <c r="CK1211" s="265"/>
      <c r="CL1211" s="265"/>
      <c r="CM1211" s="265"/>
      <c r="CN1211" s="265"/>
      <c r="CO1211" s="265"/>
    </row>
    <row r="1212" spans="1:93" ht="15" customHeight="1">
      <c r="A1212" s="217" t="s">
        <v>14611</v>
      </c>
      <c r="B1212" s="265"/>
      <c r="C1212" s="225" t="s">
        <v>82</v>
      </c>
      <c r="D1212" s="609" t="s">
        <v>13153</v>
      </c>
      <c r="E1212" s="599">
        <v>48</v>
      </c>
      <c r="F1212" s="609"/>
      <c r="G1212" s="609"/>
      <c r="H1212" s="593" t="s">
        <v>84</v>
      </c>
      <c r="I1212" s="265"/>
      <c r="J1212" s="265" t="s">
        <v>85</v>
      </c>
      <c r="K1212" s="265" t="s">
        <v>86</v>
      </c>
      <c r="L1212" s="270" t="s">
        <v>69</v>
      </c>
      <c r="M1212" s="266" t="s">
        <v>1392</v>
      </c>
      <c r="N1212" s="266" t="s">
        <v>1450</v>
      </c>
      <c r="O1212" s="267" t="s">
        <v>14612</v>
      </c>
      <c r="P1212" s="265" t="s">
        <v>14613</v>
      </c>
      <c r="Q1212" s="272" t="s">
        <v>14614</v>
      </c>
      <c r="R1212" s="265" t="s">
        <v>14615</v>
      </c>
      <c r="S1212" s="265" t="s">
        <v>14616</v>
      </c>
      <c r="T1212" s="265">
        <v>157713622</v>
      </c>
      <c r="U1212" s="265">
        <v>91</v>
      </c>
      <c r="V1212" s="265">
        <v>37</v>
      </c>
      <c r="W1212" s="265">
        <v>689</v>
      </c>
      <c r="X1212" s="264" t="s">
        <v>8110</v>
      </c>
      <c r="Y1212" s="264" t="s">
        <v>14617</v>
      </c>
      <c r="Z1212" s="265">
        <v>2</v>
      </c>
      <c r="AA1212" s="265" t="s">
        <v>99</v>
      </c>
      <c r="AB1212" s="265" t="s">
        <v>1601</v>
      </c>
      <c r="AC1212" s="265" t="s">
        <v>97</v>
      </c>
      <c r="AD1212" s="268" t="s">
        <v>14618</v>
      </c>
      <c r="AE1212" s="264" t="s">
        <v>5268</v>
      </c>
      <c r="AF1212" s="280">
        <v>27486</v>
      </c>
      <c r="AG1212" s="265" t="str">
        <f t="shared" ca="1" si="326"/>
        <v>50 anos</v>
      </c>
      <c r="AH1212" s="269">
        <v>43937</v>
      </c>
      <c r="AI1212" s="269">
        <v>43937</v>
      </c>
      <c r="AJ1212" s="269">
        <f t="shared" si="327"/>
        <v>53068</v>
      </c>
      <c r="AK1212" s="269">
        <f t="shared" si="328"/>
        <v>54894</v>
      </c>
      <c r="AL1212" s="265">
        <v>59</v>
      </c>
      <c r="AM1212" s="265" t="str">
        <f t="shared" ca="1" si="329"/>
        <v>5 ano(s)</v>
      </c>
      <c r="AN1212" s="265" t="str">
        <f t="shared" ca="1" si="330"/>
        <v>4  mês(es)</v>
      </c>
      <c r="AO1212" s="265" t="str">
        <f t="shared" ca="1" si="331"/>
        <v>0 dias</v>
      </c>
      <c r="AP1212" s="265">
        <f t="shared" ca="1" si="332"/>
        <v>1948</v>
      </c>
      <c r="AQ1212" s="270" t="s">
        <v>99</v>
      </c>
      <c r="AR1212" s="265"/>
      <c r="AS1212" s="265"/>
      <c r="AT1212" s="265"/>
      <c r="AU1212" s="265"/>
      <c r="AV1212" s="265"/>
      <c r="AW1212" s="265" t="s">
        <v>336</v>
      </c>
      <c r="AX1212" s="265" t="s">
        <v>110</v>
      </c>
      <c r="AY1212" s="265" t="s">
        <v>99</v>
      </c>
      <c r="AZ1212" s="265" t="s">
        <v>99</v>
      </c>
      <c r="BA1212" s="275" t="s">
        <v>99</v>
      </c>
      <c r="BB1212" s="265"/>
      <c r="BC1212" s="265"/>
      <c r="BD1212" s="265"/>
      <c r="BE1212" s="265"/>
      <c r="BF1212" s="265"/>
      <c r="BG1212" s="265"/>
      <c r="BH1212" s="265"/>
      <c r="BI1212" s="265"/>
      <c r="BJ1212" s="265"/>
      <c r="BK1212" s="265"/>
      <c r="BL1212" s="273" t="s">
        <v>14619</v>
      </c>
      <c r="BM1212" s="270">
        <v>593</v>
      </c>
      <c r="BN1212" s="273" t="s">
        <v>2184</v>
      </c>
      <c r="BO1212" s="270" t="s">
        <v>106</v>
      </c>
      <c r="BP1212" s="270">
        <v>69078170</v>
      </c>
      <c r="BQ1212" s="289">
        <v>92991003499</v>
      </c>
      <c r="BR1212" s="273" t="s">
        <v>14620</v>
      </c>
      <c r="BS1212" s="265"/>
      <c r="BT1212" s="265"/>
      <c r="BU1212" s="265"/>
      <c r="BV1212" s="265"/>
      <c r="BW1212" s="265"/>
      <c r="BX1212" s="265"/>
      <c r="BY1212" s="265"/>
      <c r="BZ1212" s="265"/>
      <c r="CA1212" s="265"/>
      <c r="CB1212" s="265"/>
      <c r="CC1212" s="265"/>
      <c r="CD1212" s="265"/>
      <c r="CE1212" s="265"/>
      <c r="CF1212" s="265"/>
      <c r="CG1212" s="265"/>
      <c r="CH1212" s="265"/>
      <c r="CI1212" s="265"/>
      <c r="CJ1212" s="265"/>
      <c r="CK1212" s="265"/>
      <c r="CL1212" s="265"/>
      <c r="CM1212" s="265"/>
      <c r="CN1212" s="265"/>
      <c r="CO1212" s="265"/>
    </row>
    <row r="1213" spans="1:93" ht="15" customHeight="1">
      <c r="A1213" s="264" t="s">
        <v>14621</v>
      </c>
      <c r="B1213" s="265">
        <v>23</v>
      </c>
      <c r="C1213" s="225" t="s">
        <v>82</v>
      </c>
      <c r="D1213" s="609" t="s">
        <v>13153</v>
      </c>
      <c r="E1213" s="599">
        <v>48</v>
      </c>
      <c r="F1213" s="609"/>
      <c r="G1213" s="609"/>
      <c r="H1213" s="593" t="s">
        <v>84</v>
      </c>
      <c r="I1213" s="265"/>
      <c r="J1213" s="265" t="s">
        <v>135</v>
      </c>
      <c r="K1213" s="265" t="s">
        <v>544</v>
      </c>
      <c r="L1213" s="265" t="s">
        <v>75</v>
      </c>
      <c r="M1213" s="266" t="s">
        <v>136</v>
      </c>
      <c r="N1213" s="266" t="s">
        <v>137</v>
      </c>
      <c r="O1213" s="267" t="s">
        <v>14622</v>
      </c>
      <c r="P1213" s="265" t="s">
        <v>14623</v>
      </c>
      <c r="Q1213" s="265">
        <v>1503</v>
      </c>
      <c r="R1213" s="265" t="s">
        <v>14624</v>
      </c>
      <c r="S1213" s="265" t="s">
        <v>14625</v>
      </c>
      <c r="T1213" s="265">
        <v>149294822</v>
      </c>
      <c r="U1213" s="265">
        <v>16</v>
      </c>
      <c r="V1213" s="265">
        <v>40</v>
      </c>
      <c r="W1213" s="265">
        <v>439</v>
      </c>
      <c r="X1213" s="264" t="s">
        <v>14626</v>
      </c>
      <c r="Y1213" s="264" t="s">
        <v>14627</v>
      </c>
      <c r="Z1213" s="265"/>
      <c r="AA1213" s="265" t="s">
        <v>96</v>
      </c>
      <c r="AB1213" s="265" t="s">
        <v>23</v>
      </c>
      <c r="AC1213" s="265" t="s">
        <v>97</v>
      </c>
      <c r="AD1213" s="268"/>
      <c r="AE1213" s="264" t="s">
        <v>7258</v>
      </c>
      <c r="AF1213" s="269">
        <v>27046</v>
      </c>
      <c r="AG1213" s="265" t="str">
        <f t="shared" ca="1" si="326"/>
        <v>51 anos</v>
      </c>
      <c r="AH1213" s="265"/>
      <c r="AI1213" s="269">
        <v>43937</v>
      </c>
      <c r="AJ1213" s="269">
        <f t="shared" si="327"/>
        <v>53068</v>
      </c>
      <c r="AK1213" s="269">
        <f t="shared" si="328"/>
        <v>54894</v>
      </c>
      <c r="AL1213" s="265">
        <v>59</v>
      </c>
      <c r="AM1213" s="265" t="str">
        <f t="shared" ca="1" si="329"/>
        <v>5 ano(s)</v>
      </c>
      <c r="AN1213" s="265" t="str">
        <f t="shared" ca="1" si="330"/>
        <v>4  mês(es)</v>
      </c>
      <c r="AO1213" s="265" t="str">
        <f t="shared" ca="1" si="331"/>
        <v>0 dias</v>
      </c>
      <c r="AP1213" s="265">
        <f t="shared" ca="1" si="332"/>
        <v>1948</v>
      </c>
      <c r="AQ1213" s="270" t="s">
        <v>99</v>
      </c>
      <c r="AR1213" s="265"/>
      <c r="AS1213" s="265"/>
      <c r="AT1213" s="265"/>
      <c r="AU1213" s="265"/>
      <c r="AV1213" s="265"/>
      <c r="AW1213" s="265" t="s">
        <v>100</v>
      </c>
      <c r="AX1213" s="265" t="s">
        <v>149</v>
      </c>
      <c r="AY1213" s="265" t="s">
        <v>286</v>
      </c>
      <c r="AZ1213" s="265"/>
      <c r="BA1213" s="275"/>
      <c r="BB1213" s="265"/>
      <c r="BC1213" s="265"/>
      <c r="BD1213" s="265"/>
      <c r="BE1213" s="265"/>
      <c r="BF1213" s="265"/>
      <c r="BG1213" s="265"/>
      <c r="BH1213" s="265"/>
      <c r="BI1213" s="265"/>
      <c r="BJ1213" s="265"/>
      <c r="BK1213" s="265"/>
      <c r="BL1213" s="265" t="s">
        <v>14628</v>
      </c>
      <c r="BM1213" s="265">
        <v>21</v>
      </c>
      <c r="BN1213" s="265" t="s">
        <v>14629</v>
      </c>
      <c r="BO1213" s="265" t="s">
        <v>106</v>
      </c>
      <c r="BP1213" s="265">
        <v>69043660</v>
      </c>
      <c r="BQ1213" s="276">
        <v>92992265176</v>
      </c>
      <c r="BR1213" s="271" t="s">
        <v>14630</v>
      </c>
      <c r="BS1213" s="265"/>
      <c r="BT1213" s="265"/>
      <c r="BU1213" s="265"/>
      <c r="BV1213" s="265"/>
      <c r="BW1213" s="265"/>
      <c r="BX1213" s="265"/>
      <c r="BY1213" s="265"/>
      <c r="BZ1213" s="265"/>
      <c r="CA1213" s="265"/>
      <c r="CB1213" s="269">
        <v>43937</v>
      </c>
      <c r="CC1213" s="265" t="s">
        <v>175</v>
      </c>
      <c r="CD1213" s="269">
        <v>44672</v>
      </c>
      <c r="CE1213" s="265" t="s">
        <v>5664</v>
      </c>
      <c r="CF1213" s="265"/>
      <c r="CG1213" s="265"/>
      <c r="CH1213" s="265"/>
      <c r="CI1213" s="265"/>
      <c r="CJ1213" s="265"/>
      <c r="CK1213" s="265"/>
      <c r="CL1213" s="265"/>
      <c r="CM1213" s="265"/>
      <c r="CN1213" s="265"/>
      <c r="CO1213" s="265"/>
    </row>
    <row r="1214" spans="1:93" ht="15" customHeight="1">
      <c r="A1214" s="217" t="s">
        <v>14631</v>
      </c>
      <c r="B1214" s="265"/>
      <c r="C1214" s="225" t="s">
        <v>82</v>
      </c>
      <c r="D1214" s="609" t="s">
        <v>13153</v>
      </c>
      <c r="E1214" s="599">
        <v>48</v>
      </c>
      <c r="F1214" s="609"/>
      <c r="G1214" s="609"/>
      <c r="H1214" s="593" t="s">
        <v>84</v>
      </c>
      <c r="I1214" s="265"/>
      <c r="J1214" s="265" t="s">
        <v>85</v>
      </c>
      <c r="K1214" s="265" t="s">
        <v>86</v>
      </c>
      <c r="L1214" s="270" t="s">
        <v>69</v>
      </c>
      <c r="M1214" s="266" t="s">
        <v>1392</v>
      </c>
      <c r="N1214" s="266" t="s">
        <v>1450</v>
      </c>
      <c r="O1214" s="267" t="s">
        <v>14632</v>
      </c>
      <c r="P1214" s="265" t="s">
        <v>14633</v>
      </c>
      <c r="Q1214" s="272" t="s">
        <v>14634</v>
      </c>
      <c r="R1214" s="265" t="s">
        <v>14635</v>
      </c>
      <c r="S1214" s="265" t="s">
        <v>14636</v>
      </c>
      <c r="T1214" s="265">
        <v>133019422</v>
      </c>
      <c r="U1214" s="265">
        <v>24</v>
      </c>
      <c r="V1214" s="265">
        <v>65</v>
      </c>
      <c r="W1214" s="265">
        <v>372</v>
      </c>
      <c r="X1214" s="264" t="s">
        <v>14637</v>
      </c>
      <c r="Y1214" s="264" t="s">
        <v>14638</v>
      </c>
      <c r="Z1214" s="265">
        <v>2</v>
      </c>
      <c r="AA1214" s="265" t="s">
        <v>96</v>
      </c>
      <c r="AB1214" s="265" t="s">
        <v>23</v>
      </c>
      <c r="AC1214" s="265" t="s">
        <v>97</v>
      </c>
      <c r="AD1214" s="268"/>
      <c r="AE1214" s="264" t="s">
        <v>495</v>
      </c>
      <c r="AF1214" s="280">
        <v>30555</v>
      </c>
      <c r="AG1214" s="265" t="str">
        <f t="shared" ca="1" si="326"/>
        <v>41 anos</v>
      </c>
      <c r="AH1214" s="269">
        <v>43937</v>
      </c>
      <c r="AI1214" s="269">
        <v>43937</v>
      </c>
      <c r="AJ1214" s="269">
        <f t="shared" si="327"/>
        <v>53068</v>
      </c>
      <c r="AK1214" s="269">
        <f t="shared" si="328"/>
        <v>54894</v>
      </c>
      <c r="AL1214" s="265">
        <v>59</v>
      </c>
      <c r="AM1214" s="265" t="str">
        <f t="shared" ca="1" si="329"/>
        <v>5 ano(s)</v>
      </c>
      <c r="AN1214" s="265" t="str">
        <f t="shared" ca="1" si="330"/>
        <v>4  mês(es)</v>
      </c>
      <c r="AO1214" s="265" t="str">
        <f t="shared" ca="1" si="331"/>
        <v>0 dias</v>
      </c>
      <c r="AP1214" s="265">
        <f t="shared" ca="1" si="332"/>
        <v>1948</v>
      </c>
      <c r="AQ1214" s="270" t="s">
        <v>99</v>
      </c>
      <c r="AR1214" s="265"/>
      <c r="AS1214" s="265"/>
      <c r="AT1214" s="265"/>
      <c r="AU1214" s="265"/>
      <c r="AV1214" s="265"/>
      <c r="AW1214" s="265" t="s">
        <v>336</v>
      </c>
      <c r="AX1214" s="265" t="s">
        <v>110</v>
      </c>
      <c r="AY1214" s="265" t="s">
        <v>99</v>
      </c>
      <c r="AZ1214" s="265" t="s">
        <v>99</v>
      </c>
      <c r="BA1214" s="275" t="s">
        <v>99</v>
      </c>
      <c r="BB1214" s="265"/>
      <c r="BC1214" s="265"/>
      <c r="BD1214" s="265"/>
      <c r="BE1214" s="265"/>
      <c r="BF1214" s="265"/>
      <c r="BG1214" s="265"/>
      <c r="BH1214" s="265"/>
      <c r="BI1214" s="265"/>
      <c r="BJ1214" s="265"/>
      <c r="BK1214" s="265"/>
      <c r="BL1214" s="273" t="s">
        <v>14639</v>
      </c>
      <c r="BM1214" s="270">
        <v>23</v>
      </c>
      <c r="BN1214" s="273" t="s">
        <v>13222</v>
      </c>
      <c r="BO1214" s="270" t="s">
        <v>106</v>
      </c>
      <c r="BP1214" s="270">
        <v>69093178</v>
      </c>
      <c r="BQ1214" s="289">
        <v>92984096793</v>
      </c>
      <c r="BR1214" s="273" t="s">
        <v>14640</v>
      </c>
      <c r="BS1214" s="265"/>
      <c r="BT1214" s="265"/>
      <c r="BU1214" s="265"/>
      <c r="BV1214" s="265"/>
      <c r="BW1214" s="265"/>
      <c r="BX1214" s="265"/>
      <c r="BY1214" s="288" t="s">
        <v>12243</v>
      </c>
      <c r="BZ1214" s="265"/>
      <c r="CA1214" s="265"/>
      <c r="CB1214" s="265"/>
      <c r="CC1214" s="265"/>
      <c r="CD1214" s="265"/>
      <c r="CE1214" s="265"/>
      <c r="CF1214" s="265"/>
      <c r="CG1214" s="265"/>
      <c r="CH1214" s="265"/>
      <c r="CI1214" s="265"/>
      <c r="CJ1214" s="265"/>
      <c r="CK1214" s="265"/>
      <c r="CL1214" s="265"/>
      <c r="CM1214" s="265"/>
      <c r="CN1214" s="265"/>
      <c r="CO1214" s="265"/>
    </row>
    <row r="1215" spans="1:93" ht="15" customHeight="1">
      <c r="A1215" s="264" t="s">
        <v>14641</v>
      </c>
      <c r="B1215" s="265">
        <v>14</v>
      </c>
      <c r="C1215" s="225" t="s">
        <v>82</v>
      </c>
      <c r="D1215" s="609" t="s">
        <v>13153</v>
      </c>
      <c r="E1215" s="599">
        <v>48</v>
      </c>
      <c r="F1215" s="609"/>
      <c r="G1215" s="609"/>
      <c r="H1215" s="593" t="s">
        <v>84</v>
      </c>
      <c r="I1215" s="265"/>
      <c r="J1215" s="265" t="s">
        <v>135</v>
      </c>
      <c r="K1215" s="265" t="s">
        <v>544</v>
      </c>
      <c r="L1215" s="265" t="s">
        <v>75</v>
      </c>
      <c r="M1215" s="266" t="s">
        <v>136</v>
      </c>
      <c r="N1215" s="266" t="s">
        <v>696</v>
      </c>
      <c r="O1215" s="267" t="s">
        <v>14642</v>
      </c>
      <c r="P1215" s="265" t="s">
        <v>14643</v>
      </c>
      <c r="Q1215" s="265">
        <v>1442</v>
      </c>
      <c r="R1215" s="265" t="s">
        <v>14644</v>
      </c>
      <c r="S1215" s="265" t="s">
        <v>14645</v>
      </c>
      <c r="T1215" s="265">
        <v>115838922</v>
      </c>
      <c r="U1215" s="265">
        <v>40</v>
      </c>
      <c r="V1215" s="265">
        <v>2</v>
      </c>
      <c r="W1215" s="265">
        <v>571</v>
      </c>
      <c r="X1215" s="264" t="s">
        <v>14646</v>
      </c>
      <c r="Y1215" s="264" t="s">
        <v>14647</v>
      </c>
      <c r="Z1215" s="265"/>
      <c r="AA1215" s="265" t="s">
        <v>96</v>
      </c>
      <c r="AB1215" s="265" t="s">
        <v>23</v>
      </c>
      <c r="AC1215" s="265" t="s">
        <v>97</v>
      </c>
      <c r="AD1215" s="268"/>
      <c r="AE1215" s="264" t="s">
        <v>14648</v>
      </c>
      <c r="AF1215" s="269">
        <v>26167</v>
      </c>
      <c r="AG1215" s="265" t="str">
        <f t="shared" ca="1" si="326"/>
        <v>53 anos</v>
      </c>
      <c r="AH1215" s="265"/>
      <c r="AI1215" s="269">
        <v>43937</v>
      </c>
      <c r="AJ1215" s="269">
        <f t="shared" si="327"/>
        <v>53068</v>
      </c>
      <c r="AK1215" s="269">
        <f t="shared" si="328"/>
        <v>54894</v>
      </c>
      <c r="AL1215" s="265">
        <v>59</v>
      </c>
      <c r="AM1215" s="265" t="str">
        <f t="shared" ca="1" si="329"/>
        <v>5 ano(s)</v>
      </c>
      <c r="AN1215" s="265" t="str">
        <f t="shared" ca="1" si="330"/>
        <v>4  mês(es)</v>
      </c>
      <c r="AO1215" s="265" t="str">
        <f t="shared" ca="1" si="331"/>
        <v>0 dias</v>
      </c>
      <c r="AP1215" s="265">
        <f t="shared" ca="1" si="332"/>
        <v>1948</v>
      </c>
      <c r="AQ1215" s="270" t="s">
        <v>99</v>
      </c>
      <c r="AR1215" s="265"/>
      <c r="AS1215" s="265"/>
      <c r="AT1215" s="265"/>
      <c r="AU1215" s="265"/>
      <c r="AV1215" s="265"/>
      <c r="AW1215" s="265" t="s">
        <v>100</v>
      </c>
      <c r="AX1215" s="265" t="s">
        <v>704</v>
      </c>
      <c r="AY1215" s="265" t="s">
        <v>1703</v>
      </c>
      <c r="AZ1215" s="265"/>
      <c r="BA1215" s="265"/>
      <c r="BB1215" s="265"/>
      <c r="BC1215" s="265"/>
      <c r="BD1215" s="265"/>
      <c r="BE1215" s="265"/>
      <c r="BF1215" s="265"/>
      <c r="BG1215" s="265"/>
      <c r="BH1215" s="265"/>
      <c r="BI1215" s="265"/>
      <c r="BJ1215" s="265"/>
      <c r="BK1215" s="265"/>
      <c r="BL1215" s="265" t="s">
        <v>14649</v>
      </c>
      <c r="BM1215" s="265">
        <v>53</v>
      </c>
      <c r="BN1215" s="265" t="s">
        <v>14650</v>
      </c>
      <c r="BO1215" s="265" t="s">
        <v>106</v>
      </c>
      <c r="BP1215" s="265">
        <v>69028275</v>
      </c>
      <c r="BQ1215" s="265">
        <v>92992508778</v>
      </c>
      <c r="BR1215" s="271" t="s">
        <v>14651</v>
      </c>
      <c r="BS1215" s="265"/>
      <c r="BT1215" s="265"/>
      <c r="BU1215" s="265"/>
      <c r="BV1215" s="265"/>
      <c r="BW1215" s="265"/>
      <c r="BX1215" s="265"/>
      <c r="BY1215" s="265"/>
      <c r="BZ1215" s="265"/>
      <c r="CA1215" s="265"/>
      <c r="CB1215" s="269">
        <v>43937</v>
      </c>
      <c r="CC1215" s="265" t="s">
        <v>175</v>
      </c>
      <c r="CD1215" s="269">
        <v>44672</v>
      </c>
      <c r="CE1215" s="265" t="s">
        <v>709</v>
      </c>
      <c r="CF1215" s="265"/>
      <c r="CG1215" s="265"/>
      <c r="CH1215" s="265"/>
      <c r="CI1215" s="265"/>
      <c r="CJ1215" s="265"/>
      <c r="CK1215" s="265"/>
      <c r="CL1215" s="265"/>
      <c r="CM1215" s="265"/>
      <c r="CN1215" s="265" t="s">
        <v>14652</v>
      </c>
      <c r="CO1215" s="265" t="s">
        <v>7572</v>
      </c>
    </row>
    <row r="1216" spans="1:93" ht="15" customHeight="1">
      <c r="A1216" s="264" t="s">
        <v>14653</v>
      </c>
      <c r="B1216" s="265"/>
      <c r="C1216" s="225" t="s">
        <v>82</v>
      </c>
      <c r="D1216" s="609" t="s">
        <v>13153</v>
      </c>
      <c r="E1216" s="599">
        <v>48</v>
      </c>
      <c r="F1216" s="609"/>
      <c r="G1216" s="609"/>
      <c r="H1216" s="593" t="s">
        <v>84</v>
      </c>
      <c r="I1216" s="265"/>
      <c r="J1216" s="265" t="s">
        <v>85</v>
      </c>
      <c r="K1216" s="265" t="s">
        <v>86</v>
      </c>
      <c r="L1216" s="265" t="s">
        <v>68</v>
      </c>
      <c r="M1216" s="266" t="s">
        <v>1392</v>
      </c>
      <c r="N1216" s="266" t="s">
        <v>1393</v>
      </c>
      <c r="O1216" s="267" t="s">
        <v>14654</v>
      </c>
      <c r="P1216" s="265" t="s">
        <v>14655</v>
      </c>
      <c r="Q1216" s="272" t="s">
        <v>14656</v>
      </c>
      <c r="R1216" s="265" t="s">
        <v>14657</v>
      </c>
      <c r="S1216" s="265" t="s">
        <v>14658</v>
      </c>
      <c r="T1216" s="265">
        <v>164969022</v>
      </c>
      <c r="U1216" s="265">
        <v>67</v>
      </c>
      <c r="V1216" s="265">
        <v>31</v>
      </c>
      <c r="W1216" s="265">
        <v>664</v>
      </c>
      <c r="X1216" s="264" t="s">
        <v>14659</v>
      </c>
      <c r="Y1216" s="264" t="s">
        <v>14660</v>
      </c>
      <c r="Z1216" s="265">
        <v>1</v>
      </c>
      <c r="AA1216" s="265" t="s">
        <v>96</v>
      </c>
      <c r="AB1216" s="265" t="s">
        <v>23</v>
      </c>
      <c r="AC1216" s="265" t="s">
        <v>97</v>
      </c>
      <c r="AD1216" s="268"/>
      <c r="AE1216" s="264" t="s">
        <v>7044</v>
      </c>
      <c r="AF1216" s="269">
        <v>27148</v>
      </c>
      <c r="AG1216" s="265" t="str">
        <f t="shared" ca="1" si="326"/>
        <v>51 anos</v>
      </c>
      <c r="AH1216" s="269">
        <v>43937</v>
      </c>
      <c r="AI1216" s="269">
        <v>43948</v>
      </c>
      <c r="AJ1216" s="269">
        <f t="shared" si="327"/>
        <v>53079</v>
      </c>
      <c r="AK1216" s="269">
        <f t="shared" si="328"/>
        <v>54905</v>
      </c>
      <c r="AL1216" s="265">
        <v>59</v>
      </c>
      <c r="AM1216" s="265" t="str">
        <f t="shared" ca="1" si="329"/>
        <v>5 ano(s)</v>
      </c>
      <c r="AN1216" s="265" t="str">
        <f t="shared" ca="1" si="330"/>
        <v>3  mês(es)</v>
      </c>
      <c r="AO1216" s="265" t="str">
        <f t="shared" ca="1" si="331"/>
        <v>20 dias</v>
      </c>
      <c r="AP1216" s="265">
        <f t="shared" ca="1" si="332"/>
        <v>1937</v>
      </c>
      <c r="AQ1216" s="270" t="s">
        <v>99</v>
      </c>
      <c r="AR1216" s="265"/>
      <c r="AS1216" s="265"/>
      <c r="AT1216" s="265"/>
      <c r="AU1216" s="265"/>
      <c r="AV1216" s="265"/>
      <c r="AW1216" s="265" t="s">
        <v>336</v>
      </c>
      <c r="AX1216" s="265" t="s">
        <v>110</v>
      </c>
      <c r="AY1216" s="265" t="s">
        <v>99</v>
      </c>
      <c r="AZ1216" s="265" t="s">
        <v>110</v>
      </c>
      <c r="BA1216" s="265" t="s">
        <v>110</v>
      </c>
      <c r="BB1216" s="265"/>
      <c r="BC1216" s="265" t="s">
        <v>1401</v>
      </c>
      <c r="BD1216" s="265"/>
      <c r="BE1216" s="265"/>
      <c r="BF1216" s="265"/>
      <c r="BG1216" s="265"/>
      <c r="BH1216" s="265"/>
      <c r="BI1216" s="265"/>
      <c r="BJ1216" s="265"/>
      <c r="BK1216" s="265"/>
      <c r="BL1216" s="265" t="s">
        <v>14661</v>
      </c>
      <c r="BM1216" s="265">
        <v>173</v>
      </c>
      <c r="BN1216" s="265" t="s">
        <v>14662</v>
      </c>
      <c r="BO1216" s="265" t="s">
        <v>106</v>
      </c>
      <c r="BP1216" s="265">
        <v>69074141</v>
      </c>
      <c r="BQ1216" s="265">
        <v>92994701740</v>
      </c>
      <c r="BR1216" s="265" t="s">
        <v>14663</v>
      </c>
      <c r="BS1216" s="265"/>
      <c r="BT1216" s="265"/>
      <c r="BU1216" s="265"/>
      <c r="BV1216" s="265"/>
      <c r="BW1216" s="265"/>
      <c r="BX1216" s="265"/>
      <c r="BY1216" s="265"/>
      <c r="BZ1216" s="265"/>
      <c r="CA1216" s="265"/>
      <c r="CB1216" s="265"/>
      <c r="CC1216" s="265"/>
      <c r="CD1216" s="265"/>
      <c r="CE1216" s="265"/>
      <c r="CF1216" s="265"/>
      <c r="CG1216" s="265"/>
      <c r="CH1216" s="265"/>
      <c r="CI1216" s="265"/>
      <c r="CJ1216" s="265"/>
      <c r="CK1216" s="265"/>
      <c r="CL1216" s="265"/>
      <c r="CM1216" s="265"/>
      <c r="CN1216" s="265"/>
      <c r="CO1216" s="265"/>
    </row>
    <row r="1217" spans="1:93" ht="15" customHeight="1">
      <c r="A1217" s="264" t="s">
        <v>14664</v>
      </c>
      <c r="B1217" s="265"/>
      <c r="C1217" s="225" t="s">
        <v>82</v>
      </c>
      <c r="D1217" s="609" t="s">
        <v>13153</v>
      </c>
      <c r="E1217" s="599">
        <v>48</v>
      </c>
      <c r="F1217" s="609"/>
      <c r="G1217" s="609"/>
      <c r="H1217" s="593" t="s">
        <v>84</v>
      </c>
      <c r="I1217" s="265"/>
      <c r="J1217" s="265" t="s">
        <v>85</v>
      </c>
      <c r="K1217" s="265" t="s">
        <v>279</v>
      </c>
      <c r="L1217" s="265" t="s">
        <v>68</v>
      </c>
      <c r="M1217" s="266" t="s">
        <v>1392</v>
      </c>
      <c r="N1217" s="266" t="s">
        <v>2706</v>
      </c>
      <c r="O1217" s="267" t="s">
        <v>14665</v>
      </c>
      <c r="P1217" s="265" t="s">
        <v>14666</v>
      </c>
      <c r="Q1217" s="272" t="s">
        <v>14667</v>
      </c>
      <c r="R1217" s="265" t="s">
        <v>14668</v>
      </c>
      <c r="S1217" s="265" t="s">
        <v>14669</v>
      </c>
      <c r="T1217" s="265">
        <v>2310716201</v>
      </c>
      <c r="U1217" s="265">
        <v>16</v>
      </c>
      <c r="V1217" s="265">
        <v>37</v>
      </c>
      <c r="W1217" s="265">
        <v>392</v>
      </c>
      <c r="X1217" s="264" t="s">
        <v>14670</v>
      </c>
      <c r="Y1217" s="264" t="s">
        <v>14671</v>
      </c>
      <c r="Z1217" s="265">
        <v>1</v>
      </c>
      <c r="AA1217" s="265" t="s">
        <v>96</v>
      </c>
      <c r="AB1217" s="265" t="s">
        <v>23</v>
      </c>
      <c r="AC1217" s="265" t="s">
        <v>97</v>
      </c>
      <c r="AD1217" s="268"/>
      <c r="AE1217" s="264" t="s">
        <v>9888</v>
      </c>
      <c r="AF1217" s="269">
        <v>28804</v>
      </c>
      <c r="AG1217" s="265" t="str">
        <f t="shared" ca="1" si="326"/>
        <v>46 anos</v>
      </c>
      <c r="AH1217" s="269">
        <v>43937</v>
      </c>
      <c r="AI1217" s="269">
        <v>43937</v>
      </c>
      <c r="AJ1217" s="269">
        <f t="shared" si="327"/>
        <v>53068</v>
      </c>
      <c r="AK1217" s="269">
        <f t="shared" si="328"/>
        <v>54894</v>
      </c>
      <c r="AL1217" s="265">
        <v>59</v>
      </c>
      <c r="AM1217" s="265" t="str">
        <f t="shared" ca="1" si="329"/>
        <v>5 ano(s)</v>
      </c>
      <c r="AN1217" s="265" t="str">
        <f t="shared" ca="1" si="330"/>
        <v>4  mês(es)</v>
      </c>
      <c r="AO1217" s="265" t="str">
        <f t="shared" ca="1" si="331"/>
        <v>0 dias</v>
      </c>
      <c r="AP1217" s="265">
        <f t="shared" ca="1" si="332"/>
        <v>1948</v>
      </c>
      <c r="AQ1217" s="270" t="s">
        <v>99</v>
      </c>
      <c r="AR1217" s="265"/>
      <c r="AS1217" s="265"/>
      <c r="AT1217" s="265"/>
      <c r="AU1217" s="265"/>
      <c r="AV1217" s="265"/>
      <c r="AW1217" s="265" t="s">
        <v>100</v>
      </c>
      <c r="AX1217" s="265" t="s">
        <v>110</v>
      </c>
      <c r="AY1217" s="265" t="s">
        <v>14672</v>
      </c>
      <c r="AZ1217" s="265" t="s">
        <v>110</v>
      </c>
      <c r="BA1217" s="265" t="s">
        <v>110</v>
      </c>
      <c r="BB1217" s="265"/>
      <c r="BC1217" s="265" t="s">
        <v>1401</v>
      </c>
      <c r="BD1217" s="265"/>
      <c r="BE1217" s="265"/>
      <c r="BF1217" s="265"/>
      <c r="BG1217" s="265"/>
      <c r="BH1217" s="265"/>
      <c r="BI1217" s="265"/>
      <c r="BJ1217" s="265"/>
      <c r="BK1217" s="265"/>
      <c r="BL1217" s="265" t="s">
        <v>14673</v>
      </c>
      <c r="BM1217" s="265">
        <v>23</v>
      </c>
      <c r="BN1217" s="265" t="s">
        <v>2184</v>
      </c>
      <c r="BO1217" s="265" t="s">
        <v>106</v>
      </c>
      <c r="BP1217" s="265">
        <v>69078446</v>
      </c>
      <c r="BQ1217" s="265">
        <v>92995118886</v>
      </c>
      <c r="BR1217" s="265" t="s">
        <v>14674</v>
      </c>
      <c r="BS1217" s="265"/>
      <c r="BT1217" s="265"/>
      <c r="BU1217" s="265"/>
      <c r="BV1217" s="265"/>
      <c r="BW1217" s="265"/>
      <c r="BX1217" s="265"/>
      <c r="BY1217" s="265"/>
      <c r="BZ1217" s="265"/>
      <c r="CA1217" s="265"/>
      <c r="CB1217" s="265"/>
      <c r="CC1217" s="265"/>
      <c r="CD1217" s="265"/>
      <c r="CE1217" s="265"/>
      <c r="CF1217" s="265"/>
      <c r="CG1217" s="265"/>
      <c r="CH1217" s="265"/>
      <c r="CI1217" s="265"/>
      <c r="CJ1217" s="265"/>
      <c r="CK1217" s="265"/>
      <c r="CL1217" s="265"/>
      <c r="CM1217" s="265"/>
      <c r="CN1217" s="265"/>
      <c r="CO1217" s="265"/>
    </row>
    <row r="1218" spans="1:93" ht="15" customHeight="1">
      <c r="A1218" s="217" t="s">
        <v>14675</v>
      </c>
      <c r="B1218" s="265"/>
      <c r="C1218" s="225" t="s">
        <v>82</v>
      </c>
      <c r="D1218" s="609" t="s">
        <v>13153</v>
      </c>
      <c r="E1218" s="599">
        <v>48</v>
      </c>
      <c r="F1218" s="609"/>
      <c r="G1218" s="609"/>
      <c r="H1218" s="593" t="s">
        <v>84</v>
      </c>
      <c r="I1218" s="265"/>
      <c r="J1218" s="265" t="s">
        <v>135</v>
      </c>
      <c r="K1218" s="265" t="s">
        <v>86</v>
      </c>
      <c r="L1218" s="270" t="s">
        <v>69</v>
      </c>
      <c r="M1218" s="266" t="s">
        <v>1392</v>
      </c>
      <c r="N1218" s="266" t="s">
        <v>1450</v>
      </c>
      <c r="O1218" s="267" t="s">
        <v>14676</v>
      </c>
      <c r="P1218" s="265" t="s">
        <v>14677</v>
      </c>
      <c r="Q1218" s="272" t="s">
        <v>14678</v>
      </c>
      <c r="R1218" s="265" t="s">
        <v>14679</v>
      </c>
      <c r="S1218" s="265" t="s">
        <v>14680</v>
      </c>
      <c r="T1218" s="265">
        <v>204516722</v>
      </c>
      <c r="U1218" s="265">
        <v>91</v>
      </c>
      <c r="V1218" s="265">
        <v>58</v>
      </c>
      <c r="W1218" s="265">
        <v>958</v>
      </c>
      <c r="X1218" s="264" t="s">
        <v>1575</v>
      </c>
      <c r="Y1218" s="264" t="s">
        <v>14681</v>
      </c>
      <c r="Z1218" s="265">
        <v>2</v>
      </c>
      <c r="AA1218" s="265" t="s">
        <v>96</v>
      </c>
      <c r="AB1218" s="265" t="s">
        <v>23</v>
      </c>
      <c r="AC1218" s="265" t="s">
        <v>97</v>
      </c>
      <c r="AD1218" s="268"/>
      <c r="AE1218" s="264" t="s">
        <v>14682</v>
      </c>
      <c r="AF1218" s="280">
        <v>26737</v>
      </c>
      <c r="AG1218" s="265" t="str">
        <f t="shared" ca="1" si="326"/>
        <v>52 anos</v>
      </c>
      <c r="AH1218" s="269">
        <v>43937</v>
      </c>
      <c r="AI1218" s="269">
        <v>43937</v>
      </c>
      <c r="AJ1218" s="269">
        <f t="shared" si="327"/>
        <v>53068</v>
      </c>
      <c r="AK1218" s="269">
        <f t="shared" si="328"/>
        <v>54894</v>
      </c>
      <c r="AL1218" s="265">
        <v>59</v>
      </c>
      <c r="AM1218" s="265" t="str">
        <f t="shared" ca="1" si="329"/>
        <v>5 ano(s)</v>
      </c>
      <c r="AN1218" s="265" t="str">
        <f t="shared" ca="1" si="330"/>
        <v>4  mês(es)</v>
      </c>
      <c r="AO1218" s="265" t="str">
        <f t="shared" ca="1" si="331"/>
        <v>0 dias</v>
      </c>
      <c r="AP1218" s="265">
        <f t="shared" ca="1" si="332"/>
        <v>1948</v>
      </c>
      <c r="AQ1218" s="270" t="s">
        <v>99</v>
      </c>
      <c r="AR1218" s="265"/>
      <c r="AS1218" s="265"/>
      <c r="AT1218" s="265"/>
      <c r="AU1218" s="265"/>
      <c r="AV1218" s="265"/>
      <c r="AW1218" s="265" t="s">
        <v>336</v>
      </c>
      <c r="AX1218" s="265" t="s">
        <v>110</v>
      </c>
      <c r="AY1218" s="265" t="s">
        <v>99</v>
      </c>
      <c r="AZ1218" s="265" t="s">
        <v>99</v>
      </c>
      <c r="BA1218" s="265" t="s">
        <v>99</v>
      </c>
      <c r="BB1218" s="265"/>
      <c r="BC1218" s="265"/>
      <c r="BD1218" s="265"/>
      <c r="BE1218" s="265"/>
      <c r="BF1218" s="265"/>
      <c r="BG1218" s="265"/>
      <c r="BH1218" s="265"/>
      <c r="BI1218" s="265"/>
      <c r="BJ1218" s="265"/>
      <c r="BK1218" s="265"/>
      <c r="BL1218" s="273" t="s">
        <v>14683</v>
      </c>
      <c r="BM1218" s="270">
        <v>320</v>
      </c>
      <c r="BN1218" s="273" t="s">
        <v>14684</v>
      </c>
      <c r="BO1218" s="270" t="s">
        <v>106</v>
      </c>
      <c r="BP1218" s="270">
        <v>69090757</v>
      </c>
      <c r="BQ1218" s="270">
        <v>92994841628</v>
      </c>
      <c r="BR1218" s="273" t="s">
        <v>14685</v>
      </c>
      <c r="BS1218" s="265"/>
      <c r="BT1218" s="265"/>
      <c r="BU1218" s="265"/>
      <c r="BV1218" s="265"/>
      <c r="BW1218" s="265"/>
      <c r="BX1218" s="265"/>
      <c r="BY1218" s="265"/>
      <c r="BZ1218" s="265"/>
      <c r="CA1218" s="265"/>
      <c r="CB1218" s="265"/>
      <c r="CC1218" s="265"/>
      <c r="CD1218" s="265"/>
      <c r="CE1218" s="265"/>
      <c r="CF1218" s="265"/>
      <c r="CG1218" s="265"/>
      <c r="CH1218" s="265"/>
      <c r="CI1218" s="265"/>
      <c r="CJ1218" s="265"/>
      <c r="CK1218" s="265"/>
      <c r="CL1218" s="265"/>
      <c r="CM1218" s="265"/>
      <c r="CN1218" s="265"/>
      <c r="CO1218" s="265"/>
    </row>
    <row r="1219" spans="1:93" ht="15" customHeight="1">
      <c r="A1219" s="217" t="s">
        <v>14686</v>
      </c>
      <c r="B1219" s="265"/>
      <c r="C1219" s="225" t="s">
        <v>82</v>
      </c>
      <c r="D1219" s="609" t="s">
        <v>13153</v>
      </c>
      <c r="E1219" s="599">
        <v>48</v>
      </c>
      <c r="F1219" s="609"/>
      <c r="G1219" s="609"/>
      <c r="H1219" s="593" t="s">
        <v>84</v>
      </c>
      <c r="I1219" s="265"/>
      <c r="J1219" s="265" t="s">
        <v>135</v>
      </c>
      <c r="K1219" s="265" t="s">
        <v>86</v>
      </c>
      <c r="L1219" s="270" t="s">
        <v>69</v>
      </c>
      <c r="M1219" s="266" t="s">
        <v>1392</v>
      </c>
      <c r="N1219" s="266" t="s">
        <v>1450</v>
      </c>
      <c r="O1219" s="267" t="s">
        <v>14687</v>
      </c>
      <c r="P1219" s="265" t="s">
        <v>14688</v>
      </c>
      <c r="Q1219" s="272" t="s">
        <v>14689</v>
      </c>
      <c r="R1219" s="265" t="s">
        <v>14690</v>
      </c>
      <c r="S1219" s="265" t="s">
        <v>14691</v>
      </c>
      <c r="T1219" s="265">
        <v>172357922</v>
      </c>
      <c r="U1219" s="265">
        <v>8</v>
      </c>
      <c r="V1219" s="265">
        <v>1</v>
      </c>
      <c r="W1219" s="265">
        <v>8</v>
      </c>
      <c r="X1219" s="264" t="s">
        <v>14692</v>
      </c>
      <c r="Y1219" s="264" t="s">
        <v>14693</v>
      </c>
      <c r="Z1219" s="265">
        <v>1</v>
      </c>
      <c r="AA1219" s="265" t="s">
        <v>96</v>
      </c>
      <c r="AB1219" s="265" t="s">
        <v>23</v>
      </c>
      <c r="AC1219" s="265" t="s">
        <v>97</v>
      </c>
      <c r="AD1219" s="268"/>
      <c r="AE1219" s="264" t="s">
        <v>12975</v>
      </c>
      <c r="AF1219" s="280">
        <v>28305</v>
      </c>
      <c r="AG1219" s="265" t="str">
        <f t="shared" ca="1" si="326"/>
        <v>48 anos</v>
      </c>
      <c r="AH1219" s="269">
        <v>43937</v>
      </c>
      <c r="AI1219" s="269">
        <v>43937</v>
      </c>
      <c r="AJ1219" s="269">
        <f t="shared" si="327"/>
        <v>53068</v>
      </c>
      <c r="AK1219" s="269">
        <f t="shared" si="328"/>
        <v>54894</v>
      </c>
      <c r="AL1219" s="265">
        <v>59</v>
      </c>
      <c r="AM1219" s="265" t="str">
        <f t="shared" ca="1" si="329"/>
        <v>5 ano(s)</v>
      </c>
      <c r="AN1219" s="265" t="str">
        <f t="shared" ca="1" si="330"/>
        <v>4  mês(es)</v>
      </c>
      <c r="AO1219" s="265" t="str">
        <f t="shared" ca="1" si="331"/>
        <v>0 dias</v>
      </c>
      <c r="AP1219" s="265">
        <f t="shared" ca="1" si="332"/>
        <v>1948</v>
      </c>
      <c r="AQ1219" s="270" t="s">
        <v>99</v>
      </c>
      <c r="AR1219" s="265"/>
      <c r="AS1219" s="265"/>
      <c r="AT1219" s="265"/>
      <c r="AU1219" s="265"/>
      <c r="AV1219" s="265"/>
      <c r="AW1219" s="265" t="s">
        <v>100</v>
      </c>
      <c r="AX1219" s="265" t="s">
        <v>110</v>
      </c>
      <c r="AY1219" s="265" t="s">
        <v>127</v>
      </c>
      <c r="AZ1219" s="265" t="s">
        <v>99</v>
      </c>
      <c r="BA1219" s="265" t="s">
        <v>99</v>
      </c>
      <c r="BB1219" s="265"/>
      <c r="BC1219" s="265"/>
      <c r="BD1219" s="265"/>
      <c r="BE1219" s="265"/>
      <c r="BF1219" s="265"/>
      <c r="BG1219" s="265"/>
      <c r="BH1219" s="265"/>
      <c r="BI1219" s="265"/>
      <c r="BJ1219" s="265"/>
      <c r="BK1219" s="265"/>
      <c r="BL1219" s="273" t="s">
        <v>14694</v>
      </c>
      <c r="BM1219" s="270">
        <v>0</v>
      </c>
      <c r="BN1219" s="273" t="s">
        <v>14695</v>
      </c>
      <c r="BO1219" s="270" t="s">
        <v>106</v>
      </c>
      <c r="BP1219" s="270">
        <v>69020020</v>
      </c>
      <c r="BQ1219" s="270">
        <v>32217919</v>
      </c>
      <c r="BR1219" s="273"/>
      <c r="BS1219" s="265"/>
      <c r="BT1219" s="265"/>
      <c r="BU1219" s="265"/>
      <c r="BV1219" s="265"/>
      <c r="BW1219" s="265"/>
      <c r="BX1219" s="265"/>
      <c r="BY1219" s="265"/>
      <c r="BZ1219" s="265"/>
      <c r="CA1219" s="265"/>
      <c r="CB1219" s="265"/>
      <c r="CC1219" s="265"/>
      <c r="CD1219" s="265"/>
      <c r="CE1219" s="265"/>
      <c r="CF1219" s="265"/>
      <c r="CG1219" s="265"/>
      <c r="CH1219" s="265"/>
      <c r="CI1219" s="265"/>
      <c r="CJ1219" s="265"/>
      <c r="CK1219" s="265"/>
      <c r="CL1219" s="265"/>
      <c r="CM1219" s="265"/>
      <c r="CN1219" s="265"/>
      <c r="CO1219" s="265"/>
    </row>
    <row r="1220" spans="1:93" ht="15" customHeight="1">
      <c r="A1220" s="264" t="s">
        <v>14696</v>
      </c>
      <c r="B1220" s="265">
        <v>51</v>
      </c>
      <c r="C1220" s="225" t="s">
        <v>82</v>
      </c>
      <c r="D1220" s="609" t="s">
        <v>13153</v>
      </c>
      <c r="E1220" s="599">
        <v>48</v>
      </c>
      <c r="F1220" s="609"/>
      <c r="G1220" s="609"/>
      <c r="H1220" s="593" t="s">
        <v>84</v>
      </c>
      <c r="I1220" s="265"/>
      <c r="J1220" s="265" t="s">
        <v>85</v>
      </c>
      <c r="K1220" s="265" t="s">
        <v>544</v>
      </c>
      <c r="L1220" s="265" t="s">
        <v>75</v>
      </c>
      <c r="M1220" s="266" t="s">
        <v>136</v>
      </c>
      <c r="N1220" s="266" t="s">
        <v>137</v>
      </c>
      <c r="O1220" s="267" t="s">
        <v>14697</v>
      </c>
      <c r="P1220" s="265" t="s">
        <v>14698</v>
      </c>
      <c r="Q1220" s="265">
        <v>1472</v>
      </c>
      <c r="R1220" s="265" t="s">
        <v>14699</v>
      </c>
      <c r="S1220" s="265" t="s">
        <v>14700</v>
      </c>
      <c r="T1220" s="265">
        <v>297524115</v>
      </c>
      <c r="U1220" s="265">
        <v>89</v>
      </c>
      <c r="V1220" s="265">
        <v>63</v>
      </c>
      <c r="W1220" s="265">
        <v>221</v>
      </c>
      <c r="X1220" s="264" t="s">
        <v>14701</v>
      </c>
      <c r="Y1220" s="264" t="s">
        <v>14702</v>
      </c>
      <c r="Z1220" s="265"/>
      <c r="AA1220" s="265" t="s">
        <v>96</v>
      </c>
      <c r="AB1220" s="265" t="s">
        <v>23</v>
      </c>
      <c r="AC1220" s="265" t="s">
        <v>97</v>
      </c>
      <c r="AD1220" s="278" t="s">
        <v>8432</v>
      </c>
      <c r="AE1220" s="264"/>
      <c r="AF1220" s="269">
        <v>30974</v>
      </c>
      <c r="AG1220" s="265" t="str">
        <f t="shared" ca="1" si="326"/>
        <v>40 anos</v>
      </c>
      <c r="AH1220" s="265"/>
      <c r="AI1220" s="269">
        <v>43937</v>
      </c>
      <c r="AJ1220" s="269">
        <f t="shared" si="327"/>
        <v>53068</v>
      </c>
      <c r="AK1220" s="269">
        <f t="shared" si="328"/>
        <v>54894</v>
      </c>
      <c r="AL1220" s="265">
        <v>59</v>
      </c>
      <c r="AM1220" s="265" t="str">
        <f t="shared" ca="1" si="329"/>
        <v>5 ano(s)</v>
      </c>
      <c r="AN1220" s="265" t="str">
        <f t="shared" ca="1" si="330"/>
        <v>4  mês(es)</v>
      </c>
      <c r="AO1220" s="265" t="str">
        <f t="shared" ca="1" si="331"/>
        <v>0 dias</v>
      </c>
      <c r="AP1220" s="265">
        <f t="shared" ca="1" si="332"/>
        <v>1948</v>
      </c>
      <c r="AQ1220" s="270" t="s">
        <v>99</v>
      </c>
      <c r="AR1220" s="265"/>
      <c r="AS1220" s="265"/>
      <c r="AT1220" s="265"/>
      <c r="AU1220" s="265"/>
      <c r="AV1220" s="265"/>
      <c r="AW1220" s="265" t="s">
        <v>100</v>
      </c>
      <c r="AX1220" s="265" t="s">
        <v>149</v>
      </c>
      <c r="AY1220" s="265" t="s">
        <v>286</v>
      </c>
      <c r="AZ1220" s="265"/>
      <c r="BA1220" s="265"/>
      <c r="BB1220" s="265"/>
      <c r="BC1220" s="265"/>
      <c r="BD1220" s="265"/>
      <c r="BE1220" s="265"/>
      <c r="BF1220" s="265"/>
      <c r="BG1220" s="265"/>
      <c r="BH1220" s="265"/>
      <c r="BI1220" s="265"/>
      <c r="BJ1220" s="265"/>
      <c r="BK1220" s="265"/>
      <c r="BL1220" s="265" t="s">
        <v>9037</v>
      </c>
      <c r="BM1220" s="265">
        <v>302</v>
      </c>
      <c r="BN1220" s="265" t="s">
        <v>14703</v>
      </c>
      <c r="BO1220" s="265" t="s">
        <v>106</v>
      </c>
      <c r="BP1220" s="265">
        <v>69054601</v>
      </c>
      <c r="BQ1220" s="265">
        <v>86998125835</v>
      </c>
      <c r="BR1220" s="271" t="s">
        <v>14704</v>
      </c>
      <c r="BS1220" s="265"/>
      <c r="BT1220" s="265"/>
      <c r="BU1220" s="265"/>
      <c r="BV1220" s="265"/>
      <c r="BW1220" s="265"/>
      <c r="BX1220" s="265"/>
      <c r="BY1220" s="265"/>
      <c r="BZ1220" s="265"/>
      <c r="CA1220" s="265"/>
      <c r="CB1220" s="269">
        <v>43937</v>
      </c>
      <c r="CC1220" s="265" t="s">
        <v>175</v>
      </c>
      <c r="CD1220" s="269">
        <v>44672</v>
      </c>
      <c r="CE1220" s="265" t="s">
        <v>5664</v>
      </c>
      <c r="CF1220" s="265"/>
      <c r="CG1220" s="265"/>
      <c r="CH1220" s="265"/>
      <c r="CI1220" s="265"/>
      <c r="CJ1220" s="265"/>
      <c r="CK1220" s="265"/>
      <c r="CL1220" s="265"/>
      <c r="CM1220" s="265"/>
      <c r="CN1220" s="265"/>
      <c r="CO1220" s="265"/>
    </row>
    <row r="1221" spans="1:93" ht="15" customHeight="1">
      <c r="A1221" s="217" t="s">
        <v>14705</v>
      </c>
      <c r="B1221" s="265">
        <v>3</v>
      </c>
      <c r="C1221" s="225" t="s">
        <v>82</v>
      </c>
      <c r="D1221" s="609" t="s">
        <v>13153</v>
      </c>
      <c r="E1221" s="599">
        <v>48</v>
      </c>
      <c r="F1221" s="609"/>
      <c r="G1221" s="609"/>
      <c r="H1221" s="593" t="s">
        <v>84</v>
      </c>
      <c r="I1221" s="265"/>
      <c r="J1221" s="265" t="s">
        <v>135</v>
      </c>
      <c r="K1221" s="265" t="s">
        <v>544</v>
      </c>
      <c r="L1221" s="265" t="s">
        <v>75</v>
      </c>
      <c r="M1221" s="265" t="s">
        <v>136</v>
      </c>
      <c r="N1221" s="265" t="s">
        <v>9701</v>
      </c>
      <c r="O1221" s="267" t="s">
        <v>14706</v>
      </c>
      <c r="P1221" s="265" t="s">
        <v>14707</v>
      </c>
      <c r="Q1221" s="265">
        <v>1341</v>
      </c>
      <c r="R1221" s="265" t="s">
        <v>14708</v>
      </c>
      <c r="S1221" s="265" t="s">
        <v>14709</v>
      </c>
      <c r="T1221" s="265">
        <v>107273713</v>
      </c>
      <c r="U1221" s="265">
        <v>9</v>
      </c>
      <c r="V1221" s="265">
        <v>73</v>
      </c>
      <c r="W1221" s="265">
        <v>160</v>
      </c>
      <c r="X1221" s="264" t="s">
        <v>14710</v>
      </c>
      <c r="Y1221" s="264" t="s">
        <v>14711</v>
      </c>
      <c r="Z1221" s="265"/>
      <c r="AA1221" s="265" t="s">
        <v>96</v>
      </c>
      <c r="AB1221" s="265" t="s">
        <v>23</v>
      </c>
      <c r="AC1221" s="265" t="s">
        <v>97</v>
      </c>
      <c r="AD1221" s="268"/>
      <c r="AE1221" s="264" t="s">
        <v>583</v>
      </c>
      <c r="AF1221" s="269">
        <v>24506</v>
      </c>
      <c r="AG1221" s="265" t="str">
        <f t="shared" ca="1" si="326"/>
        <v>58 anos</v>
      </c>
      <c r="AH1221" s="265"/>
      <c r="AI1221" s="269">
        <v>43843</v>
      </c>
      <c r="AJ1221" s="269">
        <f t="shared" si="327"/>
        <v>52975</v>
      </c>
      <c r="AK1221" s="269">
        <f t="shared" si="328"/>
        <v>54801</v>
      </c>
      <c r="AL1221" s="265">
        <v>59</v>
      </c>
      <c r="AM1221" s="265" t="str">
        <f t="shared" ca="1" si="329"/>
        <v>5 ano(s)</v>
      </c>
      <c r="AN1221" s="265" t="str">
        <f t="shared" ca="1" si="330"/>
        <v>7  mês(es)</v>
      </c>
      <c r="AO1221" s="265" t="str">
        <f t="shared" ca="1" si="331"/>
        <v>3 dias</v>
      </c>
      <c r="AP1221" s="265">
        <f t="shared" ca="1" si="332"/>
        <v>2042</v>
      </c>
      <c r="AQ1221" s="270" t="s">
        <v>99</v>
      </c>
      <c r="AR1221" s="265"/>
      <c r="AS1221" s="265"/>
      <c r="AT1221" s="265"/>
      <c r="AU1221" s="265"/>
      <c r="AV1221" s="265"/>
      <c r="AW1221" s="265" t="s">
        <v>100</v>
      </c>
      <c r="AX1221" s="265" t="s">
        <v>172</v>
      </c>
      <c r="AY1221" s="265" t="s">
        <v>14712</v>
      </c>
      <c r="AZ1221" s="265" t="s">
        <v>99</v>
      </c>
      <c r="BA1221" s="265" t="s">
        <v>99</v>
      </c>
      <c r="BB1221" s="265"/>
      <c r="BC1221" s="265"/>
      <c r="BD1221" s="265"/>
      <c r="BE1221" s="265"/>
      <c r="BF1221" s="265"/>
      <c r="BG1221" s="265"/>
      <c r="BH1221" s="265"/>
      <c r="BI1221" s="265"/>
      <c r="BJ1221" s="265"/>
      <c r="BK1221" s="265"/>
      <c r="BL1221" s="265" t="s">
        <v>14713</v>
      </c>
      <c r="BM1221" s="265">
        <v>27</v>
      </c>
      <c r="BN1221" s="265" t="s">
        <v>13782</v>
      </c>
      <c r="BO1221" s="265" t="s">
        <v>106</v>
      </c>
      <c r="BP1221" s="265">
        <v>69054719</v>
      </c>
      <c r="BQ1221" s="265">
        <v>2381711</v>
      </c>
      <c r="BR1221" s="271"/>
      <c r="BS1221" s="265"/>
      <c r="BT1221" s="265"/>
      <c r="BU1221" s="265"/>
      <c r="BV1221" s="265"/>
      <c r="BW1221" s="265"/>
      <c r="BX1221" s="265"/>
      <c r="BY1221" s="265"/>
      <c r="BZ1221" s="265"/>
      <c r="CA1221" s="265"/>
      <c r="CB1221" s="265"/>
      <c r="CC1221" s="265"/>
      <c r="CD1221" s="269">
        <v>44672</v>
      </c>
      <c r="CE1221" s="265" t="s">
        <v>176</v>
      </c>
      <c r="CF1221" s="265"/>
      <c r="CG1221" s="265"/>
      <c r="CH1221" s="265"/>
      <c r="CI1221" s="265"/>
      <c r="CJ1221" s="265"/>
      <c r="CK1221" s="265"/>
      <c r="CL1221" s="265"/>
      <c r="CM1221" s="265"/>
      <c r="CN1221" s="265"/>
      <c r="CO1221" s="265"/>
    </row>
    <row r="1222" spans="1:93" ht="15" customHeight="1">
      <c r="A1222" s="217" t="s">
        <v>14714</v>
      </c>
      <c r="B1222" s="265"/>
      <c r="C1222" s="225" t="s">
        <v>82</v>
      </c>
      <c r="D1222" s="609" t="s">
        <v>13153</v>
      </c>
      <c r="E1222" s="599">
        <v>48</v>
      </c>
      <c r="F1222" s="609"/>
      <c r="G1222" s="609"/>
      <c r="H1222" s="593" t="s">
        <v>84</v>
      </c>
      <c r="I1222" s="265"/>
      <c r="J1222" s="265" t="s">
        <v>85</v>
      </c>
      <c r="K1222" s="265" t="s">
        <v>86</v>
      </c>
      <c r="L1222" s="270" t="s">
        <v>69</v>
      </c>
      <c r="M1222" s="266" t="s">
        <v>1392</v>
      </c>
      <c r="N1222" s="266" t="s">
        <v>1450</v>
      </c>
      <c r="O1222" s="267" t="s">
        <v>14715</v>
      </c>
      <c r="P1222" s="265" t="s">
        <v>14716</v>
      </c>
      <c r="Q1222" s="272" t="s">
        <v>14717</v>
      </c>
      <c r="R1222" s="265" t="s">
        <v>14718</v>
      </c>
      <c r="S1222" s="265" t="s">
        <v>14719</v>
      </c>
      <c r="T1222" s="265">
        <v>18556226</v>
      </c>
      <c r="U1222" s="265">
        <v>7</v>
      </c>
      <c r="V1222" s="265">
        <v>1</v>
      </c>
      <c r="W1222" s="265">
        <v>585</v>
      </c>
      <c r="X1222" s="264" t="s">
        <v>5513</v>
      </c>
      <c r="Y1222" s="264" t="s">
        <v>14720</v>
      </c>
      <c r="Z1222" s="265">
        <v>2</v>
      </c>
      <c r="AA1222" s="265" t="s">
        <v>96</v>
      </c>
      <c r="AB1222" s="265" t="s">
        <v>23</v>
      </c>
      <c r="AC1222" s="265" t="s">
        <v>97</v>
      </c>
      <c r="AD1222" s="268" t="s">
        <v>14721</v>
      </c>
      <c r="AE1222" s="264" t="s">
        <v>14722</v>
      </c>
      <c r="AF1222" s="280">
        <v>27705</v>
      </c>
      <c r="AG1222" s="265" t="str">
        <f t="shared" ca="1" si="326"/>
        <v>49 anos</v>
      </c>
      <c r="AH1222" s="269">
        <v>43937</v>
      </c>
      <c r="AI1222" s="269">
        <v>43937</v>
      </c>
      <c r="AJ1222" s="269">
        <f t="shared" si="327"/>
        <v>53068</v>
      </c>
      <c r="AK1222" s="269">
        <f t="shared" si="328"/>
        <v>54894</v>
      </c>
      <c r="AL1222" s="265">
        <v>59</v>
      </c>
      <c r="AM1222" s="265" t="str">
        <f t="shared" ca="1" si="329"/>
        <v>5 ano(s)</v>
      </c>
      <c r="AN1222" s="265" t="str">
        <f t="shared" ca="1" si="330"/>
        <v>4  mês(es)</v>
      </c>
      <c r="AO1222" s="265" t="str">
        <f t="shared" ca="1" si="331"/>
        <v>0 dias</v>
      </c>
      <c r="AP1222" s="265">
        <f t="shared" ca="1" si="332"/>
        <v>1948</v>
      </c>
      <c r="AQ1222" s="270" t="s">
        <v>99</v>
      </c>
      <c r="AR1222" s="265"/>
      <c r="AS1222" s="265"/>
      <c r="AT1222" s="265"/>
      <c r="AU1222" s="265"/>
      <c r="AV1222" s="265"/>
      <c r="AW1222" s="265" t="s">
        <v>100</v>
      </c>
      <c r="AX1222" s="265" t="s">
        <v>110</v>
      </c>
      <c r="AY1222" s="265" t="s">
        <v>14723</v>
      </c>
      <c r="AZ1222" s="265" t="s">
        <v>99</v>
      </c>
      <c r="BA1222" s="265" t="s">
        <v>99</v>
      </c>
      <c r="BB1222" s="265"/>
      <c r="BC1222" s="265"/>
      <c r="BD1222" s="265"/>
      <c r="BE1222" s="265"/>
      <c r="BF1222" s="265"/>
      <c r="BG1222" s="265"/>
      <c r="BH1222" s="265"/>
      <c r="BI1222" s="265"/>
      <c r="BJ1222" s="265"/>
      <c r="BK1222" s="265"/>
      <c r="BL1222" s="273" t="s">
        <v>14724</v>
      </c>
      <c r="BM1222" s="270">
        <v>21</v>
      </c>
      <c r="BN1222" s="273" t="s">
        <v>7177</v>
      </c>
      <c r="BO1222" s="270" t="s">
        <v>106</v>
      </c>
      <c r="BP1222" s="270">
        <v>69037338</v>
      </c>
      <c r="BQ1222" s="270">
        <v>9536271109</v>
      </c>
      <c r="BR1222" s="273" t="s">
        <v>14725</v>
      </c>
      <c r="BS1222" s="265"/>
      <c r="BT1222" s="265"/>
      <c r="BU1222" s="265"/>
      <c r="BV1222" s="265"/>
      <c r="BW1222" s="265"/>
      <c r="BX1222" s="265"/>
      <c r="BY1222" s="265"/>
      <c r="BZ1222" s="265"/>
      <c r="CA1222" s="265"/>
      <c r="CB1222" s="265"/>
      <c r="CC1222" s="265"/>
      <c r="CD1222" s="265"/>
      <c r="CE1222" s="265"/>
      <c r="CF1222" s="265"/>
      <c r="CG1222" s="265"/>
      <c r="CH1222" s="265"/>
      <c r="CI1222" s="265"/>
      <c r="CJ1222" s="265"/>
      <c r="CK1222" s="265"/>
      <c r="CL1222" s="265"/>
      <c r="CM1222" s="265"/>
      <c r="CN1222" s="265"/>
      <c r="CO1222" s="265"/>
    </row>
    <row r="1223" spans="1:93" ht="15" customHeight="1">
      <c r="A1223" s="217" t="s">
        <v>14726</v>
      </c>
      <c r="B1223" s="265"/>
      <c r="C1223" s="225" t="s">
        <v>82</v>
      </c>
      <c r="D1223" s="617" t="s">
        <v>13153</v>
      </c>
      <c r="E1223" s="599">
        <v>48</v>
      </c>
      <c r="F1223" s="609"/>
      <c r="G1223" s="609"/>
      <c r="H1223" s="593" t="s">
        <v>84</v>
      </c>
      <c r="I1223" s="265"/>
      <c r="J1223" s="265" t="s">
        <v>135</v>
      </c>
      <c r="K1223" s="265" t="s">
        <v>86</v>
      </c>
      <c r="L1223" s="270" t="s">
        <v>70</v>
      </c>
      <c r="M1223" s="266" t="s">
        <v>1392</v>
      </c>
      <c r="N1223" s="266" t="s">
        <v>1450</v>
      </c>
      <c r="O1223" s="267" t="s">
        <v>14727</v>
      </c>
      <c r="P1223" s="265" t="s">
        <v>14728</v>
      </c>
      <c r="Q1223" s="272" t="s">
        <v>14729</v>
      </c>
      <c r="R1223" s="265" t="s">
        <v>14730</v>
      </c>
      <c r="S1223" s="265" t="s">
        <v>14731</v>
      </c>
      <c r="T1223" s="265">
        <v>222316722</v>
      </c>
      <c r="U1223" s="265">
        <v>67</v>
      </c>
      <c r="V1223" s="265">
        <v>31</v>
      </c>
      <c r="W1223" s="265">
        <v>554</v>
      </c>
      <c r="X1223" s="264" t="s">
        <v>7009</v>
      </c>
      <c r="Y1223" s="264" t="s">
        <v>14732</v>
      </c>
      <c r="Z1223" s="265">
        <v>3</v>
      </c>
      <c r="AA1223" s="265" t="s">
        <v>96</v>
      </c>
      <c r="AB1223" s="265" t="s">
        <v>23</v>
      </c>
      <c r="AC1223" s="265" t="s">
        <v>97</v>
      </c>
      <c r="AD1223" s="268"/>
      <c r="AE1223" s="264" t="s">
        <v>3426</v>
      </c>
      <c r="AF1223" s="280">
        <v>30392</v>
      </c>
      <c r="AG1223" s="265" t="str">
        <f t="shared" ca="1" si="326"/>
        <v>42 anos</v>
      </c>
      <c r="AH1223" s="269">
        <v>43937</v>
      </c>
      <c r="AI1223" s="269">
        <v>43937</v>
      </c>
      <c r="AJ1223" s="269">
        <f t="shared" si="327"/>
        <v>53068</v>
      </c>
      <c r="AK1223" s="269">
        <f t="shared" si="328"/>
        <v>54894</v>
      </c>
      <c r="AL1223" s="265">
        <v>59</v>
      </c>
      <c r="AM1223" s="265" t="str">
        <f t="shared" ca="1" si="329"/>
        <v>5 ano(s)</v>
      </c>
      <c r="AN1223" s="265" t="str">
        <f t="shared" ca="1" si="330"/>
        <v>4  mês(es)</v>
      </c>
      <c r="AO1223" s="265" t="str">
        <f t="shared" ca="1" si="331"/>
        <v>0 dias</v>
      </c>
      <c r="AP1223" s="265">
        <f t="shared" ca="1" si="332"/>
        <v>1948</v>
      </c>
      <c r="AQ1223" s="270" t="s">
        <v>99</v>
      </c>
      <c r="AR1223" s="265"/>
      <c r="AS1223" s="265"/>
      <c r="AT1223" s="265"/>
      <c r="AU1223" s="265"/>
      <c r="AV1223" s="265"/>
      <c r="AW1223" s="265" t="s">
        <v>100</v>
      </c>
      <c r="AX1223" s="265" t="s">
        <v>14733</v>
      </c>
      <c r="AY1223" s="265" t="s">
        <v>99</v>
      </c>
      <c r="AZ1223" s="265" t="s">
        <v>99</v>
      </c>
      <c r="BA1223" s="265" t="s">
        <v>99</v>
      </c>
      <c r="BB1223" s="265"/>
      <c r="BC1223" s="265"/>
      <c r="BD1223" s="265"/>
      <c r="BE1223" s="265"/>
      <c r="BF1223" s="265"/>
      <c r="BG1223" s="265"/>
      <c r="BH1223" s="265"/>
      <c r="BI1223" s="265"/>
      <c r="BJ1223" s="265"/>
      <c r="BK1223" s="265"/>
      <c r="BL1223" s="273" t="s">
        <v>14734</v>
      </c>
      <c r="BM1223" s="270">
        <v>3</v>
      </c>
      <c r="BN1223" s="273" t="s">
        <v>14735</v>
      </c>
      <c r="BO1223" s="270" t="s">
        <v>106</v>
      </c>
      <c r="BP1223" s="270">
        <v>69015610</v>
      </c>
      <c r="BQ1223" s="270">
        <v>92991379038</v>
      </c>
      <c r="BR1223" s="273" t="s">
        <v>14736</v>
      </c>
      <c r="BS1223" s="265"/>
      <c r="BT1223" s="265"/>
      <c r="BU1223" s="265"/>
      <c r="BV1223" s="265"/>
      <c r="BW1223" s="265"/>
      <c r="BX1223" s="265"/>
      <c r="BY1223" s="265" t="s">
        <v>14737</v>
      </c>
      <c r="BZ1223" s="265"/>
      <c r="CA1223" s="265"/>
      <c r="CB1223" s="265"/>
      <c r="CC1223" s="265"/>
      <c r="CD1223" s="265"/>
      <c r="CE1223" s="265"/>
      <c r="CF1223" s="265"/>
      <c r="CG1223" s="265"/>
      <c r="CH1223" s="265"/>
      <c r="CI1223" s="265"/>
      <c r="CJ1223" s="265"/>
      <c r="CK1223" s="265"/>
      <c r="CL1223" s="265"/>
      <c r="CM1223" s="265"/>
      <c r="CN1223" s="265"/>
      <c r="CO1223" s="265"/>
    </row>
    <row r="1224" spans="1:93" ht="15" customHeight="1">
      <c r="A1224" s="264" t="s">
        <v>14738</v>
      </c>
      <c r="B1224" s="265">
        <v>61</v>
      </c>
      <c r="C1224" s="225" t="s">
        <v>82</v>
      </c>
      <c r="D1224" s="609" t="s">
        <v>13153</v>
      </c>
      <c r="E1224" s="599">
        <v>48</v>
      </c>
      <c r="F1224" s="609"/>
      <c r="G1224" s="609"/>
      <c r="H1224" s="593" t="s">
        <v>84</v>
      </c>
      <c r="I1224" s="265"/>
      <c r="J1224" s="265" t="s">
        <v>135</v>
      </c>
      <c r="K1224" s="265" t="s">
        <v>544</v>
      </c>
      <c r="L1224" s="265" t="s">
        <v>75</v>
      </c>
      <c r="M1224" s="266" t="s">
        <v>136</v>
      </c>
      <c r="N1224" s="266" t="s">
        <v>137</v>
      </c>
      <c r="O1224" s="267" t="s">
        <v>14739</v>
      </c>
      <c r="P1224" s="265" t="s">
        <v>14740</v>
      </c>
      <c r="Q1224" s="265">
        <v>1460</v>
      </c>
      <c r="R1224" s="265" t="s">
        <v>14741</v>
      </c>
      <c r="S1224" s="265" t="s">
        <v>14742</v>
      </c>
      <c r="T1224" s="265">
        <v>281859815</v>
      </c>
      <c r="U1224" s="265">
        <v>62</v>
      </c>
      <c r="V1224" s="265">
        <v>2</v>
      </c>
      <c r="W1224" s="265">
        <v>654</v>
      </c>
      <c r="X1224" s="264" t="s">
        <v>14743</v>
      </c>
      <c r="Y1224" s="264" t="s">
        <v>14744</v>
      </c>
      <c r="Z1224" s="265"/>
      <c r="AA1224" s="265" t="s">
        <v>96</v>
      </c>
      <c r="AB1224" s="265" t="s">
        <v>23</v>
      </c>
      <c r="AC1224" s="265" t="s">
        <v>97</v>
      </c>
      <c r="AD1224" s="268"/>
      <c r="AE1224" s="264" t="s">
        <v>805</v>
      </c>
      <c r="AF1224" s="269">
        <v>29966</v>
      </c>
      <c r="AG1224" s="265" t="str">
        <f t="shared" ca="1" si="326"/>
        <v>43 anos</v>
      </c>
      <c r="AH1224" s="265"/>
      <c r="AI1224" s="269">
        <v>43937</v>
      </c>
      <c r="AJ1224" s="269">
        <f t="shared" si="327"/>
        <v>53068</v>
      </c>
      <c r="AK1224" s="269">
        <f t="shared" si="328"/>
        <v>54894</v>
      </c>
      <c r="AL1224" s="265">
        <v>59</v>
      </c>
      <c r="AM1224" s="265" t="str">
        <f t="shared" ca="1" si="329"/>
        <v>5 ano(s)</v>
      </c>
      <c r="AN1224" s="265" t="str">
        <f t="shared" ca="1" si="330"/>
        <v>4  mês(es)</v>
      </c>
      <c r="AO1224" s="265" t="str">
        <f t="shared" ca="1" si="331"/>
        <v>0 dias</v>
      </c>
      <c r="AP1224" s="265">
        <f t="shared" ca="1" si="332"/>
        <v>1948</v>
      </c>
      <c r="AQ1224" s="270" t="s">
        <v>99</v>
      </c>
      <c r="AR1224" s="265"/>
      <c r="AS1224" s="265"/>
      <c r="AT1224" s="265"/>
      <c r="AU1224" s="265"/>
      <c r="AV1224" s="265"/>
      <c r="AW1224" s="265" t="s">
        <v>100</v>
      </c>
      <c r="AX1224" s="265" t="s">
        <v>149</v>
      </c>
      <c r="AY1224" s="265" t="s">
        <v>14745</v>
      </c>
      <c r="AZ1224" s="265"/>
      <c r="BA1224" s="265"/>
      <c r="BB1224" s="265"/>
      <c r="BC1224" s="265"/>
      <c r="BD1224" s="265"/>
      <c r="BE1224" s="265"/>
      <c r="BF1224" s="265"/>
      <c r="BG1224" s="265"/>
      <c r="BH1224" s="265"/>
      <c r="BI1224" s="265"/>
      <c r="BJ1224" s="265"/>
      <c r="BK1224" s="265"/>
      <c r="BL1224" s="265" t="s">
        <v>14746</v>
      </c>
      <c r="BM1224" s="265">
        <v>201</v>
      </c>
      <c r="BN1224" s="265" t="s">
        <v>14747</v>
      </c>
      <c r="BO1224" s="265" t="s">
        <v>106</v>
      </c>
      <c r="BP1224" s="265">
        <v>69058120</v>
      </c>
      <c r="BQ1224" s="265">
        <v>92993010181</v>
      </c>
      <c r="BR1224" s="271" t="s">
        <v>14748</v>
      </c>
      <c r="BS1224" s="265"/>
      <c r="BT1224" s="265"/>
      <c r="BU1224" s="265"/>
      <c r="BV1224" s="265"/>
      <c r="BW1224" s="265"/>
      <c r="BX1224" s="265"/>
      <c r="BY1224" s="265"/>
      <c r="BZ1224" s="265"/>
      <c r="CA1224" s="265"/>
      <c r="CB1224" s="269">
        <v>43937</v>
      </c>
      <c r="CC1224" s="265" t="s">
        <v>175</v>
      </c>
      <c r="CD1224" s="269">
        <v>44672</v>
      </c>
      <c r="CE1224" s="265" t="s">
        <v>5664</v>
      </c>
      <c r="CF1224" s="265"/>
      <c r="CG1224" s="265"/>
      <c r="CH1224" s="265"/>
      <c r="CI1224" s="265"/>
      <c r="CJ1224" s="265"/>
      <c r="CK1224" s="265"/>
      <c r="CL1224" s="265"/>
      <c r="CM1224" s="265"/>
      <c r="CN1224" s="265"/>
      <c r="CO1224" s="265"/>
    </row>
    <row r="1225" spans="1:93" ht="15" customHeight="1">
      <c r="A1225" s="264" t="s">
        <v>14749</v>
      </c>
      <c r="B1225" s="265"/>
      <c r="C1225" s="225" t="s">
        <v>82</v>
      </c>
      <c r="D1225" s="609" t="s">
        <v>13153</v>
      </c>
      <c r="E1225" s="599">
        <v>48</v>
      </c>
      <c r="F1225" s="609"/>
      <c r="G1225" s="609"/>
      <c r="H1225" s="593" t="s">
        <v>84</v>
      </c>
      <c r="I1225" s="265" t="s">
        <v>14750</v>
      </c>
      <c r="J1225" s="265" t="s">
        <v>135</v>
      </c>
      <c r="K1225" s="265" t="s">
        <v>86</v>
      </c>
      <c r="L1225" s="265" t="s">
        <v>68</v>
      </c>
      <c r="M1225" s="266" t="s">
        <v>1392</v>
      </c>
      <c r="N1225" s="266" t="s">
        <v>1393</v>
      </c>
      <c r="O1225" s="267" t="s">
        <v>14751</v>
      </c>
      <c r="P1225" s="265" t="s">
        <v>14752</v>
      </c>
      <c r="Q1225" s="272" t="s">
        <v>14753</v>
      </c>
      <c r="R1225" s="265" t="s">
        <v>14754</v>
      </c>
      <c r="S1225" s="265" t="s">
        <v>14755</v>
      </c>
      <c r="T1225" s="265">
        <v>231524222</v>
      </c>
      <c r="U1225" s="265">
        <v>75</v>
      </c>
      <c r="V1225" s="265">
        <v>62</v>
      </c>
      <c r="W1225" s="265">
        <v>386</v>
      </c>
      <c r="X1225" s="264" t="s">
        <v>14756</v>
      </c>
      <c r="Y1225" s="264" t="s">
        <v>14757</v>
      </c>
      <c r="Z1225" s="265">
        <v>3</v>
      </c>
      <c r="AA1225" s="265" t="s">
        <v>96</v>
      </c>
      <c r="AB1225" s="265" t="s">
        <v>23</v>
      </c>
      <c r="AC1225" s="265" t="s">
        <v>97</v>
      </c>
      <c r="AD1225" s="268"/>
      <c r="AE1225" s="264"/>
      <c r="AF1225" s="269">
        <v>31317</v>
      </c>
      <c r="AG1225" s="265" t="str">
        <f t="shared" ca="1" si="326"/>
        <v>39 anos</v>
      </c>
      <c r="AH1225" s="269">
        <v>43937</v>
      </c>
      <c r="AI1225" s="269">
        <v>43943</v>
      </c>
      <c r="AJ1225" s="269">
        <f t="shared" si="327"/>
        <v>53074</v>
      </c>
      <c r="AK1225" s="269">
        <f t="shared" si="328"/>
        <v>54900</v>
      </c>
      <c r="AL1225" s="265">
        <v>59</v>
      </c>
      <c r="AM1225" s="265" t="str">
        <f t="shared" ca="1" si="329"/>
        <v>5 ano(s)</v>
      </c>
      <c r="AN1225" s="265" t="str">
        <f t="shared" ca="1" si="330"/>
        <v>3  mês(es)</v>
      </c>
      <c r="AO1225" s="265" t="str">
        <f t="shared" ca="1" si="331"/>
        <v>25 dias</v>
      </c>
      <c r="AP1225" s="265">
        <f t="shared" ca="1" si="332"/>
        <v>1942</v>
      </c>
      <c r="AQ1225" s="270" t="s">
        <v>99</v>
      </c>
      <c r="AR1225" s="265"/>
      <c r="AS1225" s="265"/>
      <c r="AT1225" s="265"/>
      <c r="AU1225" s="265"/>
      <c r="AV1225" s="265"/>
      <c r="AW1225" s="265" t="s">
        <v>100</v>
      </c>
      <c r="AX1225" s="265" t="s">
        <v>2538</v>
      </c>
      <c r="AY1225" s="265" t="s">
        <v>99</v>
      </c>
      <c r="AZ1225" s="265" t="s">
        <v>110</v>
      </c>
      <c r="BA1225" s="265" t="s">
        <v>110</v>
      </c>
      <c r="BB1225" s="265"/>
      <c r="BC1225" s="265" t="s">
        <v>1401</v>
      </c>
      <c r="BD1225" s="265"/>
      <c r="BE1225" s="265"/>
      <c r="BF1225" s="265"/>
      <c r="BG1225" s="265"/>
      <c r="BH1225" s="265"/>
      <c r="BI1225" s="265"/>
      <c r="BJ1225" s="265"/>
      <c r="BK1225" s="265"/>
      <c r="BL1225" s="265" t="s">
        <v>14758</v>
      </c>
      <c r="BM1225" s="265">
        <v>163</v>
      </c>
      <c r="BN1225" s="265" t="s">
        <v>14759</v>
      </c>
      <c r="BO1225" s="265" t="s">
        <v>106</v>
      </c>
      <c r="BP1225" s="265">
        <v>69059143</v>
      </c>
      <c r="BQ1225" s="265">
        <v>92994087316</v>
      </c>
      <c r="BR1225" s="265" t="s">
        <v>14760</v>
      </c>
      <c r="BS1225" s="265"/>
      <c r="BT1225" s="265"/>
      <c r="BU1225" s="265"/>
      <c r="BV1225" s="265"/>
      <c r="BW1225" s="265"/>
      <c r="BX1225" s="265"/>
      <c r="BY1225" s="265"/>
      <c r="BZ1225" s="265"/>
      <c r="CA1225" s="265"/>
      <c r="CB1225" s="265"/>
      <c r="CC1225" s="265"/>
      <c r="CD1225" s="265"/>
      <c r="CE1225" s="265"/>
      <c r="CF1225" s="265"/>
      <c r="CG1225" s="265"/>
      <c r="CH1225" s="265"/>
      <c r="CI1225" s="265"/>
      <c r="CJ1225" s="265"/>
      <c r="CK1225" s="265"/>
      <c r="CL1225" s="265"/>
      <c r="CM1225" s="265"/>
      <c r="CN1225" s="265"/>
      <c r="CO1225" s="265"/>
    </row>
    <row r="1226" spans="1:93" ht="15" customHeight="1">
      <c r="A1226" s="264" t="s">
        <v>14761</v>
      </c>
      <c r="B1226" s="265">
        <v>24</v>
      </c>
      <c r="C1226" s="225" t="s">
        <v>82</v>
      </c>
      <c r="D1226" s="609" t="s">
        <v>13153</v>
      </c>
      <c r="E1226" s="599">
        <v>48</v>
      </c>
      <c r="F1226" s="609"/>
      <c r="G1226" s="609"/>
      <c r="H1226" s="593" t="s">
        <v>84</v>
      </c>
      <c r="I1226" s="265"/>
      <c r="J1226" s="265" t="s">
        <v>85</v>
      </c>
      <c r="K1226" s="265" t="s">
        <v>544</v>
      </c>
      <c r="L1226" s="265" t="s">
        <v>75</v>
      </c>
      <c r="M1226" s="266" t="s">
        <v>136</v>
      </c>
      <c r="N1226" s="266" t="s">
        <v>137</v>
      </c>
      <c r="O1226" s="267" t="s">
        <v>14762</v>
      </c>
      <c r="P1226" s="265" t="s">
        <v>14763</v>
      </c>
      <c r="Q1226" s="265">
        <v>1374</v>
      </c>
      <c r="R1226" s="265" t="s">
        <v>14764</v>
      </c>
      <c r="S1226" s="265" t="s">
        <v>14765</v>
      </c>
      <c r="T1226" s="265">
        <v>238566722</v>
      </c>
      <c r="U1226" s="265">
        <v>8</v>
      </c>
      <c r="V1226" s="265">
        <v>2</v>
      </c>
      <c r="W1226" s="265">
        <v>563</v>
      </c>
      <c r="X1226" s="264" t="s">
        <v>14766</v>
      </c>
      <c r="Y1226" s="264" t="s">
        <v>14767</v>
      </c>
      <c r="Z1226" s="265"/>
      <c r="AA1226" s="265" t="s">
        <v>96</v>
      </c>
      <c r="AB1226" s="265" t="s">
        <v>23</v>
      </c>
      <c r="AC1226" s="265" t="s">
        <v>97</v>
      </c>
      <c r="AD1226" s="268"/>
      <c r="AE1226" s="264" t="s">
        <v>14768</v>
      </c>
      <c r="AF1226" s="269">
        <v>32271</v>
      </c>
      <c r="AG1226" s="265" t="str">
        <f t="shared" ca="1" si="326"/>
        <v>37 anos</v>
      </c>
      <c r="AH1226" s="265"/>
      <c r="AI1226" s="269">
        <v>43937</v>
      </c>
      <c r="AJ1226" s="269">
        <f t="shared" si="327"/>
        <v>53068</v>
      </c>
      <c r="AK1226" s="269">
        <f t="shared" si="328"/>
        <v>54894</v>
      </c>
      <c r="AL1226" s="265">
        <v>59</v>
      </c>
      <c r="AM1226" s="265" t="str">
        <f t="shared" ca="1" si="329"/>
        <v>5 ano(s)</v>
      </c>
      <c r="AN1226" s="265" t="str">
        <f t="shared" ca="1" si="330"/>
        <v>4  mês(es)</v>
      </c>
      <c r="AO1226" s="265" t="str">
        <f t="shared" ca="1" si="331"/>
        <v>0 dias</v>
      </c>
      <c r="AP1226" s="265">
        <f t="shared" ca="1" si="332"/>
        <v>1948</v>
      </c>
      <c r="AQ1226" s="270" t="s">
        <v>99</v>
      </c>
      <c r="AR1226" s="265"/>
      <c r="AS1226" s="265"/>
      <c r="AT1226" s="265"/>
      <c r="AU1226" s="265"/>
      <c r="AV1226" s="265"/>
      <c r="AW1226" s="265" t="s">
        <v>100</v>
      </c>
      <c r="AX1226" s="265" t="s">
        <v>149</v>
      </c>
      <c r="AY1226" s="265" t="s">
        <v>14769</v>
      </c>
      <c r="AZ1226" s="265" t="s">
        <v>13923</v>
      </c>
      <c r="BA1226" s="275"/>
      <c r="BB1226" s="265"/>
      <c r="BC1226" s="265"/>
      <c r="BD1226" s="265"/>
      <c r="BE1226" s="265"/>
      <c r="BF1226" s="265"/>
      <c r="BG1226" s="265"/>
      <c r="BH1226" s="265"/>
      <c r="BI1226" s="265"/>
      <c r="BJ1226" s="265"/>
      <c r="BK1226" s="265"/>
      <c r="BL1226" s="265" t="s">
        <v>14770</v>
      </c>
      <c r="BM1226" s="265">
        <v>602</v>
      </c>
      <c r="BN1226" s="265" t="s">
        <v>14771</v>
      </c>
      <c r="BO1226" s="265" t="s">
        <v>106</v>
      </c>
      <c r="BP1226" s="265">
        <v>69058411</v>
      </c>
      <c r="BQ1226" s="276">
        <v>92988095374</v>
      </c>
      <c r="BR1226" s="271" t="s">
        <v>14772</v>
      </c>
      <c r="BS1226" s="265"/>
      <c r="BT1226" s="265"/>
      <c r="BU1226" s="265"/>
      <c r="BV1226" s="265"/>
      <c r="BW1226" s="265"/>
      <c r="BX1226" s="265"/>
      <c r="BY1226" s="265"/>
      <c r="BZ1226" s="265"/>
      <c r="CA1226" s="265"/>
      <c r="CB1226" s="269">
        <v>43937</v>
      </c>
      <c r="CC1226" s="265" t="s">
        <v>175</v>
      </c>
      <c r="CD1226" s="269">
        <v>44672</v>
      </c>
      <c r="CE1226" s="265" t="s">
        <v>5664</v>
      </c>
      <c r="CF1226" s="265"/>
      <c r="CG1226" s="265"/>
      <c r="CH1226" s="265"/>
      <c r="CI1226" s="265"/>
      <c r="CJ1226" s="265"/>
      <c r="CK1226" s="265"/>
      <c r="CL1226" s="265"/>
      <c r="CM1226" s="265"/>
      <c r="CN1226" s="265"/>
      <c r="CO1226" s="265"/>
    </row>
    <row r="1227" spans="1:93" ht="15" customHeight="1">
      <c r="A1227" s="217" t="s">
        <v>14773</v>
      </c>
      <c r="B1227" s="265"/>
      <c r="C1227" s="225" t="s">
        <v>82</v>
      </c>
      <c r="D1227" s="609" t="s">
        <v>13153</v>
      </c>
      <c r="E1227" s="599">
        <v>48</v>
      </c>
      <c r="F1227" s="609"/>
      <c r="G1227" s="609"/>
      <c r="H1227" s="593" t="s">
        <v>84</v>
      </c>
      <c r="I1227" s="265"/>
      <c r="J1227" s="265" t="s">
        <v>135</v>
      </c>
      <c r="K1227" s="265" t="s">
        <v>2697</v>
      </c>
      <c r="L1227" s="270" t="s">
        <v>70</v>
      </c>
      <c r="M1227" s="266" t="s">
        <v>1392</v>
      </c>
      <c r="N1227" s="266" t="s">
        <v>1450</v>
      </c>
      <c r="O1227" s="267" t="s">
        <v>14774</v>
      </c>
      <c r="P1227" s="265" t="s">
        <v>14775</v>
      </c>
      <c r="Q1227" s="272" t="s">
        <v>14776</v>
      </c>
      <c r="R1227" s="265" t="s">
        <v>14777</v>
      </c>
      <c r="S1227" s="265" t="s">
        <v>14778</v>
      </c>
      <c r="T1227" s="265">
        <v>1033666503</v>
      </c>
      <c r="U1227" s="265">
        <v>29</v>
      </c>
      <c r="V1227" s="265">
        <v>31</v>
      </c>
      <c r="W1227" s="265">
        <v>693</v>
      </c>
      <c r="X1227" s="264" t="s">
        <v>544</v>
      </c>
      <c r="Y1227" s="264" t="s">
        <v>14779</v>
      </c>
      <c r="Z1227" s="265">
        <v>2</v>
      </c>
      <c r="AA1227" s="265" t="s">
        <v>96</v>
      </c>
      <c r="AB1227" s="265" t="s">
        <v>23</v>
      </c>
      <c r="AC1227" s="265" t="s">
        <v>97</v>
      </c>
      <c r="AD1227" s="268"/>
      <c r="AE1227" s="264" t="s">
        <v>805</v>
      </c>
      <c r="AF1227" s="280">
        <v>28945</v>
      </c>
      <c r="AG1227" s="265" t="str">
        <f t="shared" ref="AG1227:AG1258" ca="1" si="333">DATEDIF(AF1227,TODAY(),"Y")&amp;" anos"</f>
        <v>46 anos</v>
      </c>
      <c r="AH1227" s="269">
        <v>43937</v>
      </c>
      <c r="AI1227" s="269">
        <v>43937</v>
      </c>
      <c r="AJ1227" s="269">
        <f t="shared" si="327"/>
        <v>53068</v>
      </c>
      <c r="AK1227" s="269">
        <f t="shared" si="328"/>
        <v>54894</v>
      </c>
      <c r="AL1227" s="265">
        <v>59</v>
      </c>
      <c r="AM1227" s="265" t="str">
        <f t="shared" ca="1" si="329"/>
        <v>5 ano(s)</v>
      </c>
      <c r="AN1227" s="265" t="str">
        <f t="shared" ca="1" si="330"/>
        <v>4  mês(es)</v>
      </c>
      <c r="AO1227" s="265" t="str">
        <f t="shared" ca="1" si="331"/>
        <v>0 dias</v>
      </c>
      <c r="AP1227" s="265">
        <f t="shared" ca="1" si="332"/>
        <v>1948</v>
      </c>
      <c r="AQ1227" s="270" t="s">
        <v>99</v>
      </c>
      <c r="AR1227" s="265"/>
      <c r="AS1227" s="265"/>
      <c r="AT1227" s="265"/>
      <c r="AU1227" s="265"/>
      <c r="AV1227" s="265"/>
      <c r="AW1227" s="265" t="s">
        <v>100</v>
      </c>
      <c r="AX1227" s="265" t="s">
        <v>110</v>
      </c>
      <c r="AY1227" s="265" t="s">
        <v>99</v>
      </c>
      <c r="AZ1227" s="265" t="s">
        <v>99</v>
      </c>
      <c r="BA1227" s="265" t="s">
        <v>99</v>
      </c>
      <c r="BB1227" s="265"/>
      <c r="BC1227" s="265"/>
      <c r="BD1227" s="265"/>
      <c r="BE1227" s="265"/>
      <c r="BF1227" s="265"/>
      <c r="BG1227" s="265"/>
      <c r="BH1227" s="265"/>
      <c r="BI1227" s="265"/>
      <c r="BJ1227" s="265"/>
      <c r="BK1227" s="265"/>
      <c r="BL1227" s="273" t="s">
        <v>14780</v>
      </c>
      <c r="BM1227" s="270">
        <v>69</v>
      </c>
      <c r="BN1227" s="273" t="s">
        <v>14781</v>
      </c>
      <c r="BO1227" s="270" t="s">
        <v>106</v>
      </c>
      <c r="BP1227" s="270">
        <v>69072120</v>
      </c>
      <c r="BQ1227" s="270">
        <v>92991448878</v>
      </c>
      <c r="BR1227" s="273" t="s">
        <v>14782</v>
      </c>
      <c r="BS1227" s="265"/>
      <c r="BT1227" s="265"/>
      <c r="BU1227" s="265"/>
      <c r="BV1227" s="265"/>
      <c r="BW1227" s="265"/>
      <c r="BX1227" s="265"/>
      <c r="BY1227" s="265" t="s">
        <v>14783</v>
      </c>
      <c r="BZ1227" s="265"/>
      <c r="CA1227" s="265"/>
      <c r="CB1227" s="265"/>
      <c r="CC1227" s="265"/>
      <c r="CD1227" s="265"/>
      <c r="CE1227" s="265"/>
      <c r="CF1227" s="265"/>
      <c r="CG1227" s="265"/>
      <c r="CH1227" s="265"/>
      <c r="CI1227" s="265"/>
      <c r="CJ1227" s="265"/>
      <c r="CK1227" s="265"/>
      <c r="CL1227" s="265"/>
      <c r="CM1227" s="265"/>
      <c r="CN1227" s="265"/>
      <c r="CO1227" s="265"/>
    </row>
    <row r="1228" spans="1:93" ht="15" customHeight="1">
      <c r="A1228" s="217" t="s">
        <v>14784</v>
      </c>
      <c r="B1228" s="265"/>
      <c r="C1228" s="225" t="s">
        <v>82</v>
      </c>
      <c r="D1228" s="609" t="s">
        <v>13153</v>
      </c>
      <c r="E1228" s="599">
        <v>48</v>
      </c>
      <c r="F1228" s="609"/>
      <c r="G1228" s="609"/>
      <c r="H1228" s="593" t="s">
        <v>84</v>
      </c>
      <c r="I1228" s="265"/>
      <c r="J1228" s="265" t="s">
        <v>135</v>
      </c>
      <c r="K1228" s="265" t="s">
        <v>86</v>
      </c>
      <c r="L1228" s="270" t="s">
        <v>69</v>
      </c>
      <c r="M1228" s="266" t="s">
        <v>1392</v>
      </c>
      <c r="N1228" s="266" t="s">
        <v>1450</v>
      </c>
      <c r="O1228" s="267" t="s">
        <v>14785</v>
      </c>
      <c r="P1228" s="265" t="s">
        <v>14786</v>
      </c>
      <c r="Q1228" s="272" t="s">
        <v>14787</v>
      </c>
      <c r="R1228" s="265" t="s">
        <v>14788</v>
      </c>
      <c r="S1228" s="265" t="s">
        <v>14789</v>
      </c>
      <c r="T1228" s="265">
        <v>156708022</v>
      </c>
      <c r="U1228" s="265">
        <v>59</v>
      </c>
      <c r="V1228" s="265">
        <v>65</v>
      </c>
      <c r="W1228" s="265">
        <v>250</v>
      </c>
      <c r="X1228" s="264" t="s">
        <v>1002</v>
      </c>
      <c r="Y1228" s="264" t="s">
        <v>14790</v>
      </c>
      <c r="Z1228" s="265">
        <v>2</v>
      </c>
      <c r="AA1228" s="265" t="s">
        <v>96</v>
      </c>
      <c r="AB1228" s="265" t="s">
        <v>23</v>
      </c>
      <c r="AC1228" s="265" t="s">
        <v>97</v>
      </c>
      <c r="AD1228" s="268"/>
      <c r="AE1228" s="264" t="s">
        <v>805</v>
      </c>
      <c r="AF1228" s="280">
        <v>27903</v>
      </c>
      <c r="AG1228" s="265" t="str">
        <f t="shared" ca="1" si="333"/>
        <v>49 anos</v>
      </c>
      <c r="AH1228" s="269">
        <v>43937</v>
      </c>
      <c r="AI1228" s="269">
        <v>43937</v>
      </c>
      <c r="AJ1228" s="269">
        <f t="shared" ref="AJ1228:AJ1259" si="334">EDATE(AI1228,300)</f>
        <v>53068</v>
      </c>
      <c r="AK1228" s="269">
        <f t="shared" si="328"/>
        <v>54894</v>
      </c>
      <c r="AL1228" s="265">
        <v>59</v>
      </c>
      <c r="AM1228" s="265" t="str">
        <f t="shared" ca="1" si="329"/>
        <v>5 ano(s)</v>
      </c>
      <c r="AN1228" s="265" t="str">
        <f t="shared" ca="1" si="330"/>
        <v>4  mês(es)</v>
      </c>
      <c r="AO1228" s="265" t="str">
        <f t="shared" ca="1" si="331"/>
        <v>0 dias</v>
      </c>
      <c r="AP1228" s="265">
        <f t="shared" ca="1" si="332"/>
        <v>1948</v>
      </c>
      <c r="AQ1228" s="270" t="s">
        <v>99</v>
      </c>
      <c r="AR1228" s="265"/>
      <c r="AS1228" s="265"/>
      <c r="AT1228" s="265"/>
      <c r="AU1228" s="265"/>
      <c r="AV1228" s="265"/>
      <c r="AW1228" s="265" t="s">
        <v>336</v>
      </c>
      <c r="AX1228" s="265" t="s">
        <v>110</v>
      </c>
      <c r="AY1228" s="265" t="s">
        <v>99</v>
      </c>
      <c r="AZ1228" s="265" t="s">
        <v>99</v>
      </c>
      <c r="BA1228" s="275" t="s">
        <v>99</v>
      </c>
      <c r="BB1228" s="265"/>
      <c r="BC1228" s="265"/>
      <c r="BD1228" s="265"/>
      <c r="BE1228" s="265"/>
      <c r="BF1228" s="265"/>
      <c r="BG1228" s="265"/>
      <c r="BH1228" s="265"/>
      <c r="BI1228" s="265"/>
      <c r="BJ1228" s="265"/>
      <c r="BK1228" s="265"/>
      <c r="BL1228" s="273" t="s">
        <v>14791</v>
      </c>
      <c r="BM1228" s="270">
        <v>173</v>
      </c>
      <c r="BN1228" s="273" t="s">
        <v>14792</v>
      </c>
      <c r="BO1228" s="270" t="s">
        <v>106</v>
      </c>
      <c r="BP1228" s="270">
        <v>69015495</v>
      </c>
      <c r="BQ1228" s="287">
        <v>92991883670</v>
      </c>
      <c r="BR1228" s="273" t="s">
        <v>14793</v>
      </c>
      <c r="BS1228" s="265"/>
      <c r="BT1228" s="265"/>
      <c r="BU1228" s="265"/>
      <c r="BV1228" s="265"/>
      <c r="BW1228" s="265"/>
      <c r="BX1228" s="265"/>
      <c r="BY1228" s="265"/>
      <c r="BZ1228" s="265"/>
      <c r="CA1228" s="265"/>
      <c r="CB1228" s="265"/>
      <c r="CC1228" s="265"/>
      <c r="CD1228" s="265"/>
      <c r="CE1228" s="265"/>
      <c r="CF1228" s="265"/>
      <c r="CG1228" s="265"/>
      <c r="CH1228" s="265"/>
      <c r="CI1228" s="265"/>
      <c r="CJ1228" s="265"/>
      <c r="CK1228" s="265"/>
      <c r="CL1228" s="265"/>
      <c r="CM1228" s="265"/>
      <c r="CN1228" s="265"/>
      <c r="CO1228" s="265"/>
    </row>
    <row r="1229" spans="1:93" ht="15" customHeight="1">
      <c r="A1229" s="264" t="s">
        <v>14794</v>
      </c>
      <c r="B1229" s="265">
        <v>35</v>
      </c>
      <c r="C1229" s="225" t="s">
        <v>82</v>
      </c>
      <c r="D1229" s="609" t="s">
        <v>13153</v>
      </c>
      <c r="E1229" s="599">
        <v>48</v>
      </c>
      <c r="F1229" s="609"/>
      <c r="G1229" s="609"/>
      <c r="H1229" s="593" t="s">
        <v>84</v>
      </c>
      <c r="I1229" s="265" t="s">
        <v>12946</v>
      </c>
      <c r="J1229" s="265" t="s">
        <v>135</v>
      </c>
      <c r="K1229" s="265" t="s">
        <v>544</v>
      </c>
      <c r="L1229" s="265" t="s">
        <v>75</v>
      </c>
      <c r="M1229" s="266" t="s">
        <v>136</v>
      </c>
      <c r="N1229" s="266" t="s">
        <v>137</v>
      </c>
      <c r="O1229" s="267" t="s">
        <v>14795</v>
      </c>
      <c r="P1229" s="265" t="s">
        <v>14796</v>
      </c>
      <c r="Q1229" s="265">
        <v>1430</v>
      </c>
      <c r="R1229" s="265" t="s">
        <v>14797</v>
      </c>
      <c r="S1229" s="265" t="s">
        <v>14798</v>
      </c>
      <c r="T1229" s="265">
        <v>162293922</v>
      </c>
      <c r="U1229" s="265">
        <v>83</v>
      </c>
      <c r="V1229" s="265">
        <v>37</v>
      </c>
      <c r="W1229" s="265">
        <v>225</v>
      </c>
      <c r="X1229" s="264" t="s">
        <v>14799</v>
      </c>
      <c r="Y1229" s="264" t="s">
        <v>14800</v>
      </c>
      <c r="Z1229" s="265"/>
      <c r="AA1229" s="265" t="s">
        <v>96</v>
      </c>
      <c r="AB1229" s="265" t="s">
        <v>23</v>
      </c>
      <c r="AC1229" s="265" t="s">
        <v>97</v>
      </c>
      <c r="AD1229" s="268"/>
      <c r="AE1229" s="264" t="s">
        <v>9715</v>
      </c>
      <c r="AF1229" s="269">
        <v>27813</v>
      </c>
      <c r="AG1229" s="265" t="str">
        <f t="shared" ca="1" si="333"/>
        <v>49 anos</v>
      </c>
      <c r="AH1229" s="265"/>
      <c r="AI1229" s="269">
        <v>43937</v>
      </c>
      <c r="AJ1229" s="269">
        <f t="shared" si="334"/>
        <v>53068</v>
      </c>
      <c r="AK1229" s="269">
        <f t="shared" si="328"/>
        <v>54894</v>
      </c>
      <c r="AL1229" s="265">
        <v>59</v>
      </c>
      <c r="AM1229" s="265" t="str">
        <f t="shared" ca="1" si="329"/>
        <v>5 ano(s)</v>
      </c>
      <c r="AN1229" s="265" t="str">
        <f t="shared" ca="1" si="330"/>
        <v>4  mês(es)</v>
      </c>
      <c r="AO1229" s="265" t="str">
        <f t="shared" ca="1" si="331"/>
        <v>0 dias</v>
      </c>
      <c r="AP1229" s="265">
        <f t="shared" ca="1" si="332"/>
        <v>1948</v>
      </c>
      <c r="AQ1229" s="270" t="s">
        <v>99</v>
      </c>
      <c r="AR1229" s="265"/>
      <c r="AS1229" s="265"/>
      <c r="AT1229" s="265"/>
      <c r="AU1229" s="265"/>
      <c r="AV1229" s="265"/>
      <c r="AW1229" s="265" t="s">
        <v>100</v>
      </c>
      <c r="AX1229" s="265" t="s">
        <v>149</v>
      </c>
      <c r="AY1229" s="265" t="s">
        <v>14801</v>
      </c>
      <c r="AZ1229" s="265"/>
      <c r="BA1229" s="275"/>
      <c r="BB1229" s="265"/>
      <c r="BC1229" s="265"/>
      <c r="BD1229" s="265"/>
      <c r="BE1229" s="265"/>
      <c r="BF1229" s="265"/>
      <c r="BG1229" s="265"/>
      <c r="BH1229" s="265"/>
      <c r="BI1229" s="265"/>
      <c r="BJ1229" s="265"/>
      <c r="BK1229" s="265"/>
      <c r="BL1229" s="265" t="s">
        <v>14802</v>
      </c>
      <c r="BM1229" s="265">
        <v>14</v>
      </c>
      <c r="BN1229" s="265" t="s">
        <v>14803</v>
      </c>
      <c r="BO1229" s="265" t="s">
        <v>106</v>
      </c>
      <c r="BP1229" s="265">
        <v>69082658</v>
      </c>
      <c r="BQ1229" s="283">
        <v>92006421228</v>
      </c>
      <c r="BR1229" s="271" t="s">
        <v>14804</v>
      </c>
      <c r="BS1229" s="265"/>
      <c r="BT1229" s="265"/>
      <c r="BU1229" s="265"/>
      <c r="BV1229" s="265"/>
      <c r="BW1229" s="265"/>
      <c r="BX1229" s="265"/>
      <c r="BY1229" s="265"/>
      <c r="BZ1229" s="265"/>
      <c r="CA1229" s="265"/>
      <c r="CB1229" s="269">
        <v>43937</v>
      </c>
      <c r="CC1229" s="265" t="s">
        <v>175</v>
      </c>
      <c r="CD1229" s="269">
        <v>44672</v>
      </c>
      <c r="CE1229" s="265" t="s">
        <v>5664</v>
      </c>
      <c r="CF1229" s="265"/>
      <c r="CG1229" s="265"/>
      <c r="CH1229" s="265"/>
      <c r="CI1229" s="265"/>
      <c r="CJ1229" s="265"/>
      <c r="CK1229" s="265"/>
      <c r="CL1229" s="265"/>
      <c r="CM1229" s="265"/>
      <c r="CN1229" s="265"/>
      <c r="CO1229" s="265"/>
    </row>
    <row r="1230" spans="1:93" ht="15" customHeight="1">
      <c r="A1230" s="264" t="s">
        <v>14805</v>
      </c>
      <c r="B1230" s="265">
        <v>11</v>
      </c>
      <c r="C1230" s="225" t="s">
        <v>82</v>
      </c>
      <c r="D1230" s="609" t="s">
        <v>13153</v>
      </c>
      <c r="E1230" s="599">
        <v>48</v>
      </c>
      <c r="F1230" s="609"/>
      <c r="G1230" s="609"/>
      <c r="H1230" s="593" t="s">
        <v>84</v>
      </c>
      <c r="I1230" s="265"/>
      <c r="J1230" s="265" t="s">
        <v>135</v>
      </c>
      <c r="K1230" s="265" t="s">
        <v>544</v>
      </c>
      <c r="L1230" s="265" t="s">
        <v>75</v>
      </c>
      <c r="M1230" s="266" t="s">
        <v>136</v>
      </c>
      <c r="N1230" s="266" t="s">
        <v>137</v>
      </c>
      <c r="O1230" s="267" t="s">
        <v>14806</v>
      </c>
      <c r="P1230" s="265" t="s">
        <v>14807</v>
      </c>
      <c r="Q1230" s="265">
        <v>1499</v>
      </c>
      <c r="R1230" s="265" t="s">
        <v>14808</v>
      </c>
      <c r="S1230" s="265" t="s">
        <v>14809</v>
      </c>
      <c r="T1230" s="265">
        <v>232128122</v>
      </c>
      <c r="U1230" s="265">
        <v>8</v>
      </c>
      <c r="V1230" s="265">
        <v>2</v>
      </c>
      <c r="W1230" s="265">
        <v>555</v>
      </c>
      <c r="X1230" s="264" t="s">
        <v>14810</v>
      </c>
      <c r="Y1230" s="264" t="s">
        <v>14811</v>
      </c>
      <c r="Z1230" s="265"/>
      <c r="AA1230" s="265" t="s">
        <v>96</v>
      </c>
      <c r="AB1230" s="265" t="s">
        <v>23</v>
      </c>
      <c r="AC1230" s="265" t="s">
        <v>97</v>
      </c>
      <c r="AD1230" s="268"/>
      <c r="AE1230" s="264" t="s">
        <v>409</v>
      </c>
      <c r="AF1230" s="269">
        <v>31779</v>
      </c>
      <c r="AG1230" s="265" t="str">
        <f t="shared" ca="1" si="333"/>
        <v>38 anos</v>
      </c>
      <c r="AH1230" s="265"/>
      <c r="AI1230" s="269">
        <v>43838</v>
      </c>
      <c r="AJ1230" s="269">
        <f t="shared" si="334"/>
        <v>52970</v>
      </c>
      <c r="AK1230" s="269">
        <f t="shared" si="328"/>
        <v>54796</v>
      </c>
      <c r="AL1230" s="265">
        <v>59</v>
      </c>
      <c r="AM1230" s="265" t="str">
        <f t="shared" ca="1" si="329"/>
        <v>5 ano(s)</v>
      </c>
      <c r="AN1230" s="265" t="str">
        <f t="shared" ca="1" si="330"/>
        <v>7  mês(es)</v>
      </c>
      <c r="AO1230" s="265" t="str">
        <f t="shared" ca="1" si="331"/>
        <v>8 dias</v>
      </c>
      <c r="AP1230" s="265">
        <f t="shared" ca="1" si="332"/>
        <v>2047</v>
      </c>
      <c r="AQ1230" s="270" t="s">
        <v>99</v>
      </c>
      <c r="AR1230" s="265"/>
      <c r="AS1230" s="265"/>
      <c r="AT1230" s="265"/>
      <c r="AU1230" s="265"/>
      <c r="AV1230" s="265"/>
      <c r="AW1230" s="265" t="s">
        <v>100</v>
      </c>
      <c r="AX1230" s="265" t="s">
        <v>149</v>
      </c>
      <c r="AY1230" s="265" t="s">
        <v>14812</v>
      </c>
      <c r="AZ1230" s="265"/>
      <c r="BA1230" s="265"/>
      <c r="BB1230" s="265"/>
      <c r="BC1230" s="265"/>
      <c r="BD1230" s="265"/>
      <c r="BE1230" s="265"/>
      <c r="BF1230" s="265"/>
      <c r="BG1230" s="265"/>
      <c r="BH1230" s="265"/>
      <c r="BI1230" s="265"/>
      <c r="BJ1230" s="265"/>
      <c r="BK1230" s="265"/>
      <c r="BL1230" s="265" t="s">
        <v>14813</v>
      </c>
      <c r="BM1230" s="265">
        <v>612</v>
      </c>
      <c r="BN1230" s="265" t="s">
        <v>14814</v>
      </c>
      <c r="BO1230" s="265" t="s">
        <v>106</v>
      </c>
      <c r="BP1230" s="265">
        <v>69055380</v>
      </c>
      <c r="BQ1230" s="265">
        <v>92981162714</v>
      </c>
      <c r="BR1230" s="271" t="s">
        <v>14815</v>
      </c>
      <c r="BS1230" s="265"/>
      <c r="BT1230" s="265"/>
      <c r="BU1230" s="265"/>
      <c r="BV1230" s="265"/>
      <c r="BW1230" s="265"/>
      <c r="BX1230" s="265"/>
      <c r="BY1230" s="265"/>
      <c r="BZ1230" s="265"/>
      <c r="CA1230" s="265"/>
      <c r="CB1230" s="265"/>
      <c r="CC1230" s="265"/>
      <c r="CD1230" s="269">
        <v>44672</v>
      </c>
      <c r="CE1230" s="265" t="s">
        <v>5664</v>
      </c>
      <c r="CF1230" s="265"/>
      <c r="CG1230" s="265"/>
      <c r="CH1230" s="265"/>
      <c r="CI1230" s="265"/>
      <c r="CJ1230" s="265"/>
      <c r="CK1230" s="265"/>
      <c r="CL1230" s="265"/>
      <c r="CM1230" s="265"/>
      <c r="CN1230" s="265"/>
      <c r="CO1230" s="265"/>
    </row>
    <row r="1231" spans="1:93" ht="15" customHeight="1">
      <c r="A1231" s="290" t="s">
        <v>14816</v>
      </c>
      <c r="B1231" s="265"/>
      <c r="C1231" s="225" t="s">
        <v>82</v>
      </c>
      <c r="D1231" s="609" t="s">
        <v>13153</v>
      </c>
      <c r="E1231" s="599">
        <v>48</v>
      </c>
      <c r="F1231" s="609"/>
      <c r="G1231" s="609"/>
      <c r="H1231" s="588" t="s">
        <v>84</v>
      </c>
      <c r="I1231" s="265" t="s">
        <v>2734</v>
      </c>
      <c r="J1231" s="265" t="s">
        <v>135</v>
      </c>
      <c r="K1231" s="265"/>
      <c r="L1231" s="265" t="s">
        <v>73</v>
      </c>
      <c r="M1231" s="265" t="s">
        <v>136</v>
      </c>
      <c r="N1231" s="266" t="s">
        <v>4987</v>
      </c>
      <c r="O1231" s="267" t="s">
        <v>14817</v>
      </c>
      <c r="P1231" s="265" t="s">
        <v>14818</v>
      </c>
      <c r="Q1231" s="265">
        <v>1892</v>
      </c>
      <c r="R1231" s="265" t="s">
        <v>14819</v>
      </c>
      <c r="S1231" s="291" t="s">
        <v>14820</v>
      </c>
      <c r="T1231" s="265">
        <v>224831822</v>
      </c>
      <c r="U1231" s="265">
        <v>75</v>
      </c>
      <c r="V1231" s="265">
        <v>32</v>
      </c>
      <c r="W1231" s="265">
        <v>715</v>
      </c>
      <c r="X1231" s="264" t="s">
        <v>14821</v>
      </c>
      <c r="Y1231" s="264" t="s">
        <v>14822</v>
      </c>
      <c r="Z1231" s="265" t="s">
        <v>2741</v>
      </c>
      <c r="AA1231" s="265" t="s">
        <v>96</v>
      </c>
      <c r="AB1231" s="265" t="s">
        <v>23</v>
      </c>
      <c r="AC1231" s="265" t="s">
        <v>97</v>
      </c>
      <c r="AD1231" s="268"/>
      <c r="AE1231" s="264"/>
      <c r="AF1231" s="269">
        <v>31002</v>
      </c>
      <c r="AG1231" s="265" t="str">
        <f t="shared" ca="1" si="333"/>
        <v>40 anos</v>
      </c>
      <c r="AH1231" s="292">
        <v>45642</v>
      </c>
      <c r="AI1231" s="269"/>
      <c r="AJ1231" s="269"/>
      <c r="AK1231" s="269"/>
      <c r="AL1231" s="265"/>
      <c r="AM1231" s="265"/>
      <c r="AN1231" s="265"/>
      <c r="AO1231" s="265"/>
      <c r="AP1231" s="265"/>
      <c r="AQ1231" s="265"/>
      <c r="AR1231" s="265"/>
      <c r="AS1231" s="265"/>
      <c r="AT1231" s="265"/>
      <c r="AU1231" s="265"/>
      <c r="AV1231" s="265"/>
      <c r="AW1231" s="265" t="s">
        <v>100</v>
      </c>
      <c r="AX1231" s="265" t="s">
        <v>110</v>
      </c>
      <c r="AY1231" s="265" t="s">
        <v>110</v>
      </c>
      <c r="AZ1231" s="265" t="s">
        <v>110</v>
      </c>
      <c r="BA1231" s="275" t="s">
        <v>110</v>
      </c>
      <c r="BB1231" s="265"/>
      <c r="BC1231" s="265"/>
      <c r="BD1231" s="265"/>
      <c r="BE1231" s="265"/>
      <c r="BF1231" s="265"/>
      <c r="BG1231" s="265"/>
      <c r="BH1231" s="265"/>
      <c r="BI1231" s="265"/>
      <c r="BJ1231" s="265"/>
      <c r="BK1231" s="265"/>
      <c r="BL1231" s="265" t="s">
        <v>14823</v>
      </c>
      <c r="BM1231" s="265">
        <v>252</v>
      </c>
      <c r="BN1231" s="265" t="s">
        <v>11186</v>
      </c>
      <c r="BO1231" s="265" t="s">
        <v>106</v>
      </c>
      <c r="BP1231" s="265" t="s">
        <v>14824</v>
      </c>
      <c r="BQ1231" s="276" t="s">
        <v>14825</v>
      </c>
      <c r="BR1231" s="271" t="s">
        <v>14826</v>
      </c>
      <c r="BS1231" s="265"/>
      <c r="BT1231" s="265"/>
      <c r="BU1231" s="265"/>
      <c r="BV1231" s="265"/>
      <c r="BW1231" s="265"/>
      <c r="BX1231" s="265"/>
      <c r="BY1231" s="265"/>
      <c r="BZ1231" s="265"/>
      <c r="CA1231" s="265"/>
      <c r="CB1231" s="269"/>
      <c r="CC1231" s="265"/>
      <c r="CD1231" s="269"/>
      <c r="CE1231" s="265"/>
      <c r="CF1231" s="265"/>
      <c r="CG1231" s="265"/>
      <c r="CH1231" s="265"/>
      <c r="CI1231" s="265"/>
      <c r="CJ1231" s="265"/>
      <c r="CK1231" s="265"/>
      <c r="CL1231" s="265"/>
      <c r="CM1231" s="265"/>
      <c r="CN1231" s="265"/>
      <c r="CO1231" s="265"/>
    </row>
    <row r="1232" spans="1:93" ht="15" customHeight="1">
      <c r="A1232" s="264" t="s">
        <v>14827</v>
      </c>
      <c r="B1232" s="265"/>
      <c r="C1232" s="225" t="s">
        <v>82</v>
      </c>
      <c r="D1232" s="609" t="s">
        <v>13153</v>
      </c>
      <c r="E1232" s="599">
        <v>48</v>
      </c>
      <c r="F1232" s="609"/>
      <c r="G1232" s="609"/>
      <c r="H1232" s="593" t="s">
        <v>84</v>
      </c>
      <c r="I1232" s="265"/>
      <c r="J1232" s="265" t="s">
        <v>85</v>
      </c>
      <c r="K1232" s="265" t="s">
        <v>86</v>
      </c>
      <c r="L1232" s="265" t="s">
        <v>68</v>
      </c>
      <c r="M1232" s="266" t="s">
        <v>1392</v>
      </c>
      <c r="N1232" s="266" t="s">
        <v>2706</v>
      </c>
      <c r="O1232" s="267" t="s">
        <v>14828</v>
      </c>
      <c r="P1232" s="265" t="s">
        <v>14829</v>
      </c>
      <c r="Q1232" s="272" t="s">
        <v>14830</v>
      </c>
      <c r="R1232" s="265" t="s">
        <v>14831</v>
      </c>
      <c r="S1232" s="265" t="s">
        <v>14832</v>
      </c>
      <c r="T1232" s="265">
        <v>168731722</v>
      </c>
      <c r="U1232" s="265">
        <v>32</v>
      </c>
      <c r="V1232" s="265">
        <v>58</v>
      </c>
      <c r="W1232" s="265">
        <v>848</v>
      </c>
      <c r="X1232" s="264" t="s">
        <v>14833</v>
      </c>
      <c r="Y1232" s="264" t="s">
        <v>14834</v>
      </c>
      <c r="Z1232" s="265">
        <v>1</v>
      </c>
      <c r="AA1232" s="265" t="s">
        <v>96</v>
      </c>
      <c r="AB1232" s="265" t="s">
        <v>23</v>
      </c>
      <c r="AC1232" s="265" t="s">
        <v>97</v>
      </c>
      <c r="AD1232" s="268"/>
      <c r="AE1232" s="264" t="s">
        <v>14835</v>
      </c>
      <c r="AF1232" s="269">
        <v>28109</v>
      </c>
      <c r="AG1232" s="265" t="str">
        <f t="shared" ca="1" si="333"/>
        <v>48 anos</v>
      </c>
      <c r="AH1232" s="269">
        <v>43937</v>
      </c>
      <c r="AI1232" s="269">
        <v>43937</v>
      </c>
      <c r="AJ1232" s="269">
        <f t="shared" ref="AJ1232:AJ1240" si="335">EDATE(AI1232,300)</f>
        <v>53068</v>
      </c>
      <c r="AK1232" s="269">
        <f t="shared" ref="AK1232:AK1240" si="336">EDATE(AI1232,360)</f>
        <v>54894</v>
      </c>
      <c r="AL1232" s="265">
        <v>59</v>
      </c>
      <c r="AM1232" s="265" t="str">
        <f t="shared" ref="AM1232:AM1240" ca="1" si="337">DATEDIF(AI1232,TODAY(),"Y")&amp;" ano(s)"</f>
        <v>5 ano(s)</v>
      </c>
      <c r="AN1232" s="265" t="str">
        <f t="shared" ref="AN1232:AN1240" ca="1" si="338">DATEDIF(AI1232,TODAY(),"YM")&amp;"  mês(es)"</f>
        <v>4  mês(es)</v>
      </c>
      <c r="AO1232" s="265" t="str">
        <f t="shared" ref="AO1232:AO1240" ca="1" si="339">DATEDIF(AI1232,TODAY(),"MD")&amp;" dias"</f>
        <v>0 dias</v>
      </c>
      <c r="AP1232" s="265">
        <f t="shared" ref="AP1232:AP1240" ca="1" si="340">TODAY()-AI1232</f>
        <v>1948</v>
      </c>
      <c r="AQ1232" s="270" t="s">
        <v>99</v>
      </c>
      <c r="AR1232" s="265"/>
      <c r="AS1232" s="265"/>
      <c r="AT1232" s="265"/>
      <c r="AU1232" s="265"/>
      <c r="AV1232" s="265"/>
      <c r="AW1232" s="265" t="s">
        <v>100</v>
      </c>
      <c r="AX1232" s="265" t="s">
        <v>110</v>
      </c>
      <c r="AY1232" s="265" t="s">
        <v>14836</v>
      </c>
      <c r="AZ1232" s="265" t="s">
        <v>110</v>
      </c>
      <c r="BA1232" s="265" t="s">
        <v>110</v>
      </c>
      <c r="BB1232" s="265"/>
      <c r="BC1232" s="265" t="s">
        <v>1401</v>
      </c>
      <c r="BD1232" s="265"/>
      <c r="BE1232" s="265"/>
      <c r="BF1232" s="265"/>
      <c r="BG1232" s="265"/>
      <c r="BH1232" s="265"/>
      <c r="BI1232" s="265"/>
      <c r="BJ1232" s="265"/>
      <c r="BK1232" s="265"/>
      <c r="BL1232" s="265" t="s">
        <v>14837</v>
      </c>
      <c r="BM1232" s="265">
        <v>30</v>
      </c>
      <c r="BN1232" s="265" t="s">
        <v>1605</v>
      </c>
      <c r="BO1232" s="265" t="s">
        <v>106</v>
      </c>
      <c r="BP1232" s="265">
        <v>69095000</v>
      </c>
      <c r="BQ1232" s="265">
        <v>92992529714</v>
      </c>
      <c r="BR1232" s="271" t="s">
        <v>14838</v>
      </c>
      <c r="BS1232" s="265"/>
      <c r="BT1232" s="265"/>
      <c r="BU1232" s="265"/>
      <c r="BV1232" s="265"/>
      <c r="BW1232" s="265"/>
      <c r="BX1232" s="265"/>
      <c r="BY1232" s="265"/>
      <c r="BZ1232" s="265"/>
      <c r="CA1232" s="265"/>
      <c r="CB1232" s="265"/>
      <c r="CC1232" s="265"/>
      <c r="CD1232" s="265"/>
      <c r="CE1232" s="265"/>
      <c r="CF1232" s="265"/>
      <c r="CG1232" s="265"/>
      <c r="CH1232" s="265"/>
      <c r="CI1232" s="265"/>
      <c r="CJ1232" s="265"/>
      <c r="CK1232" s="265"/>
      <c r="CL1232" s="265"/>
      <c r="CM1232" s="265"/>
      <c r="CN1232" s="265"/>
      <c r="CO1232" s="265"/>
    </row>
    <row r="1233" spans="1:93" ht="15" customHeight="1">
      <c r="A1233" s="217" t="s">
        <v>14839</v>
      </c>
      <c r="B1233" s="265"/>
      <c r="C1233" s="225" t="s">
        <v>82</v>
      </c>
      <c r="D1233" s="609" t="s">
        <v>13153</v>
      </c>
      <c r="E1233" s="599">
        <v>48</v>
      </c>
      <c r="F1233" s="609"/>
      <c r="G1233" s="609"/>
      <c r="H1233" s="593" t="s">
        <v>84</v>
      </c>
      <c r="I1233" s="265"/>
      <c r="J1233" s="265" t="s">
        <v>85</v>
      </c>
      <c r="K1233" s="265" t="s">
        <v>544</v>
      </c>
      <c r="L1233" s="270" t="s">
        <v>69</v>
      </c>
      <c r="M1233" s="266" t="s">
        <v>1392</v>
      </c>
      <c r="N1233" s="266" t="s">
        <v>1450</v>
      </c>
      <c r="O1233" s="267" t="s">
        <v>14840</v>
      </c>
      <c r="P1233" s="265" t="s">
        <v>14841</v>
      </c>
      <c r="Q1233" s="272" t="s">
        <v>14842</v>
      </c>
      <c r="R1233" s="265" t="s">
        <v>14843</v>
      </c>
      <c r="S1233" s="265" t="s">
        <v>14844</v>
      </c>
      <c r="T1233" s="265">
        <v>169986522</v>
      </c>
      <c r="U1233" s="265">
        <v>8</v>
      </c>
      <c r="V1233" s="265">
        <v>1</v>
      </c>
      <c r="W1233" s="265">
        <v>325</v>
      </c>
      <c r="X1233" s="264" t="s">
        <v>14478</v>
      </c>
      <c r="Y1233" s="264" t="s">
        <v>14845</v>
      </c>
      <c r="Z1233" s="265"/>
      <c r="AA1233" s="265" t="s">
        <v>96</v>
      </c>
      <c r="AB1233" s="265" t="s">
        <v>23</v>
      </c>
      <c r="AC1233" s="265" t="s">
        <v>97</v>
      </c>
      <c r="AD1233" s="268"/>
      <c r="AE1233" s="264"/>
      <c r="AF1233" s="280">
        <v>28430</v>
      </c>
      <c r="AG1233" s="265" t="str">
        <f t="shared" ca="1" si="333"/>
        <v>47 anos</v>
      </c>
      <c r="AH1233" s="269">
        <v>43937</v>
      </c>
      <c r="AI1233" s="269">
        <v>43937</v>
      </c>
      <c r="AJ1233" s="269">
        <f t="shared" si="335"/>
        <v>53068</v>
      </c>
      <c r="AK1233" s="269">
        <f t="shared" si="336"/>
        <v>54894</v>
      </c>
      <c r="AL1233" s="265">
        <v>59</v>
      </c>
      <c r="AM1233" s="265" t="str">
        <f t="shared" ca="1" si="337"/>
        <v>5 ano(s)</v>
      </c>
      <c r="AN1233" s="265" t="str">
        <f t="shared" ca="1" si="338"/>
        <v>4  mês(es)</v>
      </c>
      <c r="AO1233" s="265" t="str">
        <f t="shared" ca="1" si="339"/>
        <v>0 dias</v>
      </c>
      <c r="AP1233" s="265">
        <f t="shared" ca="1" si="340"/>
        <v>1948</v>
      </c>
      <c r="AQ1233" s="270" t="s">
        <v>99</v>
      </c>
      <c r="AR1233" s="265"/>
      <c r="AS1233" s="265"/>
      <c r="AT1233" s="265"/>
      <c r="AU1233" s="265"/>
      <c r="AV1233" s="265"/>
      <c r="AW1233" s="265" t="s">
        <v>100</v>
      </c>
      <c r="AX1233" s="265" t="s">
        <v>110</v>
      </c>
      <c r="AY1233" s="265" t="s">
        <v>1900</v>
      </c>
      <c r="AZ1233" s="265" t="s">
        <v>99</v>
      </c>
      <c r="BA1233" s="265" t="s">
        <v>99</v>
      </c>
      <c r="BB1233" s="265"/>
      <c r="BC1233" s="265"/>
      <c r="BD1233" s="265"/>
      <c r="BE1233" s="265"/>
      <c r="BF1233" s="265"/>
      <c r="BG1233" s="265"/>
      <c r="BH1233" s="265"/>
      <c r="BI1233" s="265"/>
      <c r="BJ1233" s="265"/>
      <c r="BK1233" s="265"/>
      <c r="BL1233" s="273" t="s">
        <v>14846</v>
      </c>
      <c r="BM1233" s="270">
        <v>262</v>
      </c>
      <c r="BN1233" s="273" t="s">
        <v>14847</v>
      </c>
      <c r="BO1233" s="270" t="s">
        <v>106</v>
      </c>
      <c r="BP1233" s="270">
        <v>69041363</v>
      </c>
      <c r="BQ1233" s="270">
        <v>0</v>
      </c>
      <c r="BR1233" s="271"/>
      <c r="BS1233" s="265"/>
      <c r="BT1233" s="265"/>
      <c r="BU1233" s="265"/>
      <c r="BV1233" s="265"/>
      <c r="BW1233" s="265"/>
      <c r="BX1233" s="265"/>
      <c r="BY1233" s="265"/>
      <c r="BZ1233" s="265"/>
      <c r="CA1233" s="265"/>
      <c r="CB1233" s="265"/>
      <c r="CC1233" s="265"/>
      <c r="CD1233" s="265"/>
      <c r="CE1233" s="265"/>
      <c r="CF1233" s="265"/>
      <c r="CG1233" s="265"/>
      <c r="CH1233" s="265"/>
      <c r="CI1233" s="265"/>
      <c r="CJ1233" s="265"/>
      <c r="CK1233" s="265"/>
      <c r="CL1233" s="265"/>
      <c r="CM1233" s="265"/>
      <c r="CN1233" s="265"/>
      <c r="CO1233" s="265"/>
    </row>
    <row r="1234" spans="1:93" ht="15" customHeight="1">
      <c r="A1234" s="273" t="s">
        <v>14848</v>
      </c>
      <c r="B1234" s="270"/>
      <c r="C1234" s="225" t="s">
        <v>82</v>
      </c>
      <c r="D1234" s="609" t="s">
        <v>13153</v>
      </c>
      <c r="E1234" s="599">
        <v>48</v>
      </c>
      <c r="F1234" s="609"/>
      <c r="G1234" s="609"/>
      <c r="H1234" s="593" t="s">
        <v>84</v>
      </c>
      <c r="I1234" s="265" t="s">
        <v>1790</v>
      </c>
      <c r="J1234" s="270" t="s">
        <v>135</v>
      </c>
      <c r="K1234" s="265" t="s">
        <v>86</v>
      </c>
      <c r="L1234" s="270" t="s">
        <v>68</v>
      </c>
      <c r="M1234" s="266" t="s">
        <v>1392</v>
      </c>
      <c r="N1234" s="266" t="s">
        <v>1393</v>
      </c>
      <c r="O1234" s="267" t="s">
        <v>14849</v>
      </c>
      <c r="P1234" s="270" t="s">
        <v>14850</v>
      </c>
      <c r="Q1234" s="265">
        <v>1874</v>
      </c>
      <c r="R1234" s="270" t="s">
        <v>14851</v>
      </c>
      <c r="S1234" s="270" t="s">
        <v>14852</v>
      </c>
      <c r="T1234" s="270"/>
      <c r="U1234" s="270"/>
      <c r="V1234" s="270"/>
      <c r="W1234" s="270"/>
      <c r="X1234" s="273" t="s">
        <v>14853</v>
      </c>
      <c r="Y1234" s="273" t="s">
        <v>14854</v>
      </c>
      <c r="Z1234" s="270">
        <v>2</v>
      </c>
      <c r="AA1234" s="265" t="s">
        <v>96</v>
      </c>
      <c r="AB1234" s="265" t="s">
        <v>23</v>
      </c>
      <c r="AC1234" s="270" t="s">
        <v>97</v>
      </c>
      <c r="AD1234" s="281"/>
      <c r="AE1234" s="273"/>
      <c r="AF1234" s="280">
        <v>30484</v>
      </c>
      <c r="AG1234" s="270" t="s">
        <v>148</v>
      </c>
      <c r="AH1234" s="280">
        <v>45036</v>
      </c>
      <c r="AI1234" s="280">
        <v>45036</v>
      </c>
      <c r="AJ1234" s="269">
        <f t="shared" si="335"/>
        <v>54168</v>
      </c>
      <c r="AK1234" s="269">
        <f t="shared" si="336"/>
        <v>55994</v>
      </c>
      <c r="AL1234" s="270">
        <v>59</v>
      </c>
      <c r="AM1234" s="265" t="str">
        <f t="shared" ca="1" si="337"/>
        <v>2 ano(s)</v>
      </c>
      <c r="AN1234" s="265" t="str">
        <f t="shared" ca="1" si="338"/>
        <v>3  mês(es)</v>
      </c>
      <c r="AO1234" s="265" t="str">
        <f t="shared" ca="1" si="339"/>
        <v>27 dias</v>
      </c>
      <c r="AP1234" s="265">
        <f t="shared" ca="1" si="340"/>
        <v>849</v>
      </c>
      <c r="AQ1234" s="270" t="s">
        <v>99</v>
      </c>
      <c r="AR1234" s="270"/>
      <c r="AS1234" s="270"/>
      <c r="AT1234" s="270"/>
      <c r="AU1234" s="270"/>
      <c r="AV1234" s="270"/>
      <c r="AW1234" s="265" t="s">
        <v>100</v>
      </c>
      <c r="AX1234" s="270" t="s">
        <v>149</v>
      </c>
      <c r="AY1234" s="270"/>
      <c r="AZ1234" s="270"/>
      <c r="BA1234" s="270"/>
      <c r="BB1234" s="270"/>
      <c r="BC1234" s="280" t="s">
        <v>8807</v>
      </c>
      <c r="BD1234" s="270"/>
      <c r="BE1234" s="270"/>
      <c r="BF1234" s="270"/>
      <c r="BG1234" s="270"/>
      <c r="BH1234" s="270"/>
      <c r="BI1234" s="270"/>
      <c r="BJ1234" s="270"/>
      <c r="BK1234" s="270"/>
      <c r="BL1234" s="270" t="s">
        <v>14855</v>
      </c>
      <c r="BM1234" s="270">
        <v>897</v>
      </c>
      <c r="BN1234" s="270" t="s">
        <v>8263</v>
      </c>
      <c r="BO1234" s="270" t="s">
        <v>106</v>
      </c>
      <c r="BP1234" s="270" t="s">
        <v>14856</v>
      </c>
      <c r="BQ1234" s="270">
        <v>92992433820</v>
      </c>
      <c r="BR1234" s="282" t="s">
        <v>14857</v>
      </c>
      <c r="BS1234" s="273"/>
      <c r="BT1234" s="270"/>
      <c r="BU1234" s="270"/>
      <c r="BV1234" s="270"/>
      <c r="BW1234" s="270"/>
      <c r="BX1234" s="270"/>
      <c r="BY1234" s="270"/>
      <c r="BZ1234" s="270"/>
      <c r="CA1234" s="270"/>
      <c r="CB1234" s="270"/>
      <c r="CC1234" s="270"/>
      <c r="CD1234" s="270"/>
      <c r="CE1234" s="270"/>
      <c r="CF1234" s="270"/>
      <c r="CG1234" s="270"/>
      <c r="CH1234" s="270"/>
      <c r="CI1234" s="270"/>
      <c r="CJ1234" s="270"/>
      <c r="CK1234" s="270"/>
      <c r="CL1234" s="270"/>
      <c r="CM1234" s="273"/>
      <c r="CN1234" s="270"/>
      <c r="CO1234" s="270"/>
    </row>
    <row r="1235" spans="1:93" ht="15" customHeight="1">
      <c r="A1235" s="264" t="s">
        <v>14858</v>
      </c>
      <c r="B1235" s="265">
        <v>4</v>
      </c>
      <c r="C1235" s="225" t="s">
        <v>82</v>
      </c>
      <c r="D1235" s="609" t="s">
        <v>13153</v>
      </c>
      <c r="E1235" s="599">
        <v>48</v>
      </c>
      <c r="F1235" s="609"/>
      <c r="G1235" s="609"/>
      <c r="H1235" s="593" t="s">
        <v>84</v>
      </c>
      <c r="I1235" s="265"/>
      <c r="J1235" s="265" t="s">
        <v>135</v>
      </c>
      <c r="K1235" s="265" t="s">
        <v>544</v>
      </c>
      <c r="L1235" s="265" t="s">
        <v>75</v>
      </c>
      <c r="M1235" s="266" t="s">
        <v>136</v>
      </c>
      <c r="N1235" s="266" t="s">
        <v>4987</v>
      </c>
      <c r="O1235" s="267" t="s">
        <v>14859</v>
      </c>
      <c r="P1235" s="265" t="s">
        <v>14860</v>
      </c>
      <c r="Q1235" s="265">
        <v>1350</v>
      </c>
      <c r="R1235" s="265" t="s">
        <v>14861</v>
      </c>
      <c r="S1235" s="265" t="s">
        <v>14862</v>
      </c>
      <c r="T1235" s="265">
        <v>230955222</v>
      </c>
      <c r="U1235" s="265">
        <v>8</v>
      </c>
      <c r="V1235" s="265">
        <v>32</v>
      </c>
      <c r="W1235" s="265">
        <v>705</v>
      </c>
      <c r="X1235" s="264" t="s">
        <v>14863</v>
      </c>
      <c r="Y1235" s="264" t="s">
        <v>14864</v>
      </c>
      <c r="Z1235" s="265"/>
      <c r="AA1235" s="265" t="s">
        <v>96</v>
      </c>
      <c r="AB1235" s="265" t="s">
        <v>23</v>
      </c>
      <c r="AC1235" s="265" t="s">
        <v>97</v>
      </c>
      <c r="AD1235" s="268"/>
      <c r="AE1235" s="264" t="s">
        <v>14865</v>
      </c>
      <c r="AF1235" s="269">
        <v>31132</v>
      </c>
      <c r="AG1235" s="265" t="str">
        <f t="shared" ref="AG1235:AG1266" ca="1" si="341">DATEDIF(AF1235,TODAY(),"Y")&amp;" anos"</f>
        <v>40 anos</v>
      </c>
      <c r="AH1235" s="265"/>
      <c r="AI1235" s="269">
        <v>43937</v>
      </c>
      <c r="AJ1235" s="269">
        <f t="shared" si="335"/>
        <v>53068</v>
      </c>
      <c r="AK1235" s="269">
        <f t="shared" si="336"/>
        <v>54894</v>
      </c>
      <c r="AL1235" s="265">
        <v>59</v>
      </c>
      <c r="AM1235" s="265" t="str">
        <f t="shared" ca="1" si="337"/>
        <v>5 ano(s)</v>
      </c>
      <c r="AN1235" s="265" t="str">
        <f t="shared" ca="1" si="338"/>
        <v>4  mês(es)</v>
      </c>
      <c r="AO1235" s="265" t="str">
        <f t="shared" ca="1" si="339"/>
        <v>0 dias</v>
      </c>
      <c r="AP1235" s="265">
        <f t="shared" ca="1" si="340"/>
        <v>1948</v>
      </c>
      <c r="AQ1235" s="270" t="s">
        <v>99</v>
      </c>
      <c r="AR1235" s="265"/>
      <c r="AS1235" s="265"/>
      <c r="AT1235" s="265"/>
      <c r="AU1235" s="265"/>
      <c r="AV1235" s="265"/>
      <c r="AW1235" s="265" t="s">
        <v>100</v>
      </c>
      <c r="AX1235" s="265" t="s">
        <v>2538</v>
      </c>
      <c r="AY1235" s="265" t="s">
        <v>14866</v>
      </c>
      <c r="AZ1235" s="265"/>
      <c r="BA1235" s="275"/>
      <c r="BB1235" s="265"/>
      <c r="BC1235" s="265"/>
      <c r="BD1235" s="265"/>
      <c r="BE1235" s="265"/>
      <c r="BF1235" s="265"/>
      <c r="BG1235" s="265"/>
      <c r="BH1235" s="265"/>
      <c r="BI1235" s="265"/>
      <c r="BJ1235" s="265"/>
      <c r="BK1235" s="265"/>
      <c r="BL1235" s="265" t="s">
        <v>14867</v>
      </c>
      <c r="BM1235" s="265">
        <v>1003</v>
      </c>
      <c r="BN1235" s="265" t="s">
        <v>14868</v>
      </c>
      <c r="BO1235" s="265" t="s">
        <v>106</v>
      </c>
      <c r="BP1235" s="265">
        <v>69033000</v>
      </c>
      <c r="BQ1235" s="283">
        <v>92981273241</v>
      </c>
      <c r="BR1235" s="271" t="s">
        <v>14869</v>
      </c>
      <c r="BS1235" s="265"/>
      <c r="BT1235" s="265"/>
      <c r="BU1235" s="265"/>
      <c r="BV1235" s="265"/>
      <c r="BW1235" s="265"/>
      <c r="BX1235" s="265"/>
      <c r="BY1235" s="265"/>
      <c r="BZ1235" s="265"/>
      <c r="CA1235" s="265"/>
      <c r="CB1235" s="269">
        <v>43937</v>
      </c>
      <c r="CC1235" s="265" t="s">
        <v>175</v>
      </c>
      <c r="CD1235" s="269">
        <v>44672</v>
      </c>
      <c r="CE1235" s="265" t="s">
        <v>709</v>
      </c>
      <c r="CF1235" s="265"/>
      <c r="CG1235" s="265"/>
      <c r="CH1235" s="265"/>
      <c r="CI1235" s="265"/>
      <c r="CJ1235" s="265"/>
      <c r="CK1235" s="265"/>
      <c r="CL1235" s="265"/>
      <c r="CM1235" s="265"/>
      <c r="CN1235" s="265"/>
      <c r="CO1235" s="265"/>
    </row>
    <row r="1236" spans="1:93" ht="15" customHeight="1">
      <c r="A1236" s="217" t="s">
        <v>14870</v>
      </c>
      <c r="B1236" s="265"/>
      <c r="C1236" s="225" t="s">
        <v>82</v>
      </c>
      <c r="D1236" s="609" t="s">
        <v>13153</v>
      </c>
      <c r="E1236" s="599">
        <v>48</v>
      </c>
      <c r="F1236" s="609"/>
      <c r="G1236" s="609"/>
      <c r="H1236" s="593" t="s">
        <v>84</v>
      </c>
      <c r="I1236" s="265" t="s">
        <v>12319</v>
      </c>
      <c r="J1236" s="265" t="s">
        <v>135</v>
      </c>
      <c r="K1236" s="265" t="s">
        <v>86</v>
      </c>
      <c r="L1236" s="270" t="s">
        <v>69</v>
      </c>
      <c r="M1236" s="266" t="s">
        <v>1392</v>
      </c>
      <c r="N1236" s="266" t="s">
        <v>1450</v>
      </c>
      <c r="O1236" s="267" t="s">
        <v>14871</v>
      </c>
      <c r="P1236" s="265" t="s">
        <v>14872</v>
      </c>
      <c r="Q1236" s="272" t="s">
        <v>14873</v>
      </c>
      <c r="R1236" s="265" t="s">
        <v>14874</v>
      </c>
      <c r="S1236" s="265" t="s">
        <v>14875</v>
      </c>
      <c r="T1236" s="265">
        <v>163582316</v>
      </c>
      <c r="U1236" s="265">
        <v>60</v>
      </c>
      <c r="V1236" s="265">
        <v>70</v>
      </c>
      <c r="W1236" s="265">
        <v>592</v>
      </c>
      <c r="X1236" s="264" t="s">
        <v>14876</v>
      </c>
      <c r="Y1236" s="264" t="s">
        <v>14877</v>
      </c>
      <c r="Z1236" s="265">
        <v>3</v>
      </c>
      <c r="AA1236" s="265" t="s">
        <v>96</v>
      </c>
      <c r="AB1236" s="265" t="s">
        <v>23</v>
      </c>
      <c r="AC1236" s="265" t="s">
        <v>97</v>
      </c>
      <c r="AD1236" s="268"/>
      <c r="AE1236" s="264" t="s">
        <v>1716</v>
      </c>
      <c r="AF1236" s="269">
        <v>27812</v>
      </c>
      <c r="AG1236" s="265" t="str">
        <f t="shared" ca="1" si="341"/>
        <v>49 anos</v>
      </c>
      <c r="AH1236" s="269">
        <v>43937</v>
      </c>
      <c r="AI1236" s="269">
        <v>43937</v>
      </c>
      <c r="AJ1236" s="269">
        <f t="shared" si="335"/>
        <v>53068</v>
      </c>
      <c r="AK1236" s="269">
        <f t="shared" si="336"/>
        <v>54894</v>
      </c>
      <c r="AL1236" s="265">
        <v>59</v>
      </c>
      <c r="AM1236" s="265" t="str">
        <f t="shared" ca="1" si="337"/>
        <v>5 ano(s)</v>
      </c>
      <c r="AN1236" s="265" t="str">
        <f t="shared" ca="1" si="338"/>
        <v>4  mês(es)</v>
      </c>
      <c r="AO1236" s="265" t="str">
        <f t="shared" ca="1" si="339"/>
        <v>0 dias</v>
      </c>
      <c r="AP1236" s="265">
        <f t="shared" ca="1" si="340"/>
        <v>1948</v>
      </c>
      <c r="AQ1236" s="270" t="s">
        <v>99</v>
      </c>
      <c r="AR1236" s="265"/>
      <c r="AS1236" s="265"/>
      <c r="AT1236" s="265"/>
      <c r="AU1236" s="265"/>
      <c r="AV1236" s="265"/>
      <c r="AW1236" s="265" t="s">
        <v>100</v>
      </c>
      <c r="AX1236" s="265" t="s">
        <v>110</v>
      </c>
      <c r="AY1236" s="265" t="s">
        <v>1900</v>
      </c>
      <c r="AZ1236" s="265" t="s">
        <v>99</v>
      </c>
      <c r="BA1236" s="265" t="s">
        <v>99</v>
      </c>
      <c r="BB1236" s="265"/>
      <c r="BC1236" s="265"/>
      <c r="BD1236" s="265"/>
      <c r="BE1236" s="265"/>
      <c r="BF1236" s="265"/>
      <c r="BG1236" s="265"/>
      <c r="BH1236" s="265"/>
      <c r="BI1236" s="265"/>
      <c r="BJ1236" s="265"/>
      <c r="BK1236" s="265"/>
      <c r="BL1236" s="265" t="s">
        <v>14878</v>
      </c>
      <c r="BM1236" s="265">
        <v>8</v>
      </c>
      <c r="BN1236" s="265" t="s">
        <v>7723</v>
      </c>
      <c r="BO1236" s="265" t="s">
        <v>106</v>
      </c>
      <c r="BP1236" s="265" t="s">
        <v>14879</v>
      </c>
      <c r="BQ1236" s="265" t="s">
        <v>14880</v>
      </c>
      <c r="BR1236" s="274" t="s">
        <v>14881</v>
      </c>
      <c r="BS1236" s="265"/>
      <c r="BT1236" s="265"/>
      <c r="BU1236" s="265"/>
      <c r="BV1236" s="265"/>
      <c r="BW1236" s="265"/>
      <c r="BX1236" s="265"/>
      <c r="BY1236" s="265"/>
      <c r="BZ1236" s="265"/>
      <c r="CA1236" s="265"/>
      <c r="CB1236" s="265"/>
      <c r="CC1236" s="265"/>
      <c r="CD1236" s="265"/>
      <c r="CE1236" s="265"/>
      <c r="CF1236" s="265"/>
      <c r="CG1236" s="265"/>
      <c r="CH1236" s="265"/>
      <c r="CI1236" s="265"/>
      <c r="CJ1236" s="265"/>
      <c r="CK1236" s="265"/>
      <c r="CL1236" s="265"/>
      <c r="CM1236" s="265"/>
      <c r="CN1236" s="265"/>
      <c r="CO1236" s="265"/>
    </row>
    <row r="1237" spans="1:93" ht="15" customHeight="1">
      <c r="A1237" s="217" t="s">
        <v>14882</v>
      </c>
      <c r="B1237" s="265"/>
      <c r="C1237" s="225" t="s">
        <v>82</v>
      </c>
      <c r="D1237" s="609" t="s">
        <v>13153</v>
      </c>
      <c r="E1237" s="599">
        <v>48</v>
      </c>
      <c r="F1237" s="609"/>
      <c r="G1237" s="609"/>
      <c r="H1237" s="593" t="s">
        <v>84</v>
      </c>
      <c r="I1237" s="265"/>
      <c r="J1237" s="265" t="s">
        <v>135</v>
      </c>
      <c r="K1237" s="265" t="s">
        <v>544</v>
      </c>
      <c r="L1237" s="270" t="s">
        <v>69</v>
      </c>
      <c r="M1237" s="266" t="s">
        <v>1392</v>
      </c>
      <c r="N1237" s="266" t="s">
        <v>1450</v>
      </c>
      <c r="O1237" s="267" t="s">
        <v>14883</v>
      </c>
      <c r="P1237" s="265" t="s">
        <v>14884</v>
      </c>
      <c r="Q1237" s="272" t="s">
        <v>14885</v>
      </c>
      <c r="R1237" s="265" t="s">
        <v>14886</v>
      </c>
      <c r="S1237" s="265" t="s">
        <v>14887</v>
      </c>
      <c r="T1237" s="265">
        <v>146689622</v>
      </c>
      <c r="U1237" s="265">
        <v>32</v>
      </c>
      <c r="V1237" s="265">
        <v>40</v>
      </c>
      <c r="W1237" s="265">
        <v>318</v>
      </c>
      <c r="X1237" s="264" t="s">
        <v>753</v>
      </c>
      <c r="Y1237" s="264" t="s">
        <v>14888</v>
      </c>
      <c r="Z1237" s="265"/>
      <c r="AA1237" s="265" t="s">
        <v>96</v>
      </c>
      <c r="AB1237" s="265" t="s">
        <v>23</v>
      </c>
      <c r="AC1237" s="265" t="s">
        <v>97</v>
      </c>
      <c r="AD1237" s="268"/>
      <c r="AE1237" s="264" t="s">
        <v>14889</v>
      </c>
      <c r="AF1237" s="280">
        <v>27741</v>
      </c>
      <c r="AG1237" s="265" t="str">
        <f t="shared" ca="1" si="341"/>
        <v>49 anos</v>
      </c>
      <c r="AH1237" s="269">
        <v>43937</v>
      </c>
      <c r="AI1237" s="269">
        <v>43937</v>
      </c>
      <c r="AJ1237" s="269">
        <f t="shared" si="335"/>
        <v>53068</v>
      </c>
      <c r="AK1237" s="269">
        <f t="shared" si="336"/>
        <v>54894</v>
      </c>
      <c r="AL1237" s="265">
        <v>59</v>
      </c>
      <c r="AM1237" s="265" t="str">
        <f t="shared" ca="1" si="337"/>
        <v>5 ano(s)</v>
      </c>
      <c r="AN1237" s="265" t="str">
        <f t="shared" ca="1" si="338"/>
        <v>4  mês(es)</v>
      </c>
      <c r="AO1237" s="265" t="str">
        <f t="shared" ca="1" si="339"/>
        <v>0 dias</v>
      </c>
      <c r="AP1237" s="265">
        <f t="shared" ca="1" si="340"/>
        <v>1948</v>
      </c>
      <c r="AQ1237" s="270" t="s">
        <v>99</v>
      </c>
      <c r="AR1237" s="265"/>
      <c r="AS1237" s="265"/>
      <c r="AT1237" s="265"/>
      <c r="AU1237" s="265"/>
      <c r="AV1237" s="265"/>
      <c r="AW1237" s="265" t="s">
        <v>336</v>
      </c>
      <c r="AX1237" s="265" t="s">
        <v>110</v>
      </c>
      <c r="AY1237" s="265" t="s">
        <v>99</v>
      </c>
      <c r="AZ1237" s="265" t="s">
        <v>99</v>
      </c>
      <c r="BA1237" s="265" t="s">
        <v>99</v>
      </c>
      <c r="BB1237" s="265"/>
      <c r="BC1237" s="265"/>
      <c r="BD1237" s="265"/>
      <c r="BE1237" s="265"/>
      <c r="BF1237" s="265"/>
      <c r="BG1237" s="265"/>
      <c r="BH1237" s="265"/>
      <c r="BI1237" s="265"/>
      <c r="BJ1237" s="265"/>
      <c r="BK1237" s="265"/>
      <c r="BL1237" s="273" t="s">
        <v>14890</v>
      </c>
      <c r="BM1237" s="270">
        <v>79</v>
      </c>
      <c r="BN1237" s="273" t="s">
        <v>308</v>
      </c>
      <c r="BO1237" s="270" t="s">
        <v>106</v>
      </c>
      <c r="BP1237" s="270">
        <v>69037480</v>
      </c>
      <c r="BQ1237" s="270">
        <v>9200993862</v>
      </c>
      <c r="BR1237" s="271"/>
      <c r="BS1237" s="265"/>
      <c r="BT1237" s="265"/>
      <c r="BU1237" s="265"/>
      <c r="BV1237" s="265"/>
      <c r="BW1237" s="265"/>
      <c r="BX1237" s="265"/>
      <c r="BY1237" s="265"/>
      <c r="BZ1237" s="265"/>
      <c r="CA1237" s="265"/>
      <c r="CB1237" s="265"/>
      <c r="CC1237" s="265"/>
      <c r="CD1237" s="265"/>
      <c r="CE1237" s="265"/>
      <c r="CF1237" s="265"/>
      <c r="CG1237" s="265"/>
      <c r="CH1237" s="265"/>
      <c r="CI1237" s="265"/>
      <c r="CJ1237" s="265"/>
      <c r="CK1237" s="265"/>
      <c r="CL1237" s="265"/>
      <c r="CM1237" s="265"/>
      <c r="CN1237" s="265"/>
      <c r="CO1237" s="265"/>
    </row>
    <row r="1238" spans="1:93" ht="15" customHeight="1">
      <c r="A1238" s="264" t="s">
        <v>14891</v>
      </c>
      <c r="B1238" s="265">
        <v>36</v>
      </c>
      <c r="C1238" s="225" t="s">
        <v>82</v>
      </c>
      <c r="D1238" s="609" t="s">
        <v>13153</v>
      </c>
      <c r="E1238" s="599">
        <v>48</v>
      </c>
      <c r="F1238" s="609"/>
      <c r="G1238" s="609"/>
      <c r="H1238" s="593" t="s">
        <v>84</v>
      </c>
      <c r="I1238" s="265"/>
      <c r="J1238" s="265" t="s">
        <v>85</v>
      </c>
      <c r="K1238" s="265" t="s">
        <v>544</v>
      </c>
      <c r="L1238" s="265" t="s">
        <v>75</v>
      </c>
      <c r="M1238" s="266" t="s">
        <v>136</v>
      </c>
      <c r="N1238" s="266" t="s">
        <v>137</v>
      </c>
      <c r="O1238" s="267" t="s">
        <v>14892</v>
      </c>
      <c r="P1238" s="265" t="s">
        <v>14893</v>
      </c>
      <c r="Q1238" s="265">
        <v>1478</v>
      </c>
      <c r="R1238" s="265" t="s">
        <v>14894</v>
      </c>
      <c r="S1238" s="265" t="s">
        <v>14895</v>
      </c>
      <c r="T1238" s="265">
        <v>128665522</v>
      </c>
      <c r="U1238" s="265">
        <v>59</v>
      </c>
      <c r="V1238" s="265">
        <v>2</v>
      </c>
      <c r="W1238" s="265">
        <v>139</v>
      </c>
      <c r="X1238" s="264" t="s">
        <v>14896</v>
      </c>
      <c r="Y1238" s="264" t="s">
        <v>14897</v>
      </c>
      <c r="Z1238" s="265"/>
      <c r="AA1238" s="265" t="s">
        <v>96</v>
      </c>
      <c r="AB1238" s="265" t="s">
        <v>23</v>
      </c>
      <c r="AC1238" s="265" t="s">
        <v>97</v>
      </c>
      <c r="AD1238" s="268"/>
      <c r="AE1238" s="264" t="s">
        <v>14898</v>
      </c>
      <c r="AF1238" s="269">
        <v>25108</v>
      </c>
      <c r="AG1238" s="265" t="str">
        <f t="shared" ca="1" si="341"/>
        <v>56 anos</v>
      </c>
      <c r="AH1238" s="265"/>
      <c r="AI1238" s="269">
        <v>43937</v>
      </c>
      <c r="AJ1238" s="269">
        <f t="shared" si="335"/>
        <v>53068</v>
      </c>
      <c r="AK1238" s="269">
        <f t="shared" si="336"/>
        <v>54894</v>
      </c>
      <c r="AL1238" s="265">
        <v>59</v>
      </c>
      <c r="AM1238" s="265" t="str">
        <f t="shared" ca="1" si="337"/>
        <v>5 ano(s)</v>
      </c>
      <c r="AN1238" s="265" t="str">
        <f t="shared" ca="1" si="338"/>
        <v>4  mês(es)</v>
      </c>
      <c r="AO1238" s="265" t="str">
        <f t="shared" ca="1" si="339"/>
        <v>0 dias</v>
      </c>
      <c r="AP1238" s="265">
        <f t="shared" ca="1" si="340"/>
        <v>1948</v>
      </c>
      <c r="AQ1238" s="270" t="s">
        <v>99</v>
      </c>
      <c r="AR1238" s="265"/>
      <c r="AS1238" s="265"/>
      <c r="AT1238" s="265"/>
      <c r="AU1238" s="265"/>
      <c r="AV1238" s="265"/>
      <c r="AW1238" s="265" t="s">
        <v>100</v>
      </c>
      <c r="AX1238" s="265" t="s">
        <v>149</v>
      </c>
      <c r="AY1238" s="265" t="s">
        <v>286</v>
      </c>
      <c r="AZ1238" s="265"/>
      <c r="BA1238" s="265"/>
      <c r="BB1238" s="265"/>
      <c r="BC1238" s="265"/>
      <c r="BD1238" s="265"/>
      <c r="BE1238" s="265"/>
      <c r="BF1238" s="265"/>
      <c r="BG1238" s="265"/>
      <c r="BH1238" s="265"/>
      <c r="BI1238" s="265"/>
      <c r="BJ1238" s="265"/>
      <c r="BK1238" s="265"/>
      <c r="BL1238" s="265" t="s">
        <v>14899</v>
      </c>
      <c r="BM1238" s="265">
        <v>14</v>
      </c>
      <c r="BN1238" s="265" t="s">
        <v>14900</v>
      </c>
      <c r="BO1238" s="265" t="s">
        <v>106</v>
      </c>
      <c r="BP1238" s="265">
        <v>69082658</v>
      </c>
      <c r="BQ1238" s="265"/>
      <c r="BR1238" s="271"/>
      <c r="BS1238" s="265"/>
      <c r="BT1238" s="265"/>
      <c r="BU1238" s="265"/>
      <c r="BV1238" s="265"/>
      <c r="BW1238" s="265"/>
      <c r="BX1238" s="265"/>
      <c r="BY1238" s="265"/>
      <c r="BZ1238" s="265"/>
      <c r="CA1238" s="265"/>
      <c r="CB1238" s="269">
        <v>43937</v>
      </c>
      <c r="CC1238" s="265" t="s">
        <v>175</v>
      </c>
      <c r="CD1238" s="269">
        <v>44672</v>
      </c>
      <c r="CE1238" s="265" t="s">
        <v>5664</v>
      </c>
      <c r="CF1238" s="265"/>
      <c r="CG1238" s="265"/>
      <c r="CH1238" s="265"/>
      <c r="CI1238" s="265"/>
      <c r="CJ1238" s="265"/>
      <c r="CK1238" s="265"/>
      <c r="CL1238" s="265"/>
      <c r="CM1238" s="265"/>
      <c r="CN1238" s="265"/>
      <c r="CO1238" s="265"/>
    </row>
    <row r="1239" spans="1:93" ht="15" customHeight="1">
      <c r="A1239" s="264" t="s">
        <v>14901</v>
      </c>
      <c r="B1239" s="265">
        <v>18</v>
      </c>
      <c r="C1239" s="225" t="s">
        <v>82</v>
      </c>
      <c r="D1239" s="609" t="s">
        <v>13153</v>
      </c>
      <c r="E1239" s="599">
        <v>48</v>
      </c>
      <c r="F1239" s="609"/>
      <c r="G1239" s="609"/>
      <c r="H1239" s="593" t="s">
        <v>84</v>
      </c>
      <c r="I1239" s="265"/>
      <c r="J1239" s="265" t="s">
        <v>85</v>
      </c>
      <c r="K1239" s="265" t="s">
        <v>544</v>
      </c>
      <c r="L1239" s="265" t="s">
        <v>75</v>
      </c>
      <c r="M1239" s="266" t="s">
        <v>136</v>
      </c>
      <c r="N1239" s="266" t="s">
        <v>2291</v>
      </c>
      <c r="O1239" s="267" t="s">
        <v>14902</v>
      </c>
      <c r="P1239" s="265" t="s">
        <v>14903</v>
      </c>
      <c r="Q1239" s="265">
        <v>1412</v>
      </c>
      <c r="R1239" s="265" t="s">
        <v>14904</v>
      </c>
      <c r="S1239" s="265" t="s">
        <v>14905</v>
      </c>
      <c r="T1239" s="265">
        <v>462740011</v>
      </c>
      <c r="U1239" s="265">
        <v>63</v>
      </c>
      <c r="V1239" s="265">
        <v>2</v>
      </c>
      <c r="W1239" s="265">
        <v>672</v>
      </c>
      <c r="X1239" s="264" t="s">
        <v>14906</v>
      </c>
      <c r="Y1239" s="264" t="s">
        <v>14907</v>
      </c>
      <c r="Z1239" s="265"/>
      <c r="AA1239" s="265" t="s">
        <v>96</v>
      </c>
      <c r="AB1239" s="265" t="s">
        <v>23</v>
      </c>
      <c r="AC1239" s="265" t="s">
        <v>97</v>
      </c>
      <c r="AD1239" s="268"/>
      <c r="AE1239" s="264"/>
      <c r="AF1239" s="269">
        <v>30704</v>
      </c>
      <c r="AG1239" s="265" t="str">
        <f t="shared" ca="1" si="341"/>
        <v>41 anos</v>
      </c>
      <c r="AH1239" s="265"/>
      <c r="AI1239" s="269">
        <v>43937</v>
      </c>
      <c r="AJ1239" s="269">
        <f t="shared" si="335"/>
        <v>53068</v>
      </c>
      <c r="AK1239" s="269">
        <f t="shared" si="336"/>
        <v>54894</v>
      </c>
      <c r="AL1239" s="265">
        <v>59</v>
      </c>
      <c r="AM1239" s="265" t="str">
        <f t="shared" ca="1" si="337"/>
        <v>5 ano(s)</v>
      </c>
      <c r="AN1239" s="265" t="str">
        <f t="shared" ca="1" si="338"/>
        <v>4  mês(es)</v>
      </c>
      <c r="AO1239" s="265" t="str">
        <f t="shared" ca="1" si="339"/>
        <v>0 dias</v>
      </c>
      <c r="AP1239" s="265">
        <f t="shared" ca="1" si="340"/>
        <v>1948</v>
      </c>
      <c r="AQ1239" s="270" t="s">
        <v>99</v>
      </c>
      <c r="AR1239" s="265"/>
      <c r="AS1239" s="265"/>
      <c r="AT1239" s="265"/>
      <c r="AU1239" s="265"/>
      <c r="AV1239" s="265"/>
      <c r="AW1239" s="265" t="s">
        <v>100</v>
      </c>
      <c r="AX1239" s="265" t="s">
        <v>2298</v>
      </c>
      <c r="AY1239" s="265" t="s">
        <v>10340</v>
      </c>
      <c r="AZ1239" s="265"/>
      <c r="BA1239" s="275" t="s">
        <v>99</v>
      </c>
      <c r="BB1239" s="265"/>
      <c r="BC1239" s="265"/>
      <c r="BD1239" s="265"/>
      <c r="BE1239" s="265"/>
      <c r="BF1239" s="265"/>
      <c r="BG1239" s="265"/>
      <c r="BH1239" s="265"/>
      <c r="BI1239" s="265"/>
      <c r="BJ1239" s="265"/>
      <c r="BK1239" s="265"/>
      <c r="BL1239" s="265" t="s">
        <v>9263</v>
      </c>
      <c r="BM1239" s="265">
        <v>840</v>
      </c>
      <c r="BN1239" s="265" t="s">
        <v>14908</v>
      </c>
      <c r="BO1239" s="265" t="s">
        <v>106</v>
      </c>
      <c r="BP1239" s="265">
        <v>69028331</v>
      </c>
      <c r="BQ1239" s="276">
        <v>92982010303</v>
      </c>
      <c r="BR1239" s="271" t="s">
        <v>14909</v>
      </c>
      <c r="BS1239" s="265"/>
      <c r="BT1239" s="265"/>
      <c r="BU1239" s="265"/>
      <c r="BV1239" s="265"/>
      <c r="BW1239" s="265"/>
      <c r="BX1239" s="265"/>
      <c r="BY1239" s="265"/>
      <c r="BZ1239" s="265"/>
      <c r="CA1239" s="265"/>
      <c r="CB1239" s="269">
        <v>43937</v>
      </c>
      <c r="CC1239" s="265" t="s">
        <v>175</v>
      </c>
      <c r="CD1239" s="269">
        <v>44672</v>
      </c>
      <c r="CE1239" s="265" t="s">
        <v>2304</v>
      </c>
      <c r="CF1239" s="265"/>
      <c r="CG1239" s="265"/>
      <c r="CH1239" s="265"/>
      <c r="CI1239" s="265"/>
      <c r="CJ1239" s="265"/>
      <c r="CK1239" s="265"/>
      <c r="CL1239" s="265"/>
      <c r="CM1239" s="265"/>
      <c r="CN1239" s="265"/>
      <c r="CO1239" s="265"/>
    </row>
    <row r="1240" spans="1:93" ht="15" customHeight="1">
      <c r="A1240" s="264" t="s">
        <v>14910</v>
      </c>
      <c r="B1240" s="265"/>
      <c r="C1240" s="225" t="s">
        <v>82</v>
      </c>
      <c r="D1240" s="609" t="s">
        <v>13153</v>
      </c>
      <c r="E1240" s="599">
        <v>48</v>
      </c>
      <c r="F1240" s="609"/>
      <c r="G1240" s="609"/>
      <c r="H1240" s="593" t="s">
        <v>84</v>
      </c>
      <c r="I1240" s="265"/>
      <c r="J1240" s="265" t="s">
        <v>85</v>
      </c>
      <c r="K1240" s="265" t="s">
        <v>86</v>
      </c>
      <c r="L1240" s="265" t="s">
        <v>68</v>
      </c>
      <c r="M1240" s="266" t="s">
        <v>1392</v>
      </c>
      <c r="N1240" s="266" t="s">
        <v>1393</v>
      </c>
      <c r="O1240" s="267" t="s">
        <v>14911</v>
      </c>
      <c r="P1240" s="265" t="s">
        <v>14912</v>
      </c>
      <c r="Q1240" s="272" t="s">
        <v>14913</v>
      </c>
      <c r="R1240" s="265" t="s">
        <v>14914</v>
      </c>
      <c r="S1240" s="265" t="s">
        <v>14915</v>
      </c>
      <c r="T1240" s="265">
        <v>164741522</v>
      </c>
      <c r="U1240" s="265">
        <v>59</v>
      </c>
      <c r="V1240" s="265">
        <v>58</v>
      </c>
      <c r="W1240" s="265">
        <v>794</v>
      </c>
      <c r="X1240" s="264" t="s">
        <v>14916</v>
      </c>
      <c r="Y1240" s="264" t="s">
        <v>14917</v>
      </c>
      <c r="Z1240" s="265">
        <v>2</v>
      </c>
      <c r="AA1240" s="265" t="s">
        <v>96</v>
      </c>
      <c r="AB1240" s="265" t="s">
        <v>23</v>
      </c>
      <c r="AC1240" s="265" t="s">
        <v>97</v>
      </c>
      <c r="AD1240" s="268"/>
      <c r="AE1240" s="264" t="s">
        <v>14918</v>
      </c>
      <c r="AF1240" s="269">
        <v>28034</v>
      </c>
      <c r="AG1240" s="265" t="str">
        <f t="shared" ca="1" si="341"/>
        <v>48 anos</v>
      </c>
      <c r="AH1240" s="269">
        <v>43836</v>
      </c>
      <c r="AI1240" s="269">
        <v>43937</v>
      </c>
      <c r="AJ1240" s="269">
        <f t="shared" si="335"/>
        <v>53068</v>
      </c>
      <c r="AK1240" s="269">
        <f t="shared" si="336"/>
        <v>54894</v>
      </c>
      <c r="AL1240" s="265">
        <v>59</v>
      </c>
      <c r="AM1240" s="265" t="str">
        <f t="shared" ca="1" si="337"/>
        <v>5 ano(s)</v>
      </c>
      <c r="AN1240" s="265" t="str">
        <f t="shared" ca="1" si="338"/>
        <v>4  mês(es)</v>
      </c>
      <c r="AO1240" s="265" t="str">
        <f t="shared" ca="1" si="339"/>
        <v>0 dias</v>
      </c>
      <c r="AP1240" s="265">
        <f t="shared" ca="1" si="340"/>
        <v>1948</v>
      </c>
      <c r="AQ1240" s="270" t="s">
        <v>99</v>
      </c>
      <c r="AR1240" s="265"/>
      <c r="AS1240" s="265"/>
      <c r="AT1240" s="265"/>
      <c r="AU1240" s="265"/>
      <c r="AV1240" s="265"/>
      <c r="AW1240" s="265" t="s">
        <v>336</v>
      </c>
      <c r="AX1240" s="265" t="s">
        <v>110</v>
      </c>
      <c r="AY1240" s="265" t="s">
        <v>99</v>
      </c>
      <c r="AZ1240" s="265" t="s">
        <v>110</v>
      </c>
      <c r="BA1240" s="265" t="s">
        <v>110</v>
      </c>
      <c r="BB1240" s="265"/>
      <c r="BC1240" s="265" t="s">
        <v>1401</v>
      </c>
      <c r="BD1240" s="265"/>
      <c r="BE1240" s="265"/>
      <c r="BF1240" s="265"/>
      <c r="BG1240" s="265"/>
      <c r="BH1240" s="265"/>
      <c r="BI1240" s="265"/>
      <c r="BJ1240" s="265"/>
      <c r="BK1240" s="265"/>
      <c r="BL1240" s="265" t="s">
        <v>14919</v>
      </c>
      <c r="BM1240" s="265">
        <v>42</v>
      </c>
      <c r="BN1240" s="265" t="s">
        <v>14920</v>
      </c>
      <c r="BO1240" s="265" t="s">
        <v>106</v>
      </c>
      <c r="BP1240" s="265">
        <v>69094380</v>
      </c>
      <c r="BQ1240" s="265">
        <v>92992129634</v>
      </c>
      <c r="BR1240" s="271" t="s">
        <v>14921</v>
      </c>
      <c r="BS1240" s="265"/>
      <c r="BT1240" s="265"/>
      <c r="BU1240" s="265"/>
      <c r="BV1240" s="265"/>
      <c r="BW1240" s="265"/>
      <c r="BX1240" s="265"/>
      <c r="BY1240" s="265"/>
      <c r="BZ1240" s="265"/>
      <c r="CA1240" s="265"/>
      <c r="CB1240" s="265"/>
      <c r="CC1240" s="265"/>
      <c r="CD1240" s="265"/>
      <c r="CE1240" s="265"/>
      <c r="CF1240" s="265"/>
      <c r="CG1240" s="265"/>
      <c r="CH1240" s="265"/>
      <c r="CI1240" s="265"/>
      <c r="CJ1240" s="265"/>
      <c r="CK1240" s="265"/>
      <c r="CL1240" s="265"/>
      <c r="CM1240" s="265"/>
      <c r="CN1240" s="265"/>
      <c r="CO1240" s="265"/>
    </row>
    <row r="1241" spans="1:93" ht="15" customHeight="1">
      <c r="A1241" s="264" t="s">
        <v>15024</v>
      </c>
      <c r="B1241" s="265">
        <v>70</v>
      </c>
      <c r="C1241" s="225" t="s">
        <v>82</v>
      </c>
      <c r="D1241" s="609" t="s">
        <v>15025</v>
      </c>
      <c r="E1241" s="609">
        <v>51</v>
      </c>
      <c r="F1241" s="609"/>
      <c r="G1241" s="609"/>
      <c r="H1241" s="597" t="s">
        <v>84</v>
      </c>
      <c r="I1241" s="265" t="s">
        <v>295</v>
      </c>
      <c r="J1241" s="265" t="s">
        <v>85</v>
      </c>
      <c r="K1241" s="265"/>
      <c r="L1241" s="265" t="s">
        <v>257</v>
      </c>
      <c r="M1241" s="266" t="s">
        <v>196</v>
      </c>
      <c r="N1241" s="270" t="s">
        <v>88</v>
      </c>
      <c r="O1241" s="267" t="s">
        <v>15026</v>
      </c>
      <c r="P1241" s="294" t="s">
        <v>15027</v>
      </c>
      <c r="Q1241" s="265">
        <v>1970</v>
      </c>
      <c r="R1241" s="294" t="s">
        <v>15028</v>
      </c>
      <c r="S1241" s="294" t="s">
        <v>15029</v>
      </c>
      <c r="T1241" s="300" t="s">
        <v>15030</v>
      </c>
      <c r="U1241" s="265">
        <v>67</v>
      </c>
      <c r="V1241" s="300" t="s">
        <v>15031</v>
      </c>
      <c r="W1241" s="300" t="s">
        <v>15032</v>
      </c>
      <c r="X1241" s="264" t="s">
        <v>15033</v>
      </c>
      <c r="Y1241" s="264" t="s">
        <v>15034</v>
      </c>
      <c r="Z1241" s="265">
        <v>3</v>
      </c>
      <c r="AA1241" s="265" t="s">
        <v>96</v>
      </c>
      <c r="AB1241" s="265" t="s">
        <v>23</v>
      </c>
      <c r="AC1241" s="265" t="s">
        <v>97</v>
      </c>
      <c r="AD1241" s="268"/>
      <c r="AE1241" s="264"/>
      <c r="AF1241" s="297">
        <v>32698</v>
      </c>
      <c r="AG1241" s="265" t="str">
        <f t="shared" ca="1" si="341"/>
        <v>36 anos</v>
      </c>
      <c r="AH1241" s="297">
        <v>45261</v>
      </c>
      <c r="AI1241" s="269"/>
      <c r="AJ1241" s="269"/>
      <c r="AK1241" s="269"/>
      <c r="AL1241" s="265"/>
      <c r="AM1241" s="265"/>
      <c r="AN1241" s="265"/>
      <c r="AO1241" s="265"/>
      <c r="AP1241" s="265"/>
      <c r="AQ1241" s="265"/>
      <c r="AR1241" s="265"/>
      <c r="AS1241" s="265"/>
      <c r="AT1241" s="265"/>
      <c r="AU1241" s="265"/>
      <c r="AV1241" s="265"/>
      <c r="AW1241" s="265" t="s">
        <v>100</v>
      </c>
      <c r="AX1241" s="52" t="s">
        <v>2986</v>
      </c>
      <c r="AY1241" s="52" t="s">
        <v>306</v>
      </c>
      <c r="AZ1241" s="52" t="s">
        <v>99</v>
      </c>
      <c r="BA1241" s="52" t="s">
        <v>99</v>
      </c>
      <c r="BB1241" s="265" t="s">
        <v>271</v>
      </c>
      <c r="BC1241" s="265"/>
      <c r="BD1241" s="265"/>
      <c r="BE1241" s="265"/>
      <c r="BF1241" s="265"/>
      <c r="BG1241" s="265"/>
      <c r="BH1241" s="265"/>
      <c r="BI1241" s="265"/>
      <c r="BJ1241" s="265"/>
      <c r="BK1241" s="265"/>
      <c r="BL1241" s="264" t="s">
        <v>15035</v>
      </c>
      <c r="BM1241" s="265">
        <v>136</v>
      </c>
      <c r="BN1241" s="265"/>
      <c r="BO1241" s="265" t="s">
        <v>106</v>
      </c>
      <c r="BP1241" s="265">
        <v>69033540</v>
      </c>
      <c r="BQ1241" s="53">
        <v>92992702552</v>
      </c>
      <c r="BR1241" s="54" t="s">
        <v>15036</v>
      </c>
      <c r="BS1241" s="265"/>
      <c r="BT1241" s="265"/>
      <c r="BU1241" s="265"/>
      <c r="BV1241" s="265" t="s">
        <v>276</v>
      </c>
      <c r="BW1241" s="265"/>
      <c r="BX1241" s="265"/>
      <c r="BY1241" s="265"/>
      <c r="BZ1241" s="265"/>
      <c r="CA1241" s="265"/>
      <c r="CB1241" s="269"/>
      <c r="CC1241" s="265"/>
      <c r="CD1241" s="269"/>
      <c r="CE1241" s="265"/>
      <c r="CF1241" s="265"/>
      <c r="CG1241" s="265"/>
      <c r="CH1241" s="265"/>
      <c r="CI1241" s="265"/>
      <c r="CJ1241" s="265"/>
      <c r="CK1241" s="265"/>
      <c r="CL1241" s="265"/>
      <c r="CM1241" s="265"/>
      <c r="CN1241" s="265"/>
      <c r="CO1241" s="265"/>
    </row>
    <row r="1242" spans="1:93" ht="15" customHeight="1">
      <c r="A1242" s="264" t="s">
        <v>15037</v>
      </c>
      <c r="B1242" s="265">
        <v>653</v>
      </c>
      <c r="C1242" s="585" t="s">
        <v>82</v>
      </c>
      <c r="D1242" s="609" t="s">
        <v>15025</v>
      </c>
      <c r="E1242" s="609">
        <v>51</v>
      </c>
      <c r="F1242" s="609"/>
      <c r="G1242" s="609"/>
      <c r="H1242" s="588" t="s">
        <v>84</v>
      </c>
      <c r="I1242" s="265"/>
      <c r="J1242" s="265" t="s">
        <v>85</v>
      </c>
      <c r="K1242" s="265" t="s">
        <v>86</v>
      </c>
      <c r="L1242" s="265" t="s">
        <v>69</v>
      </c>
      <c r="M1242" s="265" t="s">
        <v>196</v>
      </c>
      <c r="N1242" s="266" t="s">
        <v>88</v>
      </c>
      <c r="O1242" s="267" t="s">
        <v>15038</v>
      </c>
      <c r="P1242" s="265" t="s">
        <v>15039</v>
      </c>
      <c r="Q1242" s="266" t="s">
        <v>15040</v>
      </c>
      <c r="R1242" s="265" t="s">
        <v>15041</v>
      </c>
      <c r="S1242" s="265" t="s">
        <v>15042</v>
      </c>
      <c r="T1242" s="265">
        <v>146442422</v>
      </c>
      <c r="U1242" s="265">
        <v>8</v>
      </c>
      <c r="V1242" s="265">
        <v>40</v>
      </c>
      <c r="W1242" s="265">
        <v>99</v>
      </c>
      <c r="X1242" s="264" t="s">
        <v>753</v>
      </c>
      <c r="Y1242" s="264" t="s">
        <v>15043</v>
      </c>
      <c r="Z1242" s="265">
        <v>2</v>
      </c>
      <c r="AA1242" s="265" t="s">
        <v>96</v>
      </c>
      <c r="AB1242" s="265" t="s">
        <v>23</v>
      </c>
      <c r="AC1242" s="265" t="s">
        <v>97</v>
      </c>
      <c r="AD1242" s="268" t="s">
        <v>15044</v>
      </c>
      <c r="AE1242" s="264" t="s">
        <v>2903</v>
      </c>
      <c r="AF1242" s="269">
        <v>27129</v>
      </c>
      <c r="AG1242" s="265" t="str">
        <f t="shared" ca="1" si="341"/>
        <v>51 anos</v>
      </c>
      <c r="AH1242" s="269">
        <v>41561</v>
      </c>
      <c r="AI1242" s="269">
        <v>41561</v>
      </c>
      <c r="AJ1242" s="269">
        <f>EDATE(AI1242,300)</f>
        <v>50692</v>
      </c>
      <c r="AK1242" s="269">
        <f>EDATE(AI1242,360)</f>
        <v>52518</v>
      </c>
      <c r="AL1242" s="265">
        <v>59</v>
      </c>
      <c r="AM1242" s="265" t="str">
        <f ca="1">DATEDIF(AI1242,TODAY(),"Y")&amp;" ano(s)"</f>
        <v>11 ano(s)</v>
      </c>
      <c r="AN1242" s="265" t="str">
        <f ca="1">DATEDIF(AI1242,TODAY(),"YM")&amp;"  mês(es)"</f>
        <v>10  mês(es)</v>
      </c>
      <c r="AO1242" s="265" t="str">
        <f ca="1">DATEDIF(AI1242,TODAY(),"MD")&amp;" dias"</f>
        <v>2 dias</v>
      </c>
      <c r="AP1242" s="265">
        <f ca="1">TODAY()-AI1242</f>
        <v>4324</v>
      </c>
      <c r="AQ1242" s="270" t="s">
        <v>99</v>
      </c>
      <c r="AR1242" s="265"/>
      <c r="AS1242" s="265"/>
      <c r="AT1242" s="265"/>
      <c r="AU1242" s="265"/>
      <c r="AV1242" s="265"/>
      <c r="AW1242" s="265" t="s">
        <v>336</v>
      </c>
      <c r="AX1242" s="265" t="s">
        <v>99</v>
      </c>
      <c r="AY1242" s="265" t="s">
        <v>99</v>
      </c>
      <c r="AZ1242" s="265" t="s">
        <v>99</v>
      </c>
      <c r="BA1242" s="265"/>
      <c r="BB1242" s="265"/>
      <c r="BC1242" s="265" t="s">
        <v>15045</v>
      </c>
      <c r="BD1242" s="265"/>
      <c r="BE1242" s="265"/>
      <c r="BF1242" s="265"/>
      <c r="BG1242" s="265"/>
      <c r="BH1242" s="265"/>
      <c r="BI1242" s="265"/>
      <c r="BJ1242" s="265"/>
      <c r="BK1242" s="265"/>
      <c r="BL1242" s="265" t="s">
        <v>15046</v>
      </c>
      <c r="BM1242" s="265">
        <v>0</v>
      </c>
      <c r="BN1242" s="265" t="s">
        <v>15047</v>
      </c>
      <c r="BO1242" s="265" t="s">
        <v>106</v>
      </c>
      <c r="BP1242" s="265">
        <v>69038210</v>
      </c>
      <c r="BQ1242" s="265">
        <v>991604170</v>
      </c>
      <c r="BR1242" s="271" t="s">
        <v>15048</v>
      </c>
      <c r="BS1242" s="265" t="s">
        <v>290</v>
      </c>
      <c r="BT1242" s="265" t="s">
        <v>110</v>
      </c>
      <c r="BU1242" s="265" t="s">
        <v>291</v>
      </c>
      <c r="BV1242" s="265" t="s">
        <v>110</v>
      </c>
      <c r="BW1242" s="269" t="s">
        <v>292</v>
      </c>
      <c r="BX1242" s="265" t="s">
        <v>15049</v>
      </c>
      <c r="BY1242" s="265" t="s">
        <v>110</v>
      </c>
      <c r="BZ1242" s="265" t="s">
        <v>110</v>
      </c>
      <c r="CA1242" s="265" t="s">
        <v>110</v>
      </c>
      <c r="CB1242" s="265" t="s">
        <v>110</v>
      </c>
      <c r="CC1242" s="265" t="s">
        <v>110</v>
      </c>
      <c r="CD1242" s="265" t="s">
        <v>110</v>
      </c>
      <c r="CE1242" s="265" t="s">
        <v>110</v>
      </c>
      <c r="CF1242" s="265" t="s">
        <v>110</v>
      </c>
      <c r="CG1242" s="265" t="s">
        <v>110</v>
      </c>
      <c r="CH1242" s="265" t="s">
        <v>110</v>
      </c>
      <c r="CI1242" s="265" t="s">
        <v>110</v>
      </c>
      <c r="CJ1242" s="265" t="s">
        <v>110</v>
      </c>
      <c r="CK1242" s="265" t="s">
        <v>110</v>
      </c>
      <c r="CL1242" s="265" t="s">
        <v>110</v>
      </c>
      <c r="CM1242" s="265" t="s">
        <v>110</v>
      </c>
      <c r="CN1242" s="265"/>
      <c r="CO1242" s="265"/>
    </row>
    <row r="1243" spans="1:93" ht="15" customHeight="1">
      <c r="A1243" s="264" t="s">
        <v>15050</v>
      </c>
      <c r="B1243" s="265">
        <v>349</v>
      </c>
      <c r="C1243" s="585" t="s">
        <v>82</v>
      </c>
      <c r="D1243" s="609" t="s">
        <v>15025</v>
      </c>
      <c r="E1243" s="609">
        <v>51</v>
      </c>
      <c r="F1243" s="609"/>
      <c r="G1243" s="609"/>
      <c r="H1243" s="588" t="s">
        <v>84</v>
      </c>
      <c r="I1243" s="265"/>
      <c r="J1243" s="265" t="s">
        <v>85</v>
      </c>
      <c r="K1243" s="265" t="s">
        <v>86</v>
      </c>
      <c r="L1243" s="265" t="s">
        <v>71</v>
      </c>
      <c r="M1243" s="266" t="s">
        <v>196</v>
      </c>
      <c r="N1243" s="266" t="s">
        <v>88</v>
      </c>
      <c r="O1243" s="267" t="s">
        <v>15051</v>
      </c>
      <c r="P1243" s="265" t="s">
        <v>15052</v>
      </c>
      <c r="Q1243" s="266" t="s">
        <v>15053</v>
      </c>
      <c r="R1243" s="265" t="s">
        <v>15054</v>
      </c>
      <c r="S1243" s="265" t="s">
        <v>15055</v>
      </c>
      <c r="T1243" s="265">
        <v>180623122</v>
      </c>
      <c r="U1243" s="265">
        <v>83</v>
      </c>
      <c r="V1243" s="265">
        <v>37</v>
      </c>
      <c r="W1243" s="265">
        <v>217</v>
      </c>
      <c r="X1243" s="264" t="s">
        <v>15056</v>
      </c>
      <c r="Y1243" s="264" t="s">
        <v>15057</v>
      </c>
      <c r="Z1243" s="265">
        <v>1</v>
      </c>
      <c r="AA1243" s="265" t="s">
        <v>96</v>
      </c>
      <c r="AB1243" s="265" t="s">
        <v>23</v>
      </c>
      <c r="AC1243" s="265" t="s">
        <v>97</v>
      </c>
      <c r="AD1243" s="268"/>
      <c r="AE1243" s="264" t="s">
        <v>15058</v>
      </c>
      <c r="AF1243" s="269">
        <v>28509</v>
      </c>
      <c r="AG1243" s="265" t="str">
        <f t="shared" ca="1" si="341"/>
        <v>47 anos</v>
      </c>
      <c r="AH1243" s="269">
        <v>38384</v>
      </c>
      <c r="AI1243" s="269">
        <v>38384</v>
      </c>
      <c r="AJ1243" s="269">
        <f>EDATE(AI1243,300)</f>
        <v>47515</v>
      </c>
      <c r="AK1243" s="269">
        <f>EDATE(AI1243,360)</f>
        <v>49341</v>
      </c>
      <c r="AL1243" s="265">
        <v>59</v>
      </c>
      <c r="AM1243" s="265" t="str">
        <f ca="1">DATEDIF(AI1243,TODAY(),"Y")&amp;" ano(s)"</f>
        <v>20 ano(s)</v>
      </c>
      <c r="AN1243" s="265" t="str">
        <f ca="1">DATEDIF(AI1243,TODAY(),"YM")&amp;"  mês(es)"</f>
        <v>6  mês(es)</v>
      </c>
      <c r="AO1243" s="265" t="str">
        <f ca="1">DATEDIF(AI1243,TODAY(),"MD")&amp;" dias"</f>
        <v>15 dias</v>
      </c>
      <c r="AP1243" s="265">
        <f ca="1">TODAY()-AI1243</f>
        <v>7501</v>
      </c>
      <c r="AQ1243" s="270" t="s">
        <v>99</v>
      </c>
      <c r="AR1243" s="265"/>
      <c r="AS1243" s="265"/>
      <c r="AT1243" s="265"/>
      <c r="AU1243" s="265"/>
      <c r="AV1243" s="265"/>
      <c r="AW1243" s="265"/>
      <c r="AX1243" s="265"/>
      <c r="AY1243" s="265" t="s">
        <v>99</v>
      </c>
      <c r="AZ1243" s="265"/>
      <c r="BA1243" s="265"/>
      <c r="BB1243" s="265"/>
      <c r="BC1243" s="265"/>
      <c r="BD1243" s="265"/>
      <c r="BE1243" s="265" t="s">
        <v>223</v>
      </c>
      <c r="BF1243" s="265"/>
      <c r="BG1243" s="265"/>
      <c r="BH1243" s="265"/>
      <c r="BI1243" s="265"/>
      <c r="BJ1243" s="265"/>
      <c r="BK1243" s="265"/>
      <c r="BL1243" s="265"/>
      <c r="BM1243" s="265">
        <v>0</v>
      </c>
      <c r="BN1243" s="265"/>
      <c r="BO1243" s="265" t="s">
        <v>106</v>
      </c>
      <c r="BP1243" s="265">
        <v>69063010</v>
      </c>
      <c r="BQ1243" s="265">
        <v>0</v>
      </c>
      <c r="BR1243" s="271" t="s">
        <v>15059</v>
      </c>
      <c r="BS1243" s="265" t="s">
        <v>205</v>
      </c>
      <c r="BT1243" s="265" t="s">
        <v>206</v>
      </c>
      <c r="BU1243" s="265" t="s">
        <v>207</v>
      </c>
      <c r="BV1243" s="265"/>
      <c r="BW1243" s="265"/>
      <c r="BX1243" s="265"/>
      <c r="BY1243" s="265" t="s">
        <v>413</v>
      </c>
      <c r="BZ1243" s="265" t="s">
        <v>110</v>
      </c>
      <c r="CA1243" s="265" t="s">
        <v>110</v>
      </c>
      <c r="CB1243" s="265" t="s">
        <v>110</v>
      </c>
      <c r="CC1243" s="265" t="s">
        <v>110</v>
      </c>
      <c r="CD1243" s="265" t="s">
        <v>110</v>
      </c>
      <c r="CE1243" s="265" t="s">
        <v>110</v>
      </c>
      <c r="CF1243" s="265" t="s">
        <v>110</v>
      </c>
      <c r="CG1243" s="265" t="s">
        <v>110</v>
      </c>
      <c r="CH1243" s="265" t="s">
        <v>110</v>
      </c>
      <c r="CI1243" s="265" t="s">
        <v>110</v>
      </c>
      <c r="CJ1243" s="265" t="s">
        <v>110</v>
      </c>
      <c r="CK1243" s="265" t="s">
        <v>110</v>
      </c>
      <c r="CL1243" s="265" t="s">
        <v>110</v>
      </c>
      <c r="CM1243" s="265" t="s">
        <v>110</v>
      </c>
      <c r="CN1243" s="265"/>
      <c r="CO1243" s="265"/>
    </row>
    <row r="1244" spans="1:93" ht="15" customHeight="1">
      <c r="A1244" s="264" t="s">
        <v>15060</v>
      </c>
      <c r="B1244" s="265">
        <v>627</v>
      </c>
      <c r="C1244" s="585" t="s">
        <v>82</v>
      </c>
      <c r="D1244" s="609" t="s">
        <v>15025</v>
      </c>
      <c r="E1244" s="609">
        <v>51</v>
      </c>
      <c r="F1244" s="609"/>
      <c r="G1244" s="609"/>
      <c r="H1244" s="588" t="s">
        <v>84</v>
      </c>
      <c r="I1244" s="265"/>
      <c r="J1244" s="265" t="s">
        <v>85</v>
      </c>
      <c r="K1244" s="265" t="s">
        <v>2697</v>
      </c>
      <c r="L1244" s="265" t="s">
        <v>68</v>
      </c>
      <c r="M1244" s="265" t="s">
        <v>196</v>
      </c>
      <c r="N1244" s="266" t="s">
        <v>88</v>
      </c>
      <c r="O1244" s="267" t="s">
        <v>15061</v>
      </c>
      <c r="P1244" s="265" t="s">
        <v>15062</v>
      </c>
      <c r="Q1244" s="266" t="s">
        <v>15063</v>
      </c>
      <c r="R1244" s="265" t="s">
        <v>15064</v>
      </c>
      <c r="S1244" s="265" t="s">
        <v>15065</v>
      </c>
      <c r="T1244" s="265">
        <v>1114673502</v>
      </c>
      <c r="U1244" s="265">
        <v>72</v>
      </c>
      <c r="V1244" s="265">
        <v>160</v>
      </c>
      <c r="W1244" s="265">
        <v>236</v>
      </c>
      <c r="X1244" s="264" t="s">
        <v>15066</v>
      </c>
      <c r="Y1244" s="264" t="s">
        <v>15067</v>
      </c>
      <c r="Z1244" s="265">
        <v>5</v>
      </c>
      <c r="AA1244" s="265" t="s">
        <v>96</v>
      </c>
      <c r="AB1244" s="265" t="s">
        <v>23</v>
      </c>
      <c r="AC1244" s="265" t="s">
        <v>97</v>
      </c>
      <c r="AD1244" s="268"/>
      <c r="AE1244" s="264" t="s">
        <v>409</v>
      </c>
      <c r="AF1244" s="269">
        <v>28068</v>
      </c>
      <c r="AG1244" s="265" t="str">
        <f t="shared" ca="1" si="341"/>
        <v>48 anos</v>
      </c>
      <c r="AH1244" s="269">
        <v>41561</v>
      </c>
      <c r="AI1244" s="269">
        <v>41561</v>
      </c>
      <c r="AJ1244" s="269">
        <f>EDATE(AI1244,300)</f>
        <v>50692</v>
      </c>
      <c r="AK1244" s="269">
        <f>EDATE(AI1244,360)</f>
        <v>52518</v>
      </c>
      <c r="AL1244" s="265">
        <v>59</v>
      </c>
      <c r="AM1244" s="265" t="str">
        <f ca="1">DATEDIF(AI1244,TODAY(),"Y")&amp;" ano(s)"</f>
        <v>11 ano(s)</v>
      </c>
      <c r="AN1244" s="265" t="str">
        <f ca="1">DATEDIF(AI1244,TODAY(),"YM")&amp;"  mês(es)"</f>
        <v>10  mês(es)</v>
      </c>
      <c r="AO1244" s="265" t="str">
        <f ca="1">DATEDIF(AI1244,TODAY(),"MD")&amp;" dias"</f>
        <v>2 dias</v>
      </c>
      <c r="AP1244" s="265">
        <f ca="1">TODAY()-AI1244</f>
        <v>4324</v>
      </c>
      <c r="AQ1244" s="270" t="s">
        <v>99</v>
      </c>
      <c r="AR1244" s="265"/>
      <c r="AS1244" s="265"/>
      <c r="AT1244" s="265"/>
      <c r="AU1244" s="265"/>
      <c r="AV1244" s="265"/>
      <c r="AW1244" s="265" t="s">
        <v>336</v>
      </c>
      <c r="AX1244" s="265" t="s">
        <v>99</v>
      </c>
      <c r="AY1244" s="265" t="s">
        <v>99</v>
      </c>
      <c r="AZ1244" s="265" t="s">
        <v>99</v>
      </c>
      <c r="BA1244" s="265"/>
      <c r="BB1244" s="265"/>
      <c r="BC1244" s="265"/>
      <c r="BD1244" s="265"/>
      <c r="BE1244" s="265"/>
      <c r="BF1244" s="265"/>
      <c r="BG1244" s="265"/>
      <c r="BH1244" s="265"/>
      <c r="BI1244" s="265"/>
      <c r="BJ1244" s="265"/>
      <c r="BK1244" s="265"/>
      <c r="BL1244" s="265" t="s">
        <v>15068</v>
      </c>
      <c r="BM1244" s="265">
        <v>0</v>
      </c>
      <c r="BN1244" s="265" t="s">
        <v>15069</v>
      </c>
      <c r="BO1244" s="265" t="s">
        <v>106</v>
      </c>
      <c r="BP1244" s="265">
        <v>69065030</v>
      </c>
      <c r="BQ1244" s="265">
        <v>3588082893</v>
      </c>
      <c r="BR1244" s="271" t="s">
        <v>15070</v>
      </c>
      <c r="BS1244" s="265" t="s">
        <v>290</v>
      </c>
      <c r="BT1244" s="265" t="s">
        <v>110</v>
      </c>
      <c r="BU1244" s="265" t="s">
        <v>291</v>
      </c>
      <c r="BV1244" s="265" t="s">
        <v>110</v>
      </c>
      <c r="BW1244" s="269" t="s">
        <v>292</v>
      </c>
      <c r="BX1244" s="265" t="s">
        <v>110</v>
      </c>
      <c r="BY1244" s="265" t="s">
        <v>110</v>
      </c>
      <c r="BZ1244" s="265" t="s">
        <v>110</v>
      </c>
      <c r="CA1244" s="265" t="s">
        <v>110</v>
      </c>
      <c r="CB1244" s="265" t="s">
        <v>110</v>
      </c>
      <c r="CC1244" s="265" t="s">
        <v>110</v>
      </c>
      <c r="CD1244" s="265" t="s">
        <v>110</v>
      </c>
      <c r="CE1244" s="265" t="s">
        <v>110</v>
      </c>
      <c r="CF1244" s="265" t="s">
        <v>110</v>
      </c>
      <c r="CG1244" s="265" t="s">
        <v>110</v>
      </c>
      <c r="CH1244" s="265" t="s">
        <v>110</v>
      </c>
      <c r="CI1244" s="265" t="s">
        <v>110</v>
      </c>
      <c r="CJ1244" s="265" t="s">
        <v>110</v>
      </c>
      <c r="CK1244" s="265" t="s">
        <v>110</v>
      </c>
      <c r="CL1244" s="265" t="s">
        <v>110</v>
      </c>
      <c r="CM1244" s="265" t="s">
        <v>110</v>
      </c>
      <c r="CN1244" s="265" t="s">
        <v>15071</v>
      </c>
      <c r="CO1244" s="265" t="s">
        <v>6128</v>
      </c>
    </row>
    <row r="1245" spans="1:93" ht="15" customHeight="1">
      <c r="A1245" s="264" t="s">
        <v>15072</v>
      </c>
      <c r="B1245" s="265">
        <v>237</v>
      </c>
      <c r="C1245" s="585" t="s">
        <v>82</v>
      </c>
      <c r="D1245" s="609" t="s">
        <v>15025</v>
      </c>
      <c r="E1245" s="609">
        <v>51</v>
      </c>
      <c r="F1245" s="609"/>
      <c r="G1245" s="609"/>
      <c r="H1245" s="588" t="s">
        <v>84</v>
      </c>
      <c r="I1245" s="265"/>
      <c r="J1245" s="265" t="s">
        <v>85</v>
      </c>
      <c r="K1245" s="265" t="s">
        <v>544</v>
      </c>
      <c r="L1245" s="265" t="s">
        <v>195</v>
      </c>
      <c r="M1245" s="265" t="s">
        <v>196</v>
      </c>
      <c r="N1245" s="266" t="s">
        <v>88</v>
      </c>
      <c r="O1245" s="267" t="s">
        <v>15073</v>
      </c>
      <c r="P1245" s="265" t="s">
        <v>15074</v>
      </c>
      <c r="Q1245" s="266" t="s">
        <v>15075</v>
      </c>
      <c r="R1245" s="265" t="s">
        <v>15076</v>
      </c>
      <c r="S1245" s="265" t="s">
        <v>15077</v>
      </c>
      <c r="T1245" s="265">
        <v>162447822</v>
      </c>
      <c r="U1245" s="265">
        <v>83</v>
      </c>
      <c r="V1245" s="265">
        <v>37</v>
      </c>
      <c r="W1245" s="265">
        <v>10</v>
      </c>
      <c r="X1245" s="264" t="s">
        <v>15078</v>
      </c>
      <c r="Y1245" s="264" t="s">
        <v>15079</v>
      </c>
      <c r="Z1245" s="265">
        <v>2</v>
      </c>
      <c r="AA1245" s="265" t="s">
        <v>96</v>
      </c>
      <c r="AB1245" s="265" t="s">
        <v>23</v>
      </c>
      <c r="AC1245" s="265" t="s">
        <v>97</v>
      </c>
      <c r="AD1245" s="268"/>
      <c r="AE1245" s="264" t="s">
        <v>1702</v>
      </c>
      <c r="AF1245" s="269">
        <v>27583</v>
      </c>
      <c r="AG1245" s="265" t="str">
        <f t="shared" ca="1" si="341"/>
        <v>50 anos</v>
      </c>
      <c r="AH1245" s="269">
        <v>38058</v>
      </c>
      <c r="AI1245" s="269">
        <v>38058</v>
      </c>
      <c r="AJ1245" s="269">
        <f>EDATE(AI1245,300)</f>
        <v>47189</v>
      </c>
      <c r="AK1245" s="269">
        <f>EDATE(AI1245,360)</f>
        <v>49015</v>
      </c>
      <c r="AL1245" s="265">
        <v>59</v>
      </c>
      <c r="AM1245" s="265" t="str">
        <f ca="1">DATEDIF(AI1245,TODAY(),"Y")&amp;" ano(s)"</f>
        <v>21 ano(s)</v>
      </c>
      <c r="AN1245" s="265" t="str">
        <f ca="1">DATEDIF(AI1245,TODAY(),"YM")&amp;"  mês(es)"</f>
        <v>5  mês(es)</v>
      </c>
      <c r="AO1245" s="265" t="str">
        <f ca="1">DATEDIF(AI1245,TODAY(),"MD")&amp;" dias"</f>
        <v>4 dias</v>
      </c>
      <c r="AP1245" s="265">
        <f ca="1">TODAY()-AI1245</f>
        <v>7827</v>
      </c>
      <c r="AQ1245" s="270" t="s">
        <v>99</v>
      </c>
      <c r="AR1245" s="265"/>
      <c r="AS1245" s="265"/>
      <c r="AT1245" s="265"/>
      <c r="AU1245" s="265"/>
      <c r="AV1245" s="265"/>
      <c r="AW1245" s="265"/>
      <c r="AX1245" s="265"/>
      <c r="AY1245" s="265"/>
      <c r="AZ1245" s="265" t="s">
        <v>99</v>
      </c>
      <c r="BA1245" s="265" t="s">
        <v>99</v>
      </c>
      <c r="BB1245" s="269" t="s">
        <v>101</v>
      </c>
      <c r="BC1245" s="265"/>
      <c r="BD1245" s="265" t="s">
        <v>1430</v>
      </c>
      <c r="BE1245" s="265" t="s">
        <v>223</v>
      </c>
      <c r="BF1245" s="265"/>
      <c r="BG1245" s="265"/>
      <c r="BH1245" s="265"/>
      <c r="BI1245" s="265"/>
      <c r="BJ1245" s="265"/>
      <c r="BK1245" s="265"/>
      <c r="BL1245" s="265"/>
      <c r="BM1245" s="265">
        <v>0</v>
      </c>
      <c r="BN1245" s="265"/>
      <c r="BO1245" s="265" t="s">
        <v>106</v>
      </c>
      <c r="BP1245" s="265">
        <v>69000000</v>
      </c>
      <c r="BQ1245" s="265" t="s">
        <v>15080</v>
      </c>
      <c r="BR1245" s="271" t="s">
        <v>15081</v>
      </c>
      <c r="BS1245" s="265" t="s">
        <v>108</v>
      </c>
      <c r="BT1245" s="265" t="s">
        <v>109</v>
      </c>
      <c r="BU1245" s="265" t="s">
        <v>1432</v>
      </c>
      <c r="BV1245" s="265" t="s">
        <v>1433</v>
      </c>
      <c r="BW1245" s="265" t="s">
        <v>1434</v>
      </c>
      <c r="BX1245" s="265" t="s">
        <v>1435</v>
      </c>
      <c r="BY1245" s="265" t="s">
        <v>208</v>
      </c>
      <c r="BZ1245" s="265" t="s">
        <v>413</v>
      </c>
      <c r="CA1245" s="265" t="s">
        <v>110</v>
      </c>
      <c r="CB1245" s="265" t="s">
        <v>110</v>
      </c>
      <c r="CC1245" s="265" t="s">
        <v>110</v>
      </c>
      <c r="CD1245" s="265" t="s">
        <v>110</v>
      </c>
      <c r="CE1245" s="265" t="s">
        <v>110</v>
      </c>
      <c r="CF1245" s="265" t="s">
        <v>110</v>
      </c>
      <c r="CG1245" s="265" t="s">
        <v>110</v>
      </c>
      <c r="CH1245" s="265" t="s">
        <v>110</v>
      </c>
      <c r="CI1245" s="265" t="s">
        <v>110</v>
      </c>
      <c r="CJ1245" s="265" t="s">
        <v>110</v>
      </c>
      <c r="CK1245" s="265" t="s">
        <v>110</v>
      </c>
      <c r="CL1245" s="265" t="s">
        <v>110</v>
      </c>
      <c r="CM1245" s="265" t="s">
        <v>110</v>
      </c>
      <c r="CN1245" s="265"/>
      <c r="CO1245" s="265"/>
    </row>
    <row r="1246" spans="1:93" ht="15" customHeight="1">
      <c r="A1246" s="264" t="s">
        <v>15082</v>
      </c>
      <c r="B1246" s="265">
        <v>11</v>
      </c>
      <c r="C1246" s="585" t="s">
        <v>82</v>
      </c>
      <c r="D1246" s="609" t="s">
        <v>15025</v>
      </c>
      <c r="E1246" s="609">
        <v>51</v>
      </c>
      <c r="F1246" s="609"/>
      <c r="G1246" s="609"/>
      <c r="H1246" s="588" t="s">
        <v>84</v>
      </c>
      <c r="I1246" s="265"/>
      <c r="J1246" s="265" t="s">
        <v>85</v>
      </c>
      <c r="K1246" s="265" t="s">
        <v>544</v>
      </c>
      <c r="L1246" s="265" t="s">
        <v>75</v>
      </c>
      <c r="M1246" s="266" t="s">
        <v>87</v>
      </c>
      <c r="N1246" s="266" t="s">
        <v>88</v>
      </c>
      <c r="O1246" s="267" t="s">
        <v>15083</v>
      </c>
      <c r="P1246" s="265" t="s">
        <v>15084</v>
      </c>
      <c r="Q1246" s="266" t="s">
        <v>15085</v>
      </c>
      <c r="R1246" s="265" t="s">
        <v>15086</v>
      </c>
      <c r="S1246" s="265" t="s">
        <v>15087</v>
      </c>
      <c r="T1246" s="265">
        <v>226988022</v>
      </c>
      <c r="U1246" s="265">
        <v>91</v>
      </c>
      <c r="V1246" s="265">
        <v>63</v>
      </c>
      <c r="W1246" s="265">
        <v>101</v>
      </c>
      <c r="X1246" s="264" t="s">
        <v>15088</v>
      </c>
      <c r="Y1246" s="264" t="s">
        <v>15089</v>
      </c>
      <c r="Z1246" s="265">
        <v>1</v>
      </c>
      <c r="AA1246" s="265" t="s">
        <v>96</v>
      </c>
      <c r="AB1246" s="265" t="s">
        <v>23</v>
      </c>
      <c r="AC1246" s="265" t="s">
        <v>97</v>
      </c>
      <c r="AD1246" s="268"/>
      <c r="AE1246" s="264"/>
      <c r="AF1246" s="269">
        <v>30833</v>
      </c>
      <c r="AG1246" s="265" t="str">
        <f t="shared" ca="1" si="341"/>
        <v>41 anos</v>
      </c>
      <c r="AH1246" s="269">
        <v>38058</v>
      </c>
      <c r="AI1246" s="269">
        <v>38058</v>
      </c>
      <c r="AJ1246" s="269">
        <f>EDATE(AI1246,300)</f>
        <v>47189</v>
      </c>
      <c r="AK1246" s="269">
        <f>EDATE(AI1246,360)</f>
        <v>49015</v>
      </c>
      <c r="AL1246" s="265">
        <v>59</v>
      </c>
      <c r="AM1246" s="265" t="str">
        <f ca="1">DATEDIF(AI1246,TODAY(),"Y")&amp;" ano(s)"</f>
        <v>21 ano(s)</v>
      </c>
      <c r="AN1246" s="265" t="str">
        <f ca="1">DATEDIF(AI1246,TODAY(),"YM")&amp;"  mês(es)"</f>
        <v>5  mês(es)</v>
      </c>
      <c r="AO1246" s="265" t="str">
        <f ca="1">DATEDIF(AI1246,TODAY(),"MD")&amp;" dias"</f>
        <v>4 dias</v>
      </c>
      <c r="AP1246" s="265">
        <f ca="1">TODAY()-AI1246</f>
        <v>7827</v>
      </c>
      <c r="AQ1246" s="270" t="s">
        <v>99</v>
      </c>
      <c r="AR1246" s="265"/>
      <c r="AS1246" s="265"/>
      <c r="AT1246" s="265"/>
      <c r="AU1246" s="265"/>
      <c r="AV1246" s="265"/>
      <c r="AW1246" s="265" t="s">
        <v>100</v>
      </c>
      <c r="AX1246" s="265"/>
      <c r="AY1246" s="265" t="s">
        <v>10664</v>
      </c>
      <c r="AZ1246" s="265" t="s">
        <v>99</v>
      </c>
      <c r="BA1246" s="265" t="s">
        <v>99</v>
      </c>
      <c r="BB1246" s="269" t="s">
        <v>101</v>
      </c>
      <c r="BC1246" s="265"/>
      <c r="BD1246" s="265" t="s">
        <v>102</v>
      </c>
      <c r="BE1246" s="265" t="s">
        <v>103</v>
      </c>
      <c r="BF1246" s="265"/>
      <c r="BG1246" s="265"/>
      <c r="BH1246" s="265"/>
      <c r="BI1246" s="265"/>
      <c r="BJ1246" s="265"/>
      <c r="BK1246" s="265"/>
      <c r="BL1246" s="265"/>
      <c r="BM1246" s="265">
        <v>0</v>
      </c>
      <c r="BN1246" s="265"/>
      <c r="BO1246" s="265" t="s">
        <v>106</v>
      </c>
      <c r="BP1246" s="265">
        <v>69098261</v>
      </c>
      <c r="BQ1246" s="265"/>
      <c r="BR1246" s="271" t="s">
        <v>15090</v>
      </c>
      <c r="BS1246" s="265" t="s">
        <v>108</v>
      </c>
      <c r="BT1246" s="265" t="s">
        <v>109</v>
      </c>
      <c r="BU1246" s="265" t="s">
        <v>110</v>
      </c>
      <c r="BV1246" s="265" t="s">
        <v>110</v>
      </c>
      <c r="BW1246" s="265" t="s">
        <v>110</v>
      </c>
      <c r="BX1246" s="269" t="s">
        <v>111</v>
      </c>
      <c r="BY1246" s="265" t="s">
        <v>7034</v>
      </c>
      <c r="BZ1246" s="269" t="s">
        <v>113</v>
      </c>
      <c r="CA1246" s="265" t="s">
        <v>110</v>
      </c>
      <c r="CB1246" s="265" t="s">
        <v>110</v>
      </c>
      <c r="CC1246" s="265" t="s">
        <v>110</v>
      </c>
      <c r="CD1246" s="269">
        <v>45037</v>
      </c>
      <c r="CE1246" s="265" t="s">
        <v>2918</v>
      </c>
      <c r="CF1246" s="265" t="s">
        <v>110</v>
      </c>
      <c r="CG1246" s="265" t="s">
        <v>110</v>
      </c>
      <c r="CH1246" s="265" t="s">
        <v>110</v>
      </c>
      <c r="CI1246" s="265" t="s">
        <v>110</v>
      </c>
      <c r="CJ1246" s="265" t="s">
        <v>110</v>
      </c>
      <c r="CK1246" s="265" t="s">
        <v>110</v>
      </c>
      <c r="CL1246" s="265" t="s">
        <v>110</v>
      </c>
      <c r="CM1246" s="265" t="s">
        <v>110</v>
      </c>
      <c r="CN1246" s="265"/>
      <c r="CO1246" s="265"/>
    </row>
    <row r="1247" spans="1:93" ht="15" customHeight="1">
      <c r="A1247" s="293" t="s">
        <v>15091</v>
      </c>
      <c r="B1247" s="265">
        <v>28</v>
      </c>
      <c r="C1247" s="585" t="s">
        <v>82</v>
      </c>
      <c r="D1247" s="609" t="s">
        <v>15025</v>
      </c>
      <c r="E1247" s="609">
        <v>51</v>
      </c>
      <c r="F1247" s="609"/>
      <c r="G1247" s="609"/>
      <c r="H1247" s="597" t="s">
        <v>84</v>
      </c>
      <c r="I1247" s="265" t="s">
        <v>295</v>
      </c>
      <c r="J1247" s="265" t="s">
        <v>135</v>
      </c>
      <c r="K1247" s="265"/>
      <c r="L1247" s="265" t="s">
        <v>257</v>
      </c>
      <c r="M1247" s="265" t="s">
        <v>196</v>
      </c>
      <c r="N1247" s="266" t="s">
        <v>88</v>
      </c>
      <c r="O1247" s="267" t="s">
        <v>15092</v>
      </c>
      <c r="P1247" s="294" t="s">
        <v>15093</v>
      </c>
      <c r="Q1247" s="265">
        <v>1927</v>
      </c>
      <c r="R1247" s="294" t="s">
        <v>15094</v>
      </c>
      <c r="S1247" s="294" t="s">
        <v>15095</v>
      </c>
      <c r="T1247" s="296" t="s">
        <v>15096</v>
      </c>
      <c r="U1247" s="265">
        <v>91</v>
      </c>
      <c r="V1247" s="265">
        <v>2</v>
      </c>
      <c r="W1247" s="296" t="s">
        <v>1085</v>
      </c>
      <c r="X1247" s="293" t="s">
        <v>15097</v>
      </c>
      <c r="Y1247" s="293" t="s">
        <v>15098</v>
      </c>
      <c r="Z1247" s="265"/>
      <c r="AA1247" s="265" t="s">
        <v>96</v>
      </c>
      <c r="AB1247" s="265" t="s">
        <v>23</v>
      </c>
      <c r="AC1247" s="265" t="s">
        <v>97</v>
      </c>
      <c r="AD1247" s="268"/>
      <c r="AE1247" s="264"/>
      <c r="AF1247" s="297">
        <v>35074</v>
      </c>
      <c r="AG1247" s="265" t="str">
        <f t="shared" ca="1" si="341"/>
        <v>29 anos</v>
      </c>
      <c r="AH1247" s="297">
        <v>45261</v>
      </c>
      <c r="AI1247" s="269"/>
      <c r="AJ1247" s="269"/>
      <c r="AK1247" s="269"/>
      <c r="AL1247" s="265"/>
      <c r="AM1247" s="265"/>
      <c r="AN1247" s="265"/>
      <c r="AO1247" s="265"/>
      <c r="AP1247" s="265"/>
      <c r="AQ1247" s="270"/>
      <c r="AR1247" s="265"/>
      <c r="AS1247" s="265"/>
      <c r="AT1247" s="265"/>
      <c r="AU1247" s="265"/>
      <c r="AV1247" s="265"/>
      <c r="AW1247" s="265" t="s">
        <v>100</v>
      </c>
      <c r="AX1247" s="52" t="s">
        <v>2370</v>
      </c>
      <c r="AY1247" s="52" t="s">
        <v>306</v>
      </c>
      <c r="AZ1247" s="52" t="s">
        <v>99</v>
      </c>
      <c r="BA1247" s="94" t="s">
        <v>99</v>
      </c>
      <c r="BB1247" s="265" t="s">
        <v>271</v>
      </c>
      <c r="BC1247" s="265"/>
      <c r="BD1247" s="265"/>
      <c r="BE1247" s="265"/>
      <c r="BF1247" s="265"/>
      <c r="BG1247" s="265"/>
      <c r="BH1247" s="265"/>
      <c r="BI1247" s="265"/>
      <c r="BJ1247" s="265"/>
      <c r="BK1247" s="265"/>
      <c r="BL1247" s="302" t="s">
        <v>8818</v>
      </c>
      <c r="BM1247" s="265">
        <v>1231</v>
      </c>
      <c r="BN1247" s="265" t="s">
        <v>15099</v>
      </c>
      <c r="BO1247" s="265" t="s">
        <v>106</v>
      </c>
      <c r="BP1247" s="299">
        <v>69055470</v>
      </c>
      <c r="BQ1247" s="115" t="s">
        <v>15100</v>
      </c>
      <c r="BR1247" s="54" t="s">
        <v>15101</v>
      </c>
      <c r="BS1247" s="265"/>
      <c r="BT1247" s="265"/>
      <c r="BU1247" s="265"/>
      <c r="BV1247" s="265" t="s">
        <v>276</v>
      </c>
      <c r="BW1247" s="269"/>
      <c r="BX1247" s="53"/>
      <c r="BY1247" s="265"/>
      <c r="BZ1247" s="265"/>
      <c r="CA1247" s="265"/>
      <c r="CB1247" s="265"/>
      <c r="CC1247" s="265"/>
      <c r="CD1247" s="265"/>
      <c r="CE1247" s="265"/>
      <c r="CF1247" s="265"/>
      <c r="CG1247" s="265"/>
      <c r="CH1247" s="265"/>
      <c r="CI1247" s="265"/>
      <c r="CJ1247" s="265"/>
      <c r="CK1247" s="265"/>
      <c r="CL1247" s="265"/>
      <c r="CM1247" s="265"/>
      <c r="CN1247" s="265"/>
      <c r="CO1247" s="265"/>
    </row>
    <row r="1248" spans="1:93" ht="15" customHeight="1">
      <c r="A1248" s="264" t="s">
        <v>15102</v>
      </c>
      <c r="B1248" s="265">
        <v>470</v>
      </c>
      <c r="C1248" s="585" t="s">
        <v>82</v>
      </c>
      <c r="D1248" s="609" t="s">
        <v>15025</v>
      </c>
      <c r="E1248" s="609">
        <v>51</v>
      </c>
      <c r="F1248" s="609"/>
      <c r="G1248" s="609"/>
      <c r="H1248" s="588" t="s">
        <v>84</v>
      </c>
      <c r="I1248" s="265"/>
      <c r="J1248" s="265" t="s">
        <v>85</v>
      </c>
      <c r="K1248" s="265" t="s">
        <v>86</v>
      </c>
      <c r="L1248" s="265" t="s">
        <v>69</v>
      </c>
      <c r="M1248" s="265" t="s">
        <v>196</v>
      </c>
      <c r="N1248" s="266" t="s">
        <v>88</v>
      </c>
      <c r="O1248" s="267" t="s">
        <v>15103</v>
      </c>
      <c r="P1248" s="265" t="s">
        <v>15104</v>
      </c>
      <c r="Q1248" s="265">
        <v>1078</v>
      </c>
      <c r="R1248" s="265" t="s">
        <v>15105</v>
      </c>
      <c r="S1248" s="265" t="s">
        <v>15106</v>
      </c>
      <c r="T1248" s="265">
        <v>82662123</v>
      </c>
      <c r="U1248" s="265">
        <v>21</v>
      </c>
      <c r="V1248" s="265">
        <v>32</v>
      </c>
      <c r="W1248" s="265">
        <v>365</v>
      </c>
      <c r="X1248" s="264" t="s">
        <v>15107</v>
      </c>
      <c r="Y1248" s="264" t="s">
        <v>15108</v>
      </c>
      <c r="Z1248" s="265">
        <v>2</v>
      </c>
      <c r="AA1248" s="265" t="s">
        <v>96</v>
      </c>
      <c r="AB1248" s="265" t="s">
        <v>23</v>
      </c>
      <c r="AC1248" s="265" t="s">
        <v>97</v>
      </c>
      <c r="AD1248" s="268"/>
      <c r="AE1248" s="264" t="s">
        <v>857</v>
      </c>
      <c r="AF1248" s="269">
        <v>27950</v>
      </c>
      <c r="AG1248" s="265" t="str">
        <f t="shared" ca="1" si="341"/>
        <v>49 anos</v>
      </c>
      <c r="AH1248" s="269">
        <v>41561</v>
      </c>
      <c r="AI1248" s="269">
        <v>41561</v>
      </c>
      <c r="AJ1248" s="269">
        <f t="shared" ref="AJ1248:AJ1259" si="342">EDATE(AI1248,300)</f>
        <v>50692</v>
      </c>
      <c r="AK1248" s="269">
        <f t="shared" ref="AK1248:AK1259" si="343">EDATE(AI1248,360)</f>
        <v>52518</v>
      </c>
      <c r="AL1248" s="265">
        <v>59</v>
      </c>
      <c r="AM1248" s="265" t="str">
        <f t="shared" ref="AM1248:AM1259" ca="1" si="344">DATEDIF(AI1248,TODAY(),"Y")&amp;" ano(s)"</f>
        <v>11 ano(s)</v>
      </c>
      <c r="AN1248" s="265" t="str">
        <f t="shared" ref="AN1248:AN1259" ca="1" si="345">DATEDIF(AI1248,TODAY(),"YM")&amp;"  mês(es)"</f>
        <v>10  mês(es)</v>
      </c>
      <c r="AO1248" s="265" t="str">
        <f t="shared" ref="AO1248:AO1259" ca="1" si="346">DATEDIF(AI1248,TODAY(),"MD")&amp;" dias"</f>
        <v>2 dias</v>
      </c>
      <c r="AP1248" s="265">
        <f t="shared" ref="AP1248:AP1259" ca="1" si="347">TODAY()-AI1248</f>
        <v>4324</v>
      </c>
      <c r="AQ1248" s="270" t="s">
        <v>99</v>
      </c>
      <c r="AR1248" s="265"/>
      <c r="AS1248" s="265"/>
      <c r="AT1248" s="265"/>
      <c r="AU1248" s="265"/>
      <c r="AV1248" s="265"/>
      <c r="AW1248" s="265" t="s">
        <v>100</v>
      </c>
      <c r="AX1248" s="265" t="s">
        <v>96</v>
      </c>
      <c r="AY1248" s="265" t="s">
        <v>15109</v>
      </c>
      <c r="AZ1248" s="265" t="s">
        <v>99</v>
      </c>
      <c r="BA1248" s="265"/>
      <c r="BB1248" s="265"/>
      <c r="BC1248" s="265"/>
      <c r="BD1248" s="265"/>
      <c r="BE1248" s="265"/>
      <c r="BF1248" s="265"/>
      <c r="BG1248" s="265"/>
      <c r="BH1248" s="265"/>
      <c r="BI1248" s="265"/>
      <c r="BJ1248" s="265"/>
      <c r="BK1248" s="265"/>
      <c r="BL1248" s="265" t="s">
        <v>15110</v>
      </c>
      <c r="BM1248" s="265">
        <v>0</v>
      </c>
      <c r="BN1248" s="265" t="s">
        <v>15111</v>
      </c>
      <c r="BO1248" s="265" t="s">
        <v>106</v>
      </c>
      <c r="BP1248" s="265">
        <v>69099134</v>
      </c>
      <c r="BQ1248" s="265">
        <v>9281176558</v>
      </c>
      <c r="BR1248" s="271" t="s">
        <v>15112</v>
      </c>
      <c r="BS1248" s="265" t="s">
        <v>290</v>
      </c>
      <c r="BT1248" s="265" t="s">
        <v>110</v>
      </c>
      <c r="BU1248" s="265" t="s">
        <v>291</v>
      </c>
      <c r="BV1248" s="265" t="s">
        <v>110</v>
      </c>
      <c r="BW1248" s="269" t="s">
        <v>292</v>
      </c>
      <c r="BX1248" s="265" t="s">
        <v>15113</v>
      </c>
      <c r="BY1248" s="265" t="s">
        <v>110</v>
      </c>
      <c r="BZ1248" s="265" t="s">
        <v>110</v>
      </c>
      <c r="CA1248" s="265" t="s">
        <v>110</v>
      </c>
      <c r="CB1248" s="265" t="s">
        <v>110</v>
      </c>
      <c r="CC1248" s="265" t="s">
        <v>110</v>
      </c>
      <c r="CD1248" s="265" t="s">
        <v>110</v>
      </c>
      <c r="CE1248" s="265" t="s">
        <v>110</v>
      </c>
      <c r="CF1248" s="265" t="s">
        <v>110</v>
      </c>
      <c r="CG1248" s="265" t="s">
        <v>110</v>
      </c>
      <c r="CH1248" s="265" t="s">
        <v>110</v>
      </c>
      <c r="CI1248" s="265" t="s">
        <v>110</v>
      </c>
      <c r="CJ1248" s="265" t="s">
        <v>110</v>
      </c>
      <c r="CK1248" s="265" t="s">
        <v>110</v>
      </c>
      <c r="CL1248" s="265" t="s">
        <v>110</v>
      </c>
      <c r="CM1248" s="265" t="s">
        <v>110</v>
      </c>
      <c r="CN1248" s="265"/>
      <c r="CO1248" s="265"/>
    </row>
    <row r="1249" spans="1:93" ht="15" customHeight="1">
      <c r="A1249" s="264" t="s">
        <v>15114</v>
      </c>
      <c r="B1249" s="265">
        <v>579</v>
      </c>
      <c r="C1249" s="585" t="s">
        <v>82</v>
      </c>
      <c r="D1249" s="609" t="s">
        <v>15025</v>
      </c>
      <c r="E1249" s="609">
        <v>51</v>
      </c>
      <c r="F1249" s="609"/>
      <c r="G1249" s="609"/>
      <c r="H1249" s="588" t="s">
        <v>84</v>
      </c>
      <c r="I1249" s="265"/>
      <c r="J1249" s="265" t="s">
        <v>85</v>
      </c>
      <c r="K1249" s="265" t="s">
        <v>86</v>
      </c>
      <c r="L1249" s="265" t="s">
        <v>69</v>
      </c>
      <c r="M1249" s="265" t="s">
        <v>196</v>
      </c>
      <c r="N1249" s="266" t="s">
        <v>88</v>
      </c>
      <c r="O1249" s="267" t="s">
        <v>15115</v>
      </c>
      <c r="P1249" s="265" t="s">
        <v>15116</v>
      </c>
      <c r="Q1249" s="266" t="s">
        <v>15117</v>
      </c>
      <c r="R1249" s="265" t="s">
        <v>15118</v>
      </c>
      <c r="S1249" s="265" t="s">
        <v>15119</v>
      </c>
      <c r="T1249" s="265">
        <v>159193622</v>
      </c>
      <c r="U1249" s="265">
        <v>67</v>
      </c>
      <c r="V1249" s="265">
        <v>62</v>
      </c>
      <c r="W1249" s="265">
        <v>3</v>
      </c>
      <c r="X1249" s="264" t="s">
        <v>15120</v>
      </c>
      <c r="Y1249" s="264" t="s">
        <v>15121</v>
      </c>
      <c r="Z1249" s="265">
        <v>2</v>
      </c>
      <c r="AA1249" s="265" t="s">
        <v>96</v>
      </c>
      <c r="AB1249" s="265" t="s">
        <v>23</v>
      </c>
      <c r="AC1249" s="265" t="s">
        <v>97</v>
      </c>
      <c r="AD1249" s="268"/>
      <c r="AE1249" s="264" t="s">
        <v>409</v>
      </c>
      <c r="AF1249" s="269">
        <v>27837</v>
      </c>
      <c r="AG1249" s="265" t="str">
        <f t="shared" ca="1" si="341"/>
        <v>49 anos</v>
      </c>
      <c r="AH1249" s="269">
        <v>41561</v>
      </c>
      <c r="AI1249" s="269">
        <v>41561</v>
      </c>
      <c r="AJ1249" s="269">
        <f t="shared" si="342"/>
        <v>50692</v>
      </c>
      <c r="AK1249" s="269">
        <f t="shared" si="343"/>
        <v>52518</v>
      </c>
      <c r="AL1249" s="265">
        <v>59</v>
      </c>
      <c r="AM1249" s="265" t="str">
        <f t="shared" ca="1" si="344"/>
        <v>11 ano(s)</v>
      </c>
      <c r="AN1249" s="265" t="str">
        <f t="shared" ca="1" si="345"/>
        <v>10  mês(es)</v>
      </c>
      <c r="AO1249" s="265" t="str">
        <f t="shared" ca="1" si="346"/>
        <v>2 dias</v>
      </c>
      <c r="AP1249" s="265">
        <f t="shared" ca="1" si="347"/>
        <v>4324</v>
      </c>
      <c r="AQ1249" s="270" t="s">
        <v>99</v>
      </c>
      <c r="AR1249" s="265"/>
      <c r="AS1249" s="265"/>
      <c r="AT1249" s="265"/>
      <c r="AU1249" s="265"/>
      <c r="AV1249" s="265"/>
      <c r="AW1249" s="265" t="s">
        <v>336</v>
      </c>
      <c r="AX1249" s="265" t="s">
        <v>99</v>
      </c>
      <c r="AY1249" s="265" t="s">
        <v>99</v>
      </c>
      <c r="AZ1249" s="265" t="s">
        <v>99</v>
      </c>
      <c r="BA1249" s="265"/>
      <c r="BB1249" s="265"/>
      <c r="BC1249" s="265"/>
      <c r="BD1249" s="265"/>
      <c r="BE1249" s="265"/>
      <c r="BF1249" s="265"/>
      <c r="BG1249" s="265"/>
      <c r="BH1249" s="265"/>
      <c r="BI1249" s="265"/>
      <c r="BJ1249" s="265"/>
      <c r="BK1249" s="265"/>
      <c r="BL1249" s="265" t="s">
        <v>15122</v>
      </c>
      <c r="BM1249" s="265">
        <v>0</v>
      </c>
      <c r="BN1249" s="265" t="s">
        <v>15123</v>
      </c>
      <c r="BO1249" s="265" t="s">
        <v>106</v>
      </c>
      <c r="BP1249" s="265">
        <v>69039205</v>
      </c>
      <c r="BQ1249" s="265" t="s">
        <v>15124</v>
      </c>
      <c r="BR1249" s="271" t="s">
        <v>15125</v>
      </c>
      <c r="BS1249" s="265" t="s">
        <v>290</v>
      </c>
      <c r="BT1249" s="265" t="s">
        <v>110</v>
      </c>
      <c r="BU1249" s="265" t="s">
        <v>291</v>
      </c>
      <c r="BV1249" s="265" t="s">
        <v>110</v>
      </c>
      <c r="BW1249" s="269" t="s">
        <v>292</v>
      </c>
      <c r="BX1249" s="265" t="s">
        <v>3343</v>
      </c>
      <c r="BY1249" s="265" t="s">
        <v>110</v>
      </c>
      <c r="BZ1249" s="265" t="s">
        <v>110</v>
      </c>
      <c r="CA1249" s="265" t="s">
        <v>110</v>
      </c>
      <c r="CB1249" s="265" t="s">
        <v>110</v>
      </c>
      <c r="CC1249" s="265" t="s">
        <v>110</v>
      </c>
      <c r="CD1249" s="265" t="s">
        <v>110</v>
      </c>
      <c r="CE1249" s="265" t="s">
        <v>110</v>
      </c>
      <c r="CF1249" s="265" t="s">
        <v>110</v>
      </c>
      <c r="CG1249" s="265" t="s">
        <v>110</v>
      </c>
      <c r="CH1249" s="265" t="s">
        <v>110</v>
      </c>
      <c r="CI1249" s="265" t="s">
        <v>110</v>
      </c>
      <c r="CJ1249" s="265" t="s">
        <v>110</v>
      </c>
      <c r="CK1249" s="265" t="s">
        <v>110</v>
      </c>
      <c r="CL1249" s="265" t="s">
        <v>110</v>
      </c>
      <c r="CM1249" s="265" t="s">
        <v>110</v>
      </c>
      <c r="CN1249" s="265"/>
      <c r="CO1249" s="265"/>
    </row>
    <row r="1250" spans="1:93" ht="15" customHeight="1">
      <c r="A1250" s="264" t="s">
        <v>15126</v>
      </c>
      <c r="B1250" s="265">
        <v>629</v>
      </c>
      <c r="C1250" s="585" t="s">
        <v>82</v>
      </c>
      <c r="D1250" s="609" t="s">
        <v>15025</v>
      </c>
      <c r="E1250" s="609">
        <v>51</v>
      </c>
      <c r="F1250" s="609"/>
      <c r="G1250" s="609"/>
      <c r="H1250" s="588" t="s">
        <v>84</v>
      </c>
      <c r="I1250" s="265"/>
      <c r="J1250" s="265" t="s">
        <v>85</v>
      </c>
      <c r="K1250" s="265" t="s">
        <v>86</v>
      </c>
      <c r="L1250" s="265" t="s">
        <v>69</v>
      </c>
      <c r="M1250" s="265" t="s">
        <v>196</v>
      </c>
      <c r="N1250" s="266" t="s">
        <v>88</v>
      </c>
      <c r="O1250" s="267" t="s">
        <v>15127</v>
      </c>
      <c r="P1250" s="265" t="s">
        <v>15128</v>
      </c>
      <c r="Q1250" s="266" t="s">
        <v>15129</v>
      </c>
      <c r="R1250" s="265" t="s">
        <v>15130</v>
      </c>
      <c r="S1250" s="265" t="s">
        <v>15131</v>
      </c>
      <c r="T1250" s="265">
        <v>172384022</v>
      </c>
      <c r="U1250" s="265">
        <v>40</v>
      </c>
      <c r="V1250" s="265">
        <v>2</v>
      </c>
      <c r="W1250" s="265">
        <v>248</v>
      </c>
      <c r="X1250" s="264" t="s">
        <v>15132</v>
      </c>
      <c r="Y1250" s="264" t="s">
        <v>15133</v>
      </c>
      <c r="Z1250" s="265">
        <v>2</v>
      </c>
      <c r="AA1250" s="265" t="s">
        <v>96</v>
      </c>
      <c r="AB1250" s="265" t="s">
        <v>23</v>
      </c>
      <c r="AC1250" s="265" t="s">
        <v>97</v>
      </c>
      <c r="AD1250" s="268"/>
      <c r="AE1250" s="264" t="s">
        <v>409</v>
      </c>
      <c r="AF1250" s="269">
        <v>28514</v>
      </c>
      <c r="AG1250" s="265" t="str">
        <f t="shared" ca="1" si="341"/>
        <v>47 anos</v>
      </c>
      <c r="AH1250" s="269">
        <v>41561</v>
      </c>
      <c r="AI1250" s="269">
        <v>41561</v>
      </c>
      <c r="AJ1250" s="269">
        <f t="shared" si="342"/>
        <v>50692</v>
      </c>
      <c r="AK1250" s="269">
        <f t="shared" si="343"/>
        <v>52518</v>
      </c>
      <c r="AL1250" s="265">
        <v>59</v>
      </c>
      <c r="AM1250" s="265" t="str">
        <f t="shared" ca="1" si="344"/>
        <v>11 ano(s)</v>
      </c>
      <c r="AN1250" s="265" t="str">
        <f t="shared" ca="1" si="345"/>
        <v>10  mês(es)</v>
      </c>
      <c r="AO1250" s="265" t="str">
        <f t="shared" ca="1" si="346"/>
        <v>2 dias</v>
      </c>
      <c r="AP1250" s="265">
        <f t="shared" ca="1" si="347"/>
        <v>4324</v>
      </c>
      <c r="AQ1250" s="270" t="s">
        <v>99</v>
      </c>
      <c r="AR1250" s="265"/>
      <c r="AS1250" s="265"/>
      <c r="AT1250" s="265"/>
      <c r="AU1250" s="265"/>
      <c r="AV1250" s="265"/>
      <c r="AW1250" s="265" t="s">
        <v>100</v>
      </c>
      <c r="AX1250" s="265" t="s">
        <v>4025</v>
      </c>
      <c r="AY1250" s="265" t="s">
        <v>99</v>
      </c>
      <c r="AZ1250" s="265" t="s">
        <v>99</v>
      </c>
      <c r="BA1250" s="265"/>
      <c r="BB1250" s="265"/>
      <c r="BC1250" s="265"/>
      <c r="BD1250" s="265"/>
      <c r="BE1250" s="265"/>
      <c r="BF1250" s="265"/>
      <c r="BG1250" s="265"/>
      <c r="BH1250" s="265"/>
      <c r="BI1250" s="265"/>
      <c r="BJ1250" s="265"/>
      <c r="BK1250" s="265"/>
      <c r="BL1250" s="265" t="s">
        <v>15134</v>
      </c>
      <c r="BM1250" s="265">
        <v>0</v>
      </c>
      <c r="BN1250" s="265" t="s">
        <v>15135</v>
      </c>
      <c r="BO1250" s="265" t="s">
        <v>106</v>
      </c>
      <c r="BP1250" s="265">
        <v>69050110</v>
      </c>
      <c r="BQ1250" s="265">
        <v>9282183620</v>
      </c>
      <c r="BR1250" s="271" t="s">
        <v>15136</v>
      </c>
      <c r="BS1250" s="265" t="s">
        <v>290</v>
      </c>
      <c r="BT1250" s="265" t="s">
        <v>110</v>
      </c>
      <c r="BU1250" s="265" t="s">
        <v>291</v>
      </c>
      <c r="BV1250" s="265" t="s">
        <v>110</v>
      </c>
      <c r="BW1250" s="269" t="s">
        <v>292</v>
      </c>
      <c r="BX1250" s="265" t="s">
        <v>758</v>
      </c>
      <c r="BY1250" s="265" t="s">
        <v>110</v>
      </c>
      <c r="BZ1250" s="265" t="s">
        <v>110</v>
      </c>
      <c r="CA1250" s="265" t="s">
        <v>110</v>
      </c>
      <c r="CB1250" s="265" t="s">
        <v>110</v>
      </c>
      <c r="CC1250" s="265" t="s">
        <v>110</v>
      </c>
      <c r="CD1250" s="265" t="s">
        <v>110</v>
      </c>
      <c r="CE1250" s="265" t="s">
        <v>110</v>
      </c>
      <c r="CF1250" s="265" t="s">
        <v>110</v>
      </c>
      <c r="CG1250" s="265" t="s">
        <v>110</v>
      </c>
      <c r="CH1250" s="265" t="s">
        <v>110</v>
      </c>
      <c r="CI1250" s="265" t="s">
        <v>110</v>
      </c>
      <c r="CJ1250" s="265" t="s">
        <v>110</v>
      </c>
      <c r="CK1250" s="265" t="s">
        <v>110</v>
      </c>
      <c r="CL1250" s="265" t="s">
        <v>110</v>
      </c>
      <c r="CM1250" s="265" t="s">
        <v>110</v>
      </c>
      <c r="CN1250" s="265"/>
      <c r="CO1250" s="265"/>
    </row>
    <row r="1251" spans="1:93" ht="15" customHeight="1">
      <c r="A1251" s="264" t="s">
        <v>15137</v>
      </c>
      <c r="B1251" s="265">
        <v>444</v>
      </c>
      <c r="C1251" s="225" t="s">
        <v>82</v>
      </c>
      <c r="D1251" s="609" t="s">
        <v>15025</v>
      </c>
      <c r="E1251" s="609">
        <v>51</v>
      </c>
      <c r="F1251" s="609"/>
      <c r="G1251" s="609"/>
      <c r="H1251" s="588" t="s">
        <v>84</v>
      </c>
      <c r="I1251" s="265" t="s">
        <v>10051</v>
      </c>
      <c r="J1251" s="265" t="s">
        <v>85</v>
      </c>
      <c r="K1251" s="265" t="s">
        <v>86</v>
      </c>
      <c r="L1251" s="265" t="s">
        <v>69</v>
      </c>
      <c r="M1251" s="265" t="s">
        <v>196</v>
      </c>
      <c r="N1251" s="266" t="s">
        <v>88</v>
      </c>
      <c r="O1251" s="267" t="s">
        <v>15138</v>
      </c>
      <c r="P1251" s="265" t="s">
        <v>15139</v>
      </c>
      <c r="Q1251" s="266" t="s">
        <v>15140</v>
      </c>
      <c r="R1251" s="265" t="s">
        <v>15141</v>
      </c>
      <c r="S1251" s="265" t="s">
        <v>15142</v>
      </c>
      <c r="T1251" s="265">
        <v>190568522</v>
      </c>
      <c r="U1251" s="265">
        <v>8</v>
      </c>
      <c r="V1251" s="265">
        <v>56</v>
      </c>
      <c r="W1251" s="265">
        <v>9</v>
      </c>
      <c r="X1251" s="264" t="s">
        <v>3072</v>
      </c>
      <c r="Y1251" s="264" t="s">
        <v>15143</v>
      </c>
      <c r="Z1251" s="265">
        <v>6</v>
      </c>
      <c r="AA1251" s="265" t="s">
        <v>96</v>
      </c>
      <c r="AB1251" s="265" t="s">
        <v>23</v>
      </c>
      <c r="AC1251" s="265" t="s">
        <v>97</v>
      </c>
      <c r="AD1251" s="268"/>
      <c r="AE1251" s="264" t="s">
        <v>12018</v>
      </c>
      <c r="AF1251" s="269">
        <v>30096</v>
      </c>
      <c r="AG1251" s="265" t="str">
        <f t="shared" ca="1" si="341"/>
        <v>43 anos</v>
      </c>
      <c r="AH1251" s="269">
        <v>41561</v>
      </c>
      <c r="AI1251" s="269">
        <v>41561</v>
      </c>
      <c r="AJ1251" s="269">
        <f t="shared" si="342"/>
        <v>50692</v>
      </c>
      <c r="AK1251" s="269">
        <f t="shared" si="343"/>
        <v>52518</v>
      </c>
      <c r="AL1251" s="265">
        <v>59</v>
      </c>
      <c r="AM1251" s="265" t="str">
        <f t="shared" ca="1" si="344"/>
        <v>11 ano(s)</v>
      </c>
      <c r="AN1251" s="265" t="str">
        <f t="shared" ca="1" si="345"/>
        <v>10  mês(es)</v>
      </c>
      <c r="AO1251" s="265" t="str">
        <f t="shared" ca="1" si="346"/>
        <v>2 dias</v>
      </c>
      <c r="AP1251" s="265">
        <f t="shared" ca="1" si="347"/>
        <v>4324</v>
      </c>
      <c r="AQ1251" s="270" t="s">
        <v>99</v>
      </c>
      <c r="AR1251" s="265"/>
      <c r="AS1251" s="265"/>
      <c r="AT1251" s="265"/>
      <c r="AU1251" s="265"/>
      <c r="AV1251" s="265"/>
      <c r="AW1251" s="265" t="s">
        <v>100</v>
      </c>
      <c r="AX1251" s="265" t="s">
        <v>99</v>
      </c>
      <c r="AY1251" s="265" t="s">
        <v>15144</v>
      </c>
      <c r="AZ1251" s="265" t="s">
        <v>99</v>
      </c>
      <c r="BA1251" s="265"/>
      <c r="BB1251" s="265"/>
      <c r="BC1251" s="265"/>
      <c r="BD1251" s="265"/>
      <c r="BE1251" s="265"/>
      <c r="BF1251" s="265"/>
      <c r="BG1251" s="265"/>
      <c r="BH1251" s="265"/>
      <c r="BI1251" s="265"/>
      <c r="BJ1251" s="265"/>
      <c r="BK1251" s="265"/>
      <c r="BL1251" s="265" t="s">
        <v>15145</v>
      </c>
      <c r="BM1251" s="265">
        <v>0</v>
      </c>
      <c r="BN1251" s="265"/>
      <c r="BO1251" s="265" t="s">
        <v>106</v>
      </c>
      <c r="BP1251" s="265">
        <v>69415000</v>
      </c>
      <c r="BQ1251" s="265">
        <v>92093193730</v>
      </c>
      <c r="BR1251" s="271" t="s">
        <v>15146</v>
      </c>
      <c r="BS1251" s="265" t="s">
        <v>290</v>
      </c>
      <c r="BT1251" s="265" t="s">
        <v>110</v>
      </c>
      <c r="BU1251" s="265" t="s">
        <v>291</v>
      </c>
      <c r="BV1251" s="265" t="s">
        <v>110</v>
      </c>
      <c r="BW1251" s="269" t="s">
        <v>292</v>
      </c>
      <c r="BX1251" s="265" t="s">
        <v>7248</v>
      </c>
      <c r="BY1251" s="265" t="s">
        <v>110</v>
      </c>
      <c r="BZ1251" s="265" t="s">
        <v>110</v>
      </c>
      <c r="CA1251" s="265" t="s">
        <v>110</v>
      </c>
      <c r="CB1251" s="265" t="s">
        <v>110</v>
      </c>
      <c r="CC1251" s="265" t="s">
        <v>110</v>
      </c>
      <c r="CD1251" s="265" t="s">
        <v>110</v>
      </c>
      <c r="CE1251" s="265" t="s">
        <v>110</v>
      </c>
      <c r="CF1251" s="265" t="s">
        <v>110</v>
      </c>
      <c r="CG1251" s="265" t="s">
        <v>110</v>
      </c>
      <c r="CH1251" s="265" t="s">
        <v>110</v>
      </c>
      <c r="CI1251" s="265" t="s">
        <v>110</v>
      </c>
      <c r="CJ1251" s="265" t="s">
        <v>110</v>
      </c>
      <c r="CK1251" s="265" t="s">
        <v>110</v>
      </c>
      <c r="CL1251" s="265" t="s">
        <v>110</v>
      </c>
      <c r="CM1251" s="265" t="s">
        <v>110</v>
      </c>
      <c r="CN1251" s="265"/>
      <c r="CO1251" s="265"/>
    </row>
    <row r="1252" spans="1:93" ht="15" customHeight="1">
      <c r="A1252" s="264" t="s">
        <v>15147</v>
      </c>
      <c r="B1252" s="265">
        <v>35</v>
      </c>
      <c r="C1252" s="585" t="s">
        <v>82</v>
      </c>
      <c r="D1252" s="609" t="s">
        <v>15025</v>
      </c>
      <c r="E1252" s="609">
        <v>51</v>
      </c>
      <c r="F1252" s="609"/>
      <c r="G1252" s="609"/>
      <c r="H1252" s="588" t="s">
        <v>84</v>
      </c>
      <c r="I1252" s="265"/>
      <c r="J1252" s="265" t="s">
        <v>85</v>
      </c>
      <c r="K1252" s="265" t="s">
        <v>86</v>
      </c>
      <c r="L1252" s="265" t="s">
        <v>73</v>
      </c>
      <c r="M1252" s="266" t="s">
        <v>87</v>
      </c>
      <c r="N1252" s="266" t="s">
        <v>88</v>
      </c>
      <c r="O1252" s="267" t="s">
        <v>15148</v>
      </c>
      <c r="P1252" s="265" t="s">
        <v>15149</v>
      </c>
      <c r="Q1252" s="266" t="s">
        <v>15150</v>
      </c>
      <c r="R1252" s="265" t="s">
        <v>15151</v>
      </c>
      <c r="S1252" s="265" t="s">
        <v>15152</v>
      </c>
      <c r="T1252" s="265">
        <v>197283022</v>
      </c>
      <c r="U1252" s="265">
        <v>16</v>
      </c>
      <c r="V1252" s="265">
        <v>68</v>
      </c>
      <c r="W1252" s="265">
        <v>45</v>
      </c>
      <c r="X1252" s="264" t="s">
        <v>15153</v>
      </c>
      <c r="Y1252" s="264" t="s">
        <v>15154</v>
      </c>
      <c r="Z1252" s="265">
        <v>2</v>
      </c>
      <c r="AA1252" s="265" t="s">
        <v>96</v>
      </c>
      <c r="AB1252" s="265" t="s">
        <v>23</v>
      </c>
      <c r="AC1252" s="265" t="s">
        <v>97</v>
      </c>
      <c r="AD1252" s="268" t="s">
        <v>2622</v>
      </c>
      <c r="AE1252" s="264" t="s">
        <v>2623</v>
      </c>
      <c r="AF1252" s="269">
        <v>29270</v>
      </c>
      <c r="AG1252" s="265" t="str">
        <f t="shared" ca="1" si="341"/>
        <v>45 anos</v>
      </c>
      <c r="AH1252" s="269">
        <v>38058</v>
      </c>
      <c r="AI1252" s="269">
        <v>38058</v>
      </c>
      <c r="AJ1252" s="269">
        <f t="shared" si="342"/>
        <v>47189</v>
      </c>
      <c r="AK1252" s="269">
        <f t="shared" si="343"/>
        <v>49015</v>
      </c>
      <c r="AL1252" s="265">
        <v>59</v>
      </c>
      <c r="AM1252" s="265" t="str">
        <f t="shared" ca="1" si="344"/>
        <v>21 ano(s)</v>
      </c>
      <c r="AN1252" s="265" t="str">
        <f t="shared" ca="1" si="345"/>
        <v>5  mês(es)</v>
      </c>
      <c r="AO1252" s="265" t="str">
        <f t="shared" ca="1" si="346"/>
        <v>4 dias</v>
      </c>
      <c r="AP1252" s="265">
        <f t="shared" ca="1" si="347"/>
        <v>7827</v>
      </c>
      <c r="AQ1252" s="270" t="s">
        <v>99</v>
      </c>
      <c r="AR1252" s="265"/>
      <c r="AS1252" s="265"/>
      <c r="AT1252" s="265"/>
      <c r="AU1252" s="265"/>
      <c r="AV1252" s="265"/>
      <c r="AW1252" s="265" t="s">
        <v>100</v>
      </c>
      <c r="AX1252" s="265"/>
      <c r="AY1252" s="265" t="s">
        <v>15155</v>
      </c>
      <c r="AZ1252" s="265" t="s">
        <v>99</v>
      </c>
      <c r="BA1252" s="265" t="s">
        <v>99</v>
      </c>
      <c r="BB1252" s="269" t="s">
        <v>101</v>
      </c>
      <c r="BC1252" s="265"/>
      <c r="BD1252" s="265" t="s">
        <v>1430</v>
      </c>
      <c r="BE1252" s="265" t="s">
        <v>223</v>
      </c>
      <c r="BF1252" s="265"/>
      <c r="BG1252" s="265"/>
      <c r="BH1252" s="265"/>
      <c r="BI1252" s="265"/>
      <c r="BJ1252" s="265"/>
      <c r="BK1252" s="265"/>
      <c r="BL1252" s="265" t="s">
        <v>15156</v>
      </c>
      <c r="BM1252" s="265">
        <v>0</v>
      </c>
      <c r="BN1252" s="265"/>
      <c r="BO1252" s="265" t="s">
        <v>106</v>
      </c>
      <c r="BP1252" s="265">
        <v>69038500</v>
      </c>
      <c r="BQ1252" s="265"/>
      <c r="BR1252" s="271" t="s">
        <v>15157</v>
      </c>
      <c r="BS1252" s="265" t="s">
        <v>108</v>
      </c>
      <c r="BT1252" s="265" t="s">
        <v>109</v>
      </c>
      <c r="BU1252" s="265" t="s">
        <v>1432</v>
      </c>
      <c r="BV1252" s="265" t="s">
        <v>1433</v>
      </c>
      <c r="BW1252" s="265" t="s">
        <v>1434</v>
      </c>
      <c r="BX1252" s="265" t="s">
        <v>1435</v>
      </c>
      <c r="BY1252" s="265" t="s">
        <v>4809</v>
      </c>
      <c r="BZ1252" s="265" t="s">
        <v>4810</v>
      </c>
      <c r="CA1252" s="265" t="s">
        <v>110</v>
      </c>
      <c r="CB1252" s="265" t="s">
        <v>110</v>
      </c>
      <c r="CC1252" s="265" t="s">
        <v>110</v>
      </c>
      <c r="CD1252" s="265" t="s">
        <v>110</v>
      </c>
      <c r="CE1252" s="265" t="s">
        <v>110</v>
      </c>
      <c r="CF1252" s="265" t="s">
        <v>110</v>
      </c>
      <c r="CG1252" s="265" t="s">
        <v>110</v>
      </c>
      <c r="CH1252" s="265" t="s">
        <v>110</v>
      </c>
      <c r="CI1252" s="265" t="s">
        <v>110</v>
      </c>
      <c r="CJ1252" s="265" t="s">
        <v>110</v>
      </c>
      <c r="CK1252" s="265" t="s">
        <v>110</v>
      </c>
      <c r="CL1252" s="265" t="s">
        <v>110</v>
      </c>
      <c r="CM1252" s="265" t="s">
        <v>110</v>
      </c>
      <c r="CN1252" s="265"/>
      <c r="CO1252" s="265"/>
    </row>
    <row r="1253" spans="1:93" ht="15" customHeight="1">
      <c r="A1253" s="264" t="s">
        <v>15158</v>
      </c>
      <c r="B1253" s="265"/>
      <c r="C1253" s="225" t="s">
        <v>82</v>
      </c>
      <c r="D1253" s="609" t="s">
        <v>15025</v>
      </c>
      <c r="E1253" s="609">
        <v>51</v>
      </c>
      <c r="F1253" s="609"/>
      <c r="G1253" s="609"/>
      <c r="H1253" s="588" t="s">
        <v>84</v>
      </c>
      <c r="I1253" s="265" t="s">
        <v>1899</v>
      </c>
      <c r="J1253" s="265" t="s">
        <v>85</v>
      </c>
      <c r="K1253" s="265" t="s">
        <v>86</v>
      </c>
      <c r="L1253" s="270" t="s">
        <v>70</v>
      </c>
      <c r="M1253" s="266" t="s">
        <v>1392</v>
      </c>
      <c r="N1253" s="266" t="s">
        <v>1450</v>
      </c>
      <c r="O1253" s="267" t="s">
        <v>15159</v>
      </c>
      <c r="P1253" s="265" t="s">
        <v>15160</v>
      </c>
      <c r="Q1253" s="272" t="s">
        <v>15161</v>
      </c>
      <c r="R1253" s="265" t="s">
        <v>15162</v>
      </c>
      <c r="S1253" s="265" t="s">
        <v>15163</v>
      </c>
      <c r="T1253" s="265">
        <v>224002322</v>
      </c>
      <c r="U1253" s="265">
        <v>8</v>
      </c>
      <c r="V1253" s="265">
        <v>32</v>
      </c>
      <c r="W1253" s="265">
        <v>823</v>
      </c>
      <c r="X1253" s="264" t="s">
        <v>15164</v>
      </c>
      <c r="Y1253" s="264" t="s">
        <v>15165</v>
      </c>
      <c r="Z1253" s="265">
        <v>2</v>
      </c>
      <c r="AA1253" s="265" t="s">
        <v>96</v>
      </c>
      <c r="AB1253" s="265" t="s">
        <v>23</v>
      </c>
      <c r="AC1253" s="265" t="s">
        <v>97</v>
      </c>
      <c r="AD1253" s="268"/>
      <c r="AE1253" s="264" t="s">
        <v>4779</v>
      </c>
      <c r="AF1253" s="269">
        <v>30677</v>
      </c>
      <c r="AG1253" s="265" t="str">
        <f t="shared" ca="1" si="341"/>
        <v>41 anos</v>
      </c>
      <c r="AH1253" s="269">
        <v>43937</v>
      </c>
      <c r="AI1253" s="269">
        <v>43937</v>
      </c>
      <c r="AJ1253" s="269">
        <f t="shared" si="342"/>
        <v>53068</v>
      </c>
      <c r="AK1253" s="269">
        <f t="shared" si="343"/>
        <v>54894</v>
      </c>
      <c r="AL1253" s="265">
        <v>59</v>
      </c>
      <c r="AM1253" s="265" t="str">
        <f t="shared" ca="1" si="344"/>
        <v>5 ano(s)</v>
      </c>
      <c r="AN1253" s="265" t="str">
        <f t="shared" ca="1" si="345"/>
        <v>4  mês(es)</v>
      </c>
      <c r="AO1253" s="265" t="str">
        <f t="shared" ca="1" si="346"/>
        <v>0 dias</v>
      </c>
      <c r="AP1253" s="265">
        <f t="shared" ca="1" si="347"/>
        <v>1948</v>
      </c>
      <c r="AQ1253" s="270" t="s">
        <v>99</v>
      </c>
      <c r="AR1253" s="265"/>
      <c r="AS1253" s="265"/>
      <c r="AT1253" s="265"/>
      <c r="AU1253" s="265"/>
      <c r="AV1253" s="265"/>
      <c r="AW1253" s="265" t="s">
        <v>336</v>
      </c>
      <c r="AX1253" s="265" t="s">
        <v>110</v>
      </c>
      <c r="AY1253" s="265" t="s">
        <v>99</v>
      </c>
      <c r="AZ1253" s="265" t="s">
        <v>99</v>
      </c>
      <c r="BA1253" s="265" t="s">
        <v>99</v>
      </c>
      <c r="BB1253" s="265"/>
      <c r="BC1253" s="265"/>
      <c r="BD1253" s="265"/>
      <c r="BE1253" s="265"/>
      <c r="BF1253" s="265"/>
      <c r="BG1253" s="265"/>
      <c r="BH1253" s="265"/>
      <c r="BI1253" s="265"/>
      <c r="BJ1253" s="265"/>
      <c r="BK1253" s="265"/>
      <c r="BL1253" s="265" t="s">
        <v>15166</v>
      </c>
      <c r="BM1253" s="265">
        <v>803</v>
      </c>
      <c r="BN1253" s="265" t="s">
        <v>308</v>
      </c>
      <c r="BO1253" s="265" t="s">
        <v>106</v>
      </c>
      <c r="BP1253" s="265">
        <v>69037000</v>
      </c>
      <c r="BQ1253" s="265">
        <v>92991200270</v>
      </c>
      <c r="BR1253" s="265" t="s">
        <v>15167</v>
      </c>
      <c r="BS1253" s="265"/>
      <c r="BT1253" s="265"/>
      <c r="BU1253" s="265"/>
      <c r="BV1253" s="265"/>
      <c r="BW1253" s="265"/>
      <c r="BX1253" s="265"/>
      <c r="BY1253" s="265" t="s">
        <v>15168</v>
      </c>
      <c r="BZ1253" s="265"/>
      <c r="CA1253" s="265"/>
      <c r="CB1253" s="265"/>
      <c r="CC1253" s="265"/>
      <c r="CD1253" s="265"/>
      <c r="CE1253" s="265"/>
      <c r="CF1253" s="265"/>
      <c r="CG1253" s="265"/>
      <c r="CH1253" s="265"/>
      <c r="CI1253" s="265"/>
      <c r="CJ1253" s="265"/>
      <c r="CK1253" s="265"/>
      <c r="CL1253" s="265"/>
      <c r="CM1253" s="265"/>
      <c r="CN1253" s="265"/>
      <c r="CO1253" s="265"/>
    </row>
    <row r="1254" spans="1:93" ht="15" customHeight="1">
      <c r="A1254" s="264" t="s">
        <v>15169</v>
      </c>
      <c r="B1254" s="265">
        <v>18</v>
      </c>
      <c r="C1254" s="585" t="s">
        <v>82</v>
      </c>
      <c r="D1254" s="609" t="s">
        <v>15025</v>
      </c>
      <c r="E1254" s="609">
        <v>51</v>
      </c>
      <c r="F1254" s="609"/>
      <c r="G1254" s="609"/>
      <c r="H1254" s="588" t="s">
        <v>84</v>
      </c>
      <c r="I1254" s="265"/>
      <c r="J1254" s="265" t="s">
        <v>85</v>
      </c>
      <c r="K1254" s="265" t="s">
        <v>86</v>
      </c>
      <c r="L1254" s="265" t="s">
        <v>75</v>
      </c>
      <c r="M1254" s="266" t="s">
        <v>87</v>
      </c>
      <c r="N1254" s="266" t="s">
        <v>88</v>
      </c>
      <c r="O1254" s="267" t="s">
        <v>15170</v>
      </c>
      <c r="P1254" s="265" t="s">
        <v>15171</v>
      </c>
      <c r="Q1254" s="266" t="s">
        <v>15172</v>
      </c>
      <c r="R1254" s="265" t="s">
        <v>15173</v>
      </c>
      <c r="S1254" s="265" t="s">
        <v>15174</v>
      </c>
      <c r="T1254" s="265">
        <v>194903022</v>
      </c>
      <c r="U1254" s="265">
        <v>59</v>
      </c>
      <c r="V1254" s="265">
        <v>62</v>
      </c>
      <c r="W1254" s="265">
        <v>114</v>
      </c>
      <c r="X1254" s="264" t="s">
        <v>15175</v>
      </c>
      <c r="Y1254" s="264" t="s">
        <v>15176</v>
      </c>
      <c r="Z1254" s="265">
        <v>1</v>
      </c>
      <c r="AA1254" s="265" t="s">
        <v>96</v>
      </c>
      <c r="AB1254" s="265" t="s">
        <v>23</v>
      </c>
      <c r="AC1254" s="265" t="s">
        <v>97</v>
      </c>
      <c r="AD1254" s="268"/>
      <c r="AE1254" s="264" t="s">
        <v>15058</v>
      </c>
      <c r="AF1254" s="269">
        <v>29569</v>
      </c>
      <c r="AG1254" s="265" t="str">
        <f t="shared" ca="1" si="341"/>
        <v>44 anos</v>
      </c>
      <c r="AH1254" s="269">
        <v>38058</v>
      </c>
      <c r="AI1254" s="269">
        <v>38058</v>
      </c>
      <c r="AJ1254" s="269">
        <f t="shared" si="342"/>
        <v>47189</v>
      </c>
      <c r="AK1254" s="269">
        <f t="shared" si="343"/>
        <v>49015</v>
      </c>
      <c r="AL1254" s="265">
        <v>59</v>
      </c>
      <c r="AM1254" s="265" t="str">
        <f t="shared" ca="1" si="344"/>
        <v>21 ano(s)</v>
      </c>
      <c r="AN1254" s="265" t="str">
        <f t="shared" ca="1" si="345"/>
        <v>5  mês(es)</v>
      </c>
      <c r="AO1254" s="265" t="str">
        <f t="shared" ca="1" si="346"/>
        <v>4 dias</v>
      </c>
      <c r="AP1254" s="265">
        <f t="shared" ca="1" si="347"/>
        <v>7827</v>
      </c>
      <c r="AQ1254" s="270" t="s">
        <v>99</v>
      </c>
      <c r="AR1254" s="265"/>
      <c r="AS1254" s="265"/>
      <c r="AT1254" s="265"/>
      <c r="AU1254" s="265"/>
      <c r="AV1254" s="265"/>
      <c r="AW1254" s="265" t="s">
        <v>100</v>
      </c>
      <c r="AX1254" s="265"/>
      <c r="AY1254" s="265" t="s">
        <v>10664</v>
      </c>
      <c r="AZ1254" s="265" t="s">
        <v>99</v>
      </c>
      <c r="BA1254" s="265" t="s">
        <v>99</v>
      </c>
      <c r="BB1254" s="269" t="s">
        <v>101</v>
      </c>
      <c r="BC1254" s="265"/>
      <c r="BD1254" s="265" t="s">
        <v>102</v>
      </c>
      <c r="BE1254" s="265" t="s">
        <v>103</v>
      </c>
      <c r="BF1254" s="265"/>
      <c r="BG1254" s="265"/>
      <c r="BH1254" s="265"/>
      <c r="BI1254" s="265"/>
      <c r="BJ1254" s="265"/>
      <c r="BK1254" s="265"/>
      <c r="BL1254" s="265"/>
      <c r="BM1254" s="265">
        <v>0</v>
      </c>
      <c r="BN1254" s="265"/>
      <c r="BO1254" s="265" t="s">
        <v>106</v>
      </c>
      <c r="BP1254" s="265">
        <v>69021345</v>
      </c>
      <c r="BQ1254" s="265" t="s">
        <v>15177</v>
      </c>
      <c r="BR1254" s="271" t="s">
        <v>15178</v>
      </c>
      <c r="BS1254" s="265" t="s">
        <v>108</v>
      </c>
      <c r="BT1254" s="265" t="s">
        <v>109</v>
      </c>
      <c r="BU1254" s="265" t="s">
        <v>110</v>
      </c>
      <c r="BV1254" s="265" t="s">
        <v>110</v>
      </c>
      <c r="BW1254" s="265" t="s">
        <v>110</v>
      </c>
      <c r="BX1254" s="269" t="s">
        <v>111</v>
      </c>
      <c r="BY1254" s="265" t="s">
        <v>112</v>
      </c>
      <c r="BZ1254" s="269" t="s">
        <v>113</v>
      </c>
      <c r="CA1254" s="265" t="s">
        <v>110</v>
      </c>
      <c r="CB1254" s="265" t="s">
        <v>110</v>
      </c>
      <c r="CC1254" s="265" t="s">
        <v>110</v>
      </c>
      <c r="CD1254" s="269">
        <v>45037</v>
      </c>
      <c r="CE1254" s="265" t="s">
        <v>1829</v>
      </c>
      <c r="CF1254" s="265" t="s">
        <v>110</v>
      </c>
      <c r="CG1254" s="265" t="s">
        <v>110</v>
      </c>
      <c r="CH1254" s="265" t="s">
        <v>110</v>
      </c>
      <c r="CI1254" s="265" t="s">
        <v>110</v>
      </c>
      <c r="CJ1254" s="265" t="s">
        <v>110</v>
      </c>
      <c r="CK1254" s="265" t="s">
        <v>110</v>
      </c>
      <c r="CL1254" s="265" t="s">
        <v>110</v>
      </c>
      <c r="CM1254" s="265" t="s">
        <v>110</v>
      </c>
      <c r="CN1254" s="265"/>
      <c r="CO1254" s="265"/>
    </row>
    <row r="1255" spans="1:93" ht="15" customHeight="1">
      <c r="A1255" s="264" t="s">
        <v>15179</v>
      </c>
      <c r="B1255" s="265">
        <v>553</v>
      </c>
      <c r="C1255" s="585" t="s">
        <v>82</v>
      </c>
      <c r="D1255" s="609" t="s">
        <v>15025</v>
      </c>
      <c r="E1255" s="609">
        <v>51</v>
      </c>
      <c r="F1255" s="609"/>
      <c r="G1255" s="609"/>
      <c r="H1255" s="588" t="s">
        <v>84</v>
      </c>
      <c r="I1255" s="265"/>
      <c r="J1255" s="265" t="s">
        <v>85</v>
      </c>
      <c r="K1255" s="265" t="s">
        <v>86</v>
      </c>
      <c r="L1255" s="265" t="s">
        <v>69</v>
      </c>
      <c r="M1255" s="265" t="s">
        <v>196</v>
      </c>
      <c r="N1255" s="266" t="s">
        <v>88</v>
      </c>
      <c r="O1255" s="267" t="s">
        <v>15180</v>
      </c>
      <c r="P1255" s="265" t="s">
        <v>15181</v>
      </c>
      <c r="Q1255" s="266" t="s">
        <v>15182</v>
      </c>
      <c r="R1255" s="265" t="s">
        <v>15183</v>
      </c>
      <c r="S1255" s="265" t="s">
        <v>15184</v>
      </c>
      <c r="T1255" s="265">
        <v>223216422</v>
      </c>
      <c r="U1255" s="265">
        <v>8</v>
      </c>
      <c r="V1255" s="265">
        <v>65</v>
      </c>
      <c r="W1255" s="265">
        <v>124</v>
      </c>
      <c r="X1255" s="264" t="s">
        <v>15185</v>
      </c>
      <c r="Y1255" s="264" t="s">
        <v>15186</v>
      </c>
      <c r="Z1255" s="265">
        <v>5</v>
      </c>
      <c r="AA1255" s="265" t="s">
        <v>96</v>
      </c>
      <c r="AB1255" s="265" t="s">
        <v>23</v>
      </c>
      <c r="AC1255" s="265" t="s">
        <v>97</v>
      </c>
      <c r="AD1255" s="268" t="s">
        <v>15187</v>
      </c>
      <c r="AE1255" s="264" t="s">
        <v>15188</v>
      </c>
      <c r="AF1255" s="269">
        <v>30906</v>
      </c>
      <c r="AG1255" s="265" t="str">
        <f t="shared" ca="1" si="341"/>
        <v>41 anos</v>
      </c>
      <c r="AH1255" s="269">
        <v>41561</v>
      </c>
      <c r="AI1255" s="269">
        <v>41561</v>
      </c>
      <c r="AJ1255" s="269">
        <f t="shared" si="342"/>
        <v>50692</v>
      </c>
      <c r="AK1255" s="269">
        <f t="shared" si="343"/>
        <v>52518</v>
      </c>
      <c r="AL1255" s="265">
        <v>59</v>
      </c>
      <c r="AM1255" s="265" t="str">
        <f t="shared" ca="1" si="344"/>
        <v>11 ano(s)</v>
      </c>
      <c r="AN1255" s="265" t="str">
        <f t="shared" ca="1" si="345"/>
        <v>10  mês(es)</v>
      </c>
      <c r="AO1255" s="265" t="str">
        <f t="shared" ca="1" si="346"/>
        <v>2 dias</v>
      </c>
      <c r="AP1255" s="265">
        <f t="shared" ca="1" si="347"/>
        <v>4324</v>
      </c>
      <c r="AQ1255" s="270" t="s">
        <v>99</v>
      </c>
      <c r="AR1255" s="265"/>
      <c r="AS1255" s="265"/>
      <c r="AT1255" s="265"/>
      <c r="AU1255" s="265"/>
      <c r="AV1255" s="265"/>
      <c r="AW1255" s="265" t="s">
        <v>336</v>
      </c>
      <c r="AX1255" s="265" t="s">
        <v>99</v>
      </c>
      <c r="AY1255" s="265" t="s">
        <v>99</v>
      </c>
      <c r="AZ1255" s="265" t="s">
        <v>99</v>
      </c>
      <c r="BA1255" s="265"/>
      <c r="BB1255" s="265"/>
      <c r="BC1255" s="265" t="s">
        <v>351</v>
      </c>
      <c r="BD1255" s="265"/>
      <c r="BE1255" s="265"/>
      <c r="BF1255" s="265"/>
      <c r="BG1255" s="265"/>
      <c r="BH1255" s="265"/>
      <c r="BI1255" s="265"/>
      <c r="BJ1255" s="265"/>
      <c r="BK1255" s="265"/>
      <c r="BL1255" s="265" t="s">
        <v>15189</v>
      </c>
      <c r="BM1255" s="265">
        <v>0</v>
      </c>
      <c r="BN1255" s="265" t="s">
        <v>15190</v>
      </c>
      <c r="BO1255" s="265" t="s">
        <v>106</v>
      </c>
      <c r="BP1255" s="265">
        <v>69035240</v>
      </c>
      <c r="BQ1255" s="265">
        <v>9293137315</v>
      </c>
      <c r="BR1255" s="271" t="s">
        <v>15191</v>
      </c>
      <c r="BS1255" s="265" t="s">
        <v>290</v>
      </c>
      <c r="BT1255" s="265" t="s">
        <v>110</v>
      </c>
      <c r="BU1255" s="265" t="s">
        <v>291</v>
      </c>
      <c r="BV1255" s="265" t="s">
        <v>110</v>
      </c>
      <c r="BW1255" s="269" t="s">
        <v>292</v>
      </c>
      <c r="BX1255" s="265" t="s">
        <v>15192</v>
      </c>
      <c r="BY1255" s="265" t="s">
        <v>110</v>
      </c>
      <c r="BZ1255" s="265" t="s">
        <v>110</v>
      </c>
      <c r="CA1255" s="265" t="s">
        <v>110</v>
      </c>
      <c r="CB1255" s="265" t="s">
        <v>110</v>
      </c>
      <c r="CC1255" s="265" t="s">
        <v>110</v>
      </c>
      <c r="CD1255" s="265" t="s">
        <v>110</v>
      </c>
      <c r="CE1255" s="265" t="s">
        <v>110</v>
      </c>
      <c r="CF1255" s="265" t="s">
        <v>110</v>
      </c>
      <c r="CG1255" s="265" t="s">
        <v>110</v>
      </c>
      <c r="CH1255" s="265" t="s">
        <v>110</v>
      </c>
      <c r="CI1255" s="265" t="s">
        <v>110</v>
      </c>
      <c r="CJ1255" s="265" t="s">
        <v>110</v>
      </c>
      <c r="CK1255" s="265" t="s">
        <v>110</v>
      </c>
      <c r="CL1255" s="265" t="s">
        <v>110</v>
      </c>
      <c r="CM1255" s="265" t="s">
        <v>110</v>
      </c>
      <c r="CN1255" s="265"/>
      <c r="CO1255" s="265"/>
    </row>
    <row r="1256" spans="1:93" ht="15" customHeight="1">
      <c r="A1256" s="264" t="s">
        <v>15193</v>
      </c>
      <c r="B1256" s="265">
        <v>647</v>
      </c>
      <c r="C1256" s="585" t="s">
        <v>82</v>
      </c>
      <c r="D1256" s="609" t="s">
        <v>15025</v>
      </c>
      <c r="E1256" s="609">
        <v>51</v>
      </c>
      <c r="F1256" s="609"/>
      <c r="G1256" s="609"/>
      <c r="H1256" s="588" t="s">
        <v>84</v>
      </c>
      <c r="I1256" s="265"/>
      <c r="J1256" s="265" t="s">
        <v>85</v>
      </c>
      <c r="K1256" s="265" t="s">
        <v>86</v>
      </c>
      <c r="L1256" s="265" t="s">
        <v>69</v>
      </c>
      <c r="M1256" s="265" t="s">
        <v>196</v>
      </c>
      <c r="N1256" s="266" t="s">
        <v>88</v>
      </c>
      <c r="O1256" s="267" t="s">
        <v>15194</v>
      </c>
      <c r="P1256" s="265" t="s">
        <v>15195</v>
      </c>
      <c r="Q1256" s="266" t="s">
        <v>15196</v>
      </c>
      <c r="R1256" s="265" t="s">
        <v>15197</v>
      </c>
      <c r="S1256" s="265" t="s">
        <v>15198</v>
      </c>
      <c r="T1256" s="265">
        <v>205060622</v>
      </c>
      <c r="U1256" s="265">
        <v>67</v>
      </c>
      <c r="V1256" s="265">
        <v>58</v>
      </c>
      <c r="W1256" s="265">
        <v>127</v>
      </c>
      <c r="X1256" s="264" t="s">
        <v>15199</v>
      </c>
      <c r="Y1256" s="264" t="s">
        <v>15200</v>
      </c>
      <c r="Z1256" s="265">
        <v>1</v>
      </c>
      <c r="AA1256" s="265" t="s">
        <v>96</v>
      </c>
      <c r="AB1256" s="265" t="s">
        <v>23</v>
      </c>
      <c r="AC1256" s="265" t="s">
        <v>97</v>
      </c>
      <c r="AD1256" s="268"/>
      <c r="AE1256" s="264" t="s">
        <v>805</v>
      </c>
      <c r="AF1256" s="269">
        <v>30114</v>
      </c>
      <c r="AG1256" s="265" t="str">
        <f t="shared" ca="1" si="341"/>
        <v>43 anos</v>
      </c>
      <c r="AH1256" s="269">
        <v>41561</v>
      </c>
      <c r="AI1256" s="269">
        <v>41561</v>
      </c>
      <c r="AJ1256" s="269">
        <f t="shared" si="342"/>
        <v>50692</v>
      </c>
      <c r="AK1256" s="269">
        <f t="shared" si="343"/>
        <v>52518</v>
      </c>
      <c r="AL1256" s="265">
        <v>59</v>
      </c>
      <c r="AM1256" s="265" t="str">
        <f t="shared" ca="1" si="344"/>
        <v>11 ano(s)</v>
      </c>
      <c r="AN1256" s="265" t="str">
        <f t="shared" ca="1" si="345"/>
        <v>10  mês(es)</v>
      </c>
      <c r="AO1256" s="265" t="str">
        <f t="shared" ca="1" si="346"/>
        <v>2 dias</v>
      </c>
      <c r="AP1256" s="265">
        <f t="shared" ca="1" si="347"/>
        <v>4324</v>
      </c>
      <c r="AQ1256" s="270" t="s">
        <v>99</v>
      </c>
      <c r="AR1256" s="265"/>
      <c r="AS1256" s="265"/>
      <c r="AT1256" s="265"/>
      <c r="AU1256" s="265"/>
      <c r="AV1256" s="265"/>
      <c r="AW1256" s="265" t="s">
        <v>336</v>
      </c>
      <c r="AX1256" s="265" t="s">
        <v>99</v>
      </c>
      <c r="AY1256" s="265" t="s">
        <v>99</v>
      </c>
      <c r="AZ1256" s="265" t="s">
        <v>99</v>
      </c>
      <c r="BA1256" s="265"/>
      <c r="BB1256" s="265"/>
      <c r="BC1256" s="265"/>
      <c r="BD1256" s="265"/>
      <c r="BE1256" s="265"/>
      <c r="BF1256" s="265"/>
      <c r="BG1256" s="265"/>
      <c r="BH1256" s="265"/>
      <c r="BI1256" s="265"/>
      <c r="BJ1256" s="265"/>
      <c r="BK1256" s="265"/>
      <c r="BL1256" s="265" t="s">
        <v>7369</v>
      </c>
      <c r="BM1256" s="265">
        <v>0</v>
      </c>
      <c r="BN1256" s="265" t="s">
        <v>15201</v>
      </c>
      <c r="BO1256" s="265" t="s">
        <v>106</v>
      </c>
      <c r="BP1256" s="265">
        <v>69000260</v>
      </c>
      <c r="BQ1256" s="265">
        <v>9292330112</v>
      </c>
      <c r="BR1256" s="271" t="s">
        <v>15202</v>
      </c>
      <c r="BS1256" s="265" t="s">
        <v>290</v>
      </c>
      <c r="BT1256" s="265" t="s">
        <v>110</v>
      </c>
      <c r="BU1256" s="265" t="s">
        <v>291</v>
      </c>
      <c r="BV1256" s="265" t="s">
        <v>110</v>
      </c>
      <c r="BW1256" s="269" t="s">
        <v>292</v>
      </c>
      <c r="BX1256" s="53" t="s">
        <v>970</v>
      </c>
      <c r="BY1256" s="265" t="s">
        <v>110</v>
      </c>
      <c r="BZ1256" s="265" t="s">
        <v>110</v>
      </c>
      <c r="CA1256" s="265" t="s">
        <v>110</v>
      </c>
      <c r="CB1256" s="265" t="s">
        <v>110</v>
      </c>
      <c r="CC1256" s="265" t="s">
        <v>110</v>
      </c>
      <c r="CD1256" s="265" t="s">
        <v>110</v>
      </c>
      <c r="CE1256" s="265" t="s">
        <v>110</v>
      </c>
      <c r="CF1256" s="265" t="s">
        <v>110</v>
      </c>
      <c r="CG1256" s="265" t="s">
        <v>110</v>
      </c>
      <c r="CH1256" s="265" t="s">
        <v>110</v>
      </c>
      <c r="CI1256" s="265" t="s">
        <v>110</v>
      </c>
      <c r="CJ1256" s="265" t="s">
        <v>110</v>
      </c>
      <c r="CK1256" s="265" t="s">
        <v>110</v>
      </c>
      <c r="CL1256" s="265" t="s">
        <v>110</v>
      </c>
      <c r="CM1256" s="265" t="s">
        <v>110</v>
      </c>
      <c r="CN1256" s="265"/>
      <c r="CO1256" s="265"/>
    </row>
    <row r="1257" spans="1:93" ht="15" customHeight="1">
      <c r="A1257" s="264" t="s">
        <v>15203</v>
      </c>
      <c r="B1257" s="265">
        <v>642</v>
      </c>
      <c r="C1257" s="585" t="s">
        <v>82</v>
      </c>
      <c r="D1257" s="609" t="s">
        <v>15025</v>
      </c>
      <c r="E1257" s="609">
        <v>51</v>
      </c>
      <c r="F1257" s="609"/>
      <c r="G1257" s="609"/>
      <c r="H1257" s="588" t="s">
        <v>84</v>
      </c>
      <c r="I1257" s="265"/>
      <c r="J1257" s="265" t="s">
        <v>85</v>
      </c>
      <c r="K1257" s="265" t="s">
        <v>86</v>
      </c>
      <c r="L1257" s="265" t="s">
        <v>69</v>
      </c>
      <c r="M1257" s="265" t="s">
        <v>196</v>
      </c>
      <c r="N1257" s="266" t="s">
        <v>88</v>
      </c>
      <c r="O1257" s="267" t="s">
        <v>15204</v>
      </c>
      <c r="P1257" s="265" t="s">
        <v>15205</v>
      </c>
      <c r="Q1257" s="266" t="s">
        <v>15206</v>
      </c>
      <c r="R1257" s="265" t="s">
        <v>15207</v>
      </c>
      <c r="S1257" s="265" t="s">
        <v>15208</v>
      </c>
      <c r="T1257" s="265">
        <v>212778522</v>
      </c>
      <c r="U1257" s="265">
        <v>8</v>
      </c>
      <c r="V1257" s="265">
        <v>68</v>
      </c>
      <c r="W1257" s="265">
        <v>93</v>
      </c>
      <c r="X1257" s="264" t="s">
        <v>11394</v>
      </c>
      <c r="Y1257" s="264" t="s">
        <v>15209</v>
      </c>
      <c r="Z1257" s="265">
        <v>2</v>
      </c>
      <c r="AA1257" s="265" t="s">
        <v>96</v>
      </c>
      <c r="AB1257" s="265" t="s">
        <v>23</v>
      </c>
      <c r="AC1257" s="265" t="s">
        <v>97</v>
      </c>
      <c r="AD1257" s="268"/>
      <c r="AE1257" s="264"/>
      <c r="AF1257" s="269">
        <v>30782</v>
      </c>
      <c r="AG1257" s="265" t="str">
        <f t="shared" ca="1" si="341"/>
        <v>41 anos</v>
      </c>
      <c r="AH1257" s="269">
        <v>41561</v>
      </c>
      <c r="AI1257" s="269">
        <v>41561</v>
      </c>
      <c r="AJ1257" s="269">
        <f t="shared" si="342"/>
        <v>50692</v>
      </c>
      <c r="AK1257" s="269">
        <f t="shared" si="343"/>
        <v>52518</v>
      </c>
      <c r="AL1257" s="265">
        <v>59</v>
      </c>
      <c r="AM1257" s="265" t="str">
        <f t="shared" ca="1" si="344"/>
        <v>11 ano(s)</v>
      </c>
      <c r="AN1257" s="265" t="str">
        <f t="shared" ca="1" si="345"/>
        <v>10  mês(es)</v>
      </c>
      <c r="AO1257" s="265" t="str">
        <f t="shared" ca="1" si="346"/>
        <v>2 dias</v>
      </c>
      <c r="AP1257" s="265">
        <f t="shared" ca="1" si="347"/>
        <v>4324</v>
      </c>
      <c r="AQ1257" s="270" t="s">
        <v>99</v>
      </c>
      <c r="AR1257" s="265"/>
      <c r="AS1257" s="265"/>
      <c r="AT1257" s="265"/>
      <c r="AU1257" s="265"/>
      <c r="AV1257" s="265"/>
      <c r="AW1257" s="265" t="s">
        <v>336</v>
      </c>
      <c r="AX1257" s="265" t="s">
        <v>99</v>
      </c>
      <c r="AY1257" s="265" t="s">
        <v>99</v>
      </c>
      <c r="AZ1257" s="265" t="s">
        <v>99</v>
      </c>
      <c r="BA1257" s="265"/>
      <c r="BB1257" s="265"/>
      <c r="BC1257" s="265"/>
      <c r="BD1257" s="265"/>
      <c r="BE1257" s="265"/>
      <c r="BF1257" s="265"/>
      <c r="BG1257" s="265"/>
      <c r="BH1257" s="265"/>
      <c r="BI1257" s="265"/>
      <c r="BJ1257" s="265"/>
      <c r="BK1257" s="265"/>
      <c r="BL1257" s="265" t="s">
        <v>15210</v>
      </c>
      <c r="BM1257" s="265">
        <v>0</v>
      </c>
      <c r="BN1257" s="265" t="s">
        <v>15211</v>
      </c>
      <c r="BO1257" s="265" t="s">
        <v>106</v>
      </c>
      <c r="BP1257" s="265">
        <v>69086040</v>
      </c>
      <c r="BQ1257" s="265">
        <v>992983045</v>
      </c>
      <c r="BR1257" s="271" t="s">
        <v>15212</v>
      </c>
      <c r="BS1257" s="265" t="s">
        <v>290</v>
      </c>
      <c r="BT1257" s="265" t="s">
        <v>110</v>
      </c>
      <c r="BU1257" s="265" t="s">
        <v>291</v>
      </c>
      <c r="BV1257" s="265" t="s">
        <v>110</v>
      </c>
      <c r="BW1257" s="269" t="s">
        <v>292</v>
      </c>
      <c r="BX1257" s="265" t="s">
        <v>5093</v>
      </c>
      <c r="BY1257" s="265" t="s">
        <v>110</v>
      </c>
      <c r="BZ1257" s="265" t="s">
        <v>110</v>
      </c>
      <c r="CA1257" s="265" t="s">
        <v>110</v>
      </c>
      <c r="CB1257" s="265" t="s">
        <v>110</v>
      </c>
      <c r="CC1257" s="265" t="s">
        <v>110</v>
      </c>
      <c r="CD1257" s="265" t="s">
        <v>110</v>
      </c>
      <c r="CE1257" s="265" t="s">
        <v>110</v>
      </c>
      <c r="CF1257" s="265" t="s">
        <v>110</v>
      </c>
      <c r="CG1257" s="265" t="s">
        <v>110</v>
      </c>
      <c r="CH1257" s="265" t="s">
        <v>110</v>
      </c>
      <c r="CI1257" s="265" t="s">
        <v>110</v>
      </c>
      <c r="CJ1257" s="265" t="s">
        <v>110</v>
      </c>
      <c r="CK1257" s="265" t="s">
        <v>110</v>
      </c>
      <c r="CL1257" s="265" t="s">
        <v>110</v>
      </c>
      <c r="CM1257" s="265" t="s">
        <v>110</v>
      </c>
      <c r="CN1257" s="265"/>
      <c r="CO1257" s="265"/>
    </row>
    <row r="1258" spans="1:93" ht="15" customHeight="1">
      <c r="A1258" s="264" t="s">
        <v>15213</v>
      </c>
      <c r="B1258" s="265">
        <v>618</v>
      </c>
      <c r="C1258" s="585" t="s">
        <v>82</v>
      </c>
      <c r="D1258" s="609" t="s">
        <v>15025</v>
      </c>
      <c r="E1258" s="609">
        <v>51</v>
      </c>
      <c r="F1258" s="609"/>
      <c r="G1258" s="609"/>
      <c r="H1258" s="588" t="s">
        <v>84</v>
      </c>
      <c r="I1258" s="265" t="s">
        <v>13130</v>
      </c>
      <c r="J1258" s="265" t="s">
        <v>85</v>
      </c>
      <c r="K1258" s="265" t="s">
        <v>544</v>
      </c>
      <c r="L1258" s="265" t="s">
        <v>69</v>
      </c>
      <c r="M1258" s="265" t="s">
        <v>196</v>
      </c>
      <c r="N1258" s="266" t="s">
        <v>88</v>
      </c>
      <c r="O1258" s="267" t="s">
        <v>15214</v>
      </c>
      <c r="P1258" s="265" t="s">
        <v>15215</v>
      </c>
      <c r="Q1258" s="266" t="s">
        <v>15216</v>
      </c>
      <c r="R1258" s="265" t="s">
        <v>15217</v>
      </c>
      <c r="S1258" s="265" t="s">
        <v>15218</v>
      </c>
      <c r="T1258" s="265">
        <v>174194522</v>
      </c>
      <c r="U1258" s="265">
        <v>8</v>
      </c>
      <c r="V1258" s="265">
        <v>63</v>
      </c>
      <c r="W1258" s="265">
        <v>153</v>
      </c>
      <c r="X1258" s="264" t="s">
        <v>15219</v>
      </c>
      <c r="Y1258" s="264" t="s">
        <v>15220</v>
      </c>
      <c r="Z1258" s="265">
        <v>6</v>
      </c>
      <c r="AA1258" s="265" t="s">
        <v>96</v>
      </c>
      <c r="AB1258" s="265" t="s">
        <v>23</v>
      </c>
      <c r="AC1258" s="265" t="s">
        <v>97</v>
      </c>
      <c r="AD1258" s="268"/>
      <c r="AE1258" s="264" t="s">
        <v>409</v>
      </c>
      <c r="AF1258" s="269">
        <v>28644</v>
      </c>
      <c r="AG1258" s="265" t="str">
        <f t="shared" ca="1" si="341"/>
        <v>47 anos</v>
      </c>
      <c r="AH1258" s="269">
        <v>41561</v>
      </c>
      <c r="AI1258" s="269">
        <v>41561</v>
      </c>
      <c r="AJ1258" s="269">
        <f t="shared" si="342"/>
        <v>50692</v>
      </c>
      <c r="AK1258" s="269">
        <f t="shared" si="343"/>
        <v>52518</v>
      </c>
      <c r="AL1258" s="265">
        <v>59</v>
      </c>
      <c r="AM1258" s="265" t="str">
        <f t="shared" ca="1" si="344"/>
        <v>11 ano(s)</v>
      </c>
      <c r="AN1258" s="265" t="str">
        <f t="shared" ca="1" si="345"/>
        <v>10  mês(es)</v>
      </c>
      <c r="AO1258" s="265" t="str">
        <f t="shared" ca="1" si="346"/>
        <v>2 dias</v>
      </c>
      <c r="AP1258" s="265">
        <f t="shared" ca="1" si="347"/>
        <v>4324</v>
      </c>
      <c r="AQ1258" s="270" t="s">
        <v>99</v>
      </c>
      <c r="AR1258" s="265"/>
      <c r="AS1258" s="265"/>
      <c r="AT1258" s="265"/>
      <c r="AU1258" s="265"/>
      <c r="AV1258" s="265"/>
      <c r="AW1258" s="265" t="s">
        <v>336</v>
      </c>
      <c r="AX1258" s="265" t="s">
        <v>99</v>
      </c>
      <c r="AY1258" s="265" t="s">
        <v>99</v>
      </c>
      <c r="AZ1258" s="265" t="s">
        <v>99</v>
      </c>
      <c r="BA1258" s="265"/>
      <c r="BB1258" s="265"/>
      <c r="BC1258" s="265" t="s">
        <v>351</v>
      </c>
      <c r="BD1258" s="265"/>
      <c r="BE1258" s="265"/>
      <c r="BF1258" s="265"/>
      <c r="BG1258" s="265"/>
      <c r="BH1258" s="265"/>
      <c r="BI1258" s="265"/>
      <c r="BJ1258" s="265"/>
      <c r="BK1258" s="265"/>
      <c r="BL1258" s="265" t="s">
        <v>15221</v>
      </c>
      <c r="BM1258" s="265">
        <v>0</v>
      </c>
      <c r="BN1258" s="265" t="s">
        <v>15222</v>
      </c>
      <c r="BO1258" s="265" t="s">
        <v>106</v>
      </c>
      <c r="BP1258" s="265">
        <v>69076191</v>
      </c>
      <c r="BQ1258" s="265">
        <v>9291772459</v>
      </c>
      <c r="BR1258" s="271" t="s">
        <v>15223</v>
      </c>
      <c r="BS1258" s="265" t="s">
        <v>290</v>
      </c>
      <c r="BT1258" s="265" t="s">
        <v>110</v>
      </c>
      <c r="BU1258" s="265" t="s">
        <v>291</v>
      </c>
      <c r="BV1258" s="265" t="s">
        <v>110</v>
      </c>
      <c r="BW1258" s="269" t="s">
        <v>292</v>
      </c>
      <c r="BX1258" s="265" t="s">
        <v>15224</v>
      </c>
      <c r="BY1258" s="265" t="s">
        <v>110</v>
      </c>
      <c r="BZ1258" s="265" t="s">
        <v>110</v>
      </c>
      <c r="CA1258" s="265" t="s">
        <v>110</v>
      </c>
      <c r="CB1258" s="265" t="s">
        <v>110</v>
      </c>
      <c r="CC1258" s="265" t="s">
        <v>110</v>
      </c>
      <c r="CD1258" s="265" t="s">
        <v>110</v>
      </c>
      <c r="CE1258" s="265" t="s">
        <v>110</v>
      </c>
      <c r="CF1258" s="265" t="s">
        <v>110</v>
      </c>
      <c r="CG1258" s="265" t="s">
        <v>110</v>
      </c>
      <c r="CH1258" s="265" t="s">
        <v>110</v>
      </c>
      <c r="CI1258" s="265" t="s">
        <v>110</v>
      </c>
      <c r="CJ1258" s="265" t="s">
        <v>110</v>
      </c>
      <c r="CK1258" s="265" t="s">
        <v>110</v>
      </c>
      <c r="CL1258" s="265" t="s">
        <v>110</v>
      </c>
      <c r="CM1258" s="265" t="s">
        <v>110</v>
      </c>
      <c r="CN1258" s="265"/>
      <c r="CO1258" s="265"/>
    </row>
    <row r="1259" spans="1:93" ht="15" customHeight="1">
      <c r="A1259" s="264" t="s">
        <v>15225</v>
      </c>
      <c r="B1259" s="265">
        <v>582</v>
      </c>
      <c r="C1259" s="585" t="s">
        <v>82</v>
      </c>
      <c r="D1259" s="609" t="s">
        <v>15025</v>
      </c>
      <c r="E1259" s="609">
        <v>51</v>
      </c>
      <c r="F1259" s="609"/>
      <c r="G1259" s="609"/>
      <c r="H1259" s="588" t="s">
        <v>84</v>
      </c>
      <c r="I1259" s="265"/>
      <c r="J1259" s="265" t="s">
        <v>85</v>
      </c>
      <c r="K1259" s="265" t="s">
        <v>86</v>
      </c>
      <c r="L1259" s="265" t="s">
        <v>69</v>
      </c>
      <c r="M1259" s="265" t="s">
        <v>196</v>
      </c>
      <c r="N1259" s="266" t="s">
        <v>88</v>
      </c>
      <c r="O1259" s="267" t="s">
        <v>15226</v>
      </c>
      <c r="P1259" s="265" t="s">
        <v>15227</v>
      </c>
      <c r="Q1259" s="266" t="s">
        <v>15228</v>
      </c>
      <c r="R1259" s="265" t="s">
        <v>15229</v>
      </c>
      <c r="S1259" s="265" t="s">
        <v>15230</v>
      </c>
      <c r="T1259" s="265">
        <v>164738422</v>
      </c>
      <c r="U1259" s="265">
        <v>16</v>
      </c>
      <c r="V1259" s="265">
        <v>37</v>
      </c>
      <c r="W1259" s="265">
        <v>231</v>
      </c>
      <c r="X1259" s="264" t="s">
        <v>15231</v>
      </c>
      <c r="Y1259" s="264" t="s">
        <v>15232</v>
      </c>
      <c r="Z1259" s="265">
        <v>2</v>
      </c>
      <c r="AA1259" s="265" t="s">
        <v>96</v>
      </c>
      <c r="AB1259" s="265" t="s">
        <v>23</v>
      </c>
      <c r="AC1259" s="265" t="s">
        <v>97</v>
      </c>
      <c r="AD1259" s="268"/>
      <c r="AE1259" s="264"/>
      <c r="AF1259" s="269">
        <v>28094</v>
      </c>
      <c r="AG1259" s="265" t="str">
        <f t="shared" ca="1" si="341"/>
        <v>48 anos</v>
      </c>
      <c r="AH1259" s="269">
        <v>41561</v>
      </c>
      <c r="AI1259" s="269">
        <v>41561</v>
      </c>
      <c r="AJ1259" s="269">
        <f t="shared" si="342"/>
        <v>50692</v>
      </c>
      <c r="AK1259" s="269">
        <f t="shared" si="343"/>
        <v>52518</v>
      </c>
      <c r="AL1259" s="265">
        <v>59</v>
      </c>
      <c r="AM1259" s="265" t="str">
        <f t="shared" ca="1" si="344"/>
        <v>11 ano(s)</v>
      </c>
      <c r="AN1259" s="265" t="str">
        <f t="shared" ca="1" si="345"/>
        <v>10  mês(es)</v>
      </c>
      <c r="AO1259" s="265" t="str">
        <f t="shared" ca="1" si="346"/>
        <v>2 dias</v>
      </c>
      <c r="AP1259" s="265">
        <f t="shared" ca="1" si="347"/>
        <v>4324</v>
      </c>
      <c r="AQ1259" s="270" t="s">
        <v>99</v>
      </c>
      <c r="AR1259" s="265"/>
      <c r="AS1259" s="265"/>
      <c r="AT1259" s="265"/>
      <c r="AU1259" s="265"/>
      <c r="AV1259" s="265"/>
      <c r="AW1259" s="265" t="s">
        <v>336</v>
      </c>
      <c r="AX1259" s="265" t="s">
        <v>99</v>
      </c>
      <c r="AY1259" s="265" t="s">
        <v>99</v>
      </c>
      <c r="AZ1259" s="265" t="s">
        <v>99</v>
      </c>
      <c r="BA1259" s="265"/>
      <c r="BB1259" s="265"/>
      <c r="BC1259" s="265"/>
      <c r="BD1259" s="265"/>
      <c r="BE1259" s="265"/>
      <c r="BF1259" s="265"/>
      <c r="BG1259" s="265"/>
      <c r="BH1259" s="265"/>
      <c r="BI1259" s="265"/>
      <c r="BJ1259" s="265"/>
      <c r="BK1259" s="265"/>
      <c r="BL1259" s="265" t="s">
        <v>15233</v>
      </c>
      <c r="BM1259" s="265">
        <v>0</v>
      </c>
      <c r="BN1259" s="265" t="s">
        <v>15234</v>
      </c>
      <c r="BO1259" s="265" t="s">
        <v>106</v>
      </c>
      <c r="BP1259" s="265">
        <v>69044700</v>
      </c>
      <c r="BQ1259" s="265">
        <v>9292243965</v>
      </c>
      <c r="BR1259" s="271" t="s">
        <v>1840</v>
      </c>
      <c r="BS1259" s="265" t="s">
        <v>290</v>
      </c>
      <c r="BT1259" s="265" t="s">
        <v>110</v>
      </c>
      <c r="BU1259" s="265" t="s">
        <v>291</v>
      </c>
      <c r="BV1259" s="265" t="s">
        <v>110</v>
      </c>
      <c r="BW1259" s="269" t="s">
        <v>292</v>
      </c>
      <c r="BX1259" s="265" t="s">
        <v>4694</v>
      </c>
      <c r="BY1259" s="265" t="s">
        <v>110</v>
      </c>
      <c r="BZ1259" s="265" t="s">
        <v>110</v>
      </c>
      <c r="CA1259" s="265" t="s">
        <v>110</v>
      </c>
      <c r="CB1259" s="265" t="s">
        <v>110</v>
      </c>
      <c r="CC1259" s="265" t="s">
        <v>110</v>
      </c>
      <c r="CD1259" s="265" t="s">
        <v>110</v>
      </c>
      <c r="CE1259" s="265" t="s">
        <v>110</v>
      </c>
      <c r="CF1259" s="265" t="s">
        <v>110</v>
      </c>
      <c r="CG1259" s="265" t="s">
        <v>110</v>
      </c>
      <c r="CH1259" s="265" t="s">
        <v>110</v>
      </c>
      <c r="CI1259" s="265" t="s">
        <v>110</v>
      </c>
      <c r="CJ1259" s="265" t="s">
        <v>110</v>
      </c>
      <c r="CK1259" s="265" t="s">
        <v>110</v>
      </c>
      <c r="CL1259" s="265" t="s">
        <v>110</v>
      </c>
      <c r="CM1259" s="265" t="s">
        <v>110</v>
      </c>
      <c r="CN1259" s="265"/>
      <c r="CO1259" s="265"/>
    </row>
    <row r="1260" spans="1:93" ht="15" customHeight="1">
      <c r="A1260" s="264" t="s">
        <v>15235</v>
      </c>
      <c r="B1260" s="265">
        <v>81</v>
      </c>
      <c r="C1260" s="225" t="s">
        <v>82</v>
      </c>
      <c r="D1260" s="609" t="s">
        <v>15025</v>
      </c>
      <c r="E1260" s="609">
        <v>51</v>
      </c>
      <c r="F1260" s="609"/>
      <c r="G1260" s="609"/>
      <c r="H1260" s="597" t="s">
        <v>84</v>
      </c>
      <c r="I1260" s="265" t="s">
        <v>295</v>
      </c>
      <c r="J1260" s="265" t="s">
        <v>85</v>
      </c>
      <c r="K1260" s="265"/>
      <c r="L1260" s="265" t="s">
        <v>257</v>
      </c>
      <c r="M1260" s="266" t="s">
        <v>196</v>
      </c>
      <c r="N1260" s="270" t="s">
        <v>88</v>
      </c>
      <c r="O1260" s="267" t="s">
        <v>15236</v>
      </c>
      <c r="P1260" s="294" t="s">
        <v>15237</v>
      </c>
      <c r="Q1260" s="265">
        <v>1981</v>
      </c>
      <c r="R1260" s="294" t="s">
        <v>15238</v>
      </c>
      <c r="S1260" s="294" t="s">
        <v>15239</v>
      </c>
      <c r="T1260" s="300" t="s">
        <v>15240</v>
      </c>
      <c r="U1260" s="265">
        <v>24</v>
      </c>
      <c r="V1260" s="265" t="s">
        <v>877</v>
      </c>
      <c r="W1260" s="265" t="s">
        <v>15241</v>
      </c>
      <c r="X1260" s="264" t="s">
        <v>3456</v>
      </c>
      <c r="Y1260" s="264" t="s">
        <v>15242</v>
      </c>
      <c r="Z1260" s="265">
        <v>1</v>
      </c>
      <c r="AA1260" s="265" t="s">
        <v>96</v>
      </c>
      <c r="AB1260" s="265" t="s">
        <v>23</v>
      </c>
      <c r="AC1260" s="265" t="s">
        <v>97</v>
      </c>
      <c r="AD1260" s="268"/>
      <c r="AE1260" s="264"/>
      <c r="AF1260" s="297">
        <v>34907</v>
      </c>
      <c r="AG1260" s="265" t="str">
        <f t="shared" ca="1" si="341"/>
        <v>30 anos</v>
      </c>
      <c r="AH1260" s="297">
        <v>45261</v>
      </c>
      <c r="AI1260" s="269"/>
      <c r="AJ1260" s="269"/>
      <c r="AK1260" s="269"/>
      <c r="AL1260" s="265"/>
      <c r="AM1260" s="265"/>
      <c r="AN1260" s="265"/>
      <c r="AO1260" s="265"/>
      <c r="AP1260" s="265"/>
      <c r="AQ1260" s="265"/>
      <c r="AR1260" s="265"/>
      <c r="AS1260" s="265"/>
      <c r="AT1260" s="265"/>
      <c r="AU1260" s="265"/>
      <c r="AV1260" s="265"/>
      <c r="AW1260" s="265" t="s">
        <v>100</v>
      </c>
      <c r="AX1260" s="52" t="s">
        <v>15243</v>
      </c>
      <c r="AY1260" s="52" t="s">
        <v>306</v>
      </c>
      <c r="AZ1260" s="52" t="s">
        <v>99</v>
      </c>
      <c r="BA1260" s="52" t="s">
        <v>99</v>
      </c>
      <c r="BB1260" s="265" t="s">
        <v>271</v>
      </c>
      <c r="BC1260" s="265"/>
      <c r="BD1260" s="265"/>
      <c r="BE1260" s="265"/>
      <c r="BF1260" s="265"/>
      <c r="BG1260" s="265"/>
      <c r="BH1260" s="265"/>
      <c r="BI1260" s="265"/>
      <c r="BJ1260" s="265"/>
      <c r="BK1260" s="265"/>
      <c r="BL1260" s="264" t="s">
        <v>15244</v>
      </c>
      <c r="BM1260" s="265">
        <v>13</v>
      </c>
      <c r="BN1260" s="265" t="s">
        <v>2184</v>
      </c>
      <c r="BO1260" s="265" t="s">
        <v>106</v>
      </c>
      <c r="BP1260" s="265" t="s">
        <v>15245</v>
      </c>
      <c r="BQ1260" s="53" t="s">
        <v>15246</v>
      </c>
      <c r="BR1260" s="54" t="s">
        <v>15247</v>
      </c>
      <c r="BS1260" s="265"/>
      <c r="BT1260" s="265"/>
      <c r="BU1260" s="265"/>
      <c r="BV1260" s="265" t="s">
        <v>276</v>
      </c>
      <c r="BW1260" s="265"/>
      <c r="BX1260" s="265"/>
      <c r="BY1260" s="265"/>
      <c r="BZ1260" s="265"/>
      <c r="CA1260" s="265"/>
      <c r="CB1260" s="269"/>
      <c r="CC1260" s="265"/>
      <c r="CD1260" s="269"/>
      <c r="CE1260" s="265"/>
      <c r="CF1260" s="265"/>
      <c r="CG1260" s="265"/>
      <c r="CH1260" s="265"/>
      <c r="CI1260" s="265"/>
      <c r="CJ1260" s="265"/>
      <c r="CK1260" s="265"/>
      <c r="CL1260" s="265"/>
      <c r="CM1260" s="265"/>
      <c r="CN1260" s="265"/>
      <c r="CO1260" s="265"/>
    </row>
    <row r="1261" spans="1:93" ht="15" customHeight="1">
      <c r="A1261" s="264" t="s">
        <v>15248</v>
      </c>
      <c r="B1261" s="265">
        <v>591</v>
      </c>
      <c r="C1261" s="585" t="s">
        <v>82</v>
      </c>
      <c r="D1261" s="609" t="s">
        <v>15025</v>
      </c>
      <c r="E1261" s="609">
        <v>51</v>
      </c>
      <c r="F1261" s="609"/>
      <c r="G1261" s="609"/>
      <c r="H1261" s="588" t="s">
        <v>84</v>
      </c>
      <c r="I1261" s="265"/>
      <c r="J1261" s="265" t="s">
        <v>85</v>
      </c>
      <c r="K1261" s="265" t="s">
        <v>279</v>
      </c>
      <c r="L1261" s="265" t="s">
        <v>69</v>
      </c>
      <c r="M1261" s="265" t="s">
        <v>196</v>
      </c>
      <c r="N1261" s="266" t="s">
        <v>88</v>
      </c>
      <c r="O1261" s="267" t="s">
        <v>15249</v>
      </c>
      <c r="P1261" s="265" t="s">
        <v>15250</v>
      </c>
      <c r="Q1261" s="266" t="s">
        <v>15251</v>
      </c>
      <c r="R1261" s="265" t="s">
        <v>15252</v>
      </c>
      <c r="S1261" s="265" t="s">
        <v>15253</v>
      </c>
      <c r="T1261" s="265">
        <v>287007615</v>
      </c>
      <c r="U1261" s="265">
        <v>70</v>
      </c>
      <c r="V1261" s="265">
        <v>62</v>
      </c>
      <c r="W1261" s="265">
        <v>162</v>
      </c>
      <c r="X1261" s="264" t="s">
        <v>15254</v>
      </c>
      <c r="Y1261" s="264" t="s">
        <v>15255</v>
      </c>
      <c r="Z1261" s="265">
        <v>2</v>
      </c>
      <c r="AA1261" s="265" t="s">
        <v>96</v>
      </c>
      <c r="AB1261" s="265" t="s">
        <v>23</v>
      </c>
      <c r="AC1261" s="265" t="s">
        <v>97</v>
      </c>
      <c r="AD1261" s="268"/>
      <c r="AE1261" s="264" t="s">
        <v>15256</v>
      </c>
      <c r="AF1261" s="269">
        <v>30443</v>
      </c>
      <c r="AG1261" s="265" t="str">
        <f t="shared" ca="1" si="341"/>
        <v>42 anos</v>
      </c>
      <c r="AH1261" s="269">
        <v>41561</v>
      </c>
      <c r="AI1261" s="269">
        <v>41561</v>
      </c>
      <c r="AJ1261" s="269">
        <f t="shared" ref="AJ1261:AJ1270" si="348">EDATE(AI1261,300)</f>
        <v>50692</v>
      </c>
      <c r="AK1261" s="269">
        <f t="shared" ref="AK1261:AK1270" si="349">EDATE(AI1261,360)</f>
        <v>52518</v>
      </c>
      <c r="AL1261" s="265">
        <v>59</v>
      </c>
      <c r="AM1261" s="265" t="str">
        <f t="shared" ref="AM1261:AM1270" ca="1" si="350">DATEDIF(AI1261,TODAY(),"Y")&amp;" ano(s)"</f>
        <v>11 ano(s)</v>
      </c>
      <c r="AN1261" s="265" t="str">
        <f t="shared" ref="AN1261:AN1270" ca="1" si="351">DATEDIF(AI1261,TODAY(),"YM")&amp;"  mês(es)"</f>
        <v>10  mês(es)</v>
      </c>
      <c r="AO1261" s="265" t="str">
        <f t="shared" ref="AO1261:AO1270" ca="1" si="352">DATEDIF(AI1261,TODAY(),"MD")&amp;" dias"</f>
        <v>2 dias</v>
      </c>
      <c r="AP1261" s="265">
        <f t="shared" ref="AP1261:AP1270" ca="1" si="353">TODAY()-AI1261</f>
        <v>4324</v>
      </c>
      <c r="AQ1261" s="270" t="s">
        <v>99</v>
      </c>
      <c r="AR1261" s="265"/>
      <c r="AS1261" s="265"/>
      <c r="AT1261" s="265"/>
      <c r="AU1261" s="265"/>
      <c r="AV1261" s="265"/>
      <c r="AW1261" s="265" t="s">
        <v>100</v>
      </c>
      <c r="AX1261" s="265" t="s">
        <v>96</v>
      </c>
      <c r="AY1261" s="265" t="s">
        <v>15257</v>
      </c>
      <c r="AZ1261" s="265" t="s">
        <v>99</v>
      </c>
      <c r="BA1261" s="265"/>
      <c r="BB1261" s="265"/>
      <c r="BC1261" s="265"/>
      <c r="BD1261" s="265"/>
      <c r="BE1261" s="265"/>
      <c r="BF1261" s="265"/>
      <c r="BG1261" s="265"/>
      <c r="BH1261" s="265"/>
      <c r="BI1261" s="265"/>
      <c r="BJ1261" s="265"/>
      <c r="BK1261" s="265"/>
      <c r="BL1261" s="265" t="s">
        <v>15258</v>
      </c>
      <c r="BM1261" s="265">
        <v>0</v>
      </c>
      <c r="BN1261" s="265" t="s">
        <v>15259</v>
      </c>
      <c r="BO1261" s="265" t="s">
        <v>106</v>
      </c>
      <c r="BP1261" s="265">
        <v>69028330</v>
      </c>
      <c r="BQ1261" s="305">
        <v>9281006263</v>
      </c>
      <c r="BR1261" s="306" t="s">
        <v>15260</v>
      </c>
      <c r="BS1261" s="265" t="s">
        <v>290</v>
      </c>
      <c r="BT1261" s="265" t="s">
        <v>110</v>
      </c>
      <c r="BU1261" s="265" t="s">
        <v>291</v>
      </c>
      <c r="BV1261" s="265" t="s">
        <v>110</v>
      </c>
      <c r="BW1261" s="269" t="s">
        <v>292</v>
      </c>
      <c r="BX1261" s="265" t="s">
        <v>4707</v>
      </c>
      <c r="BY1261" s="265" t="s">
        <v>110</v>
      </c>
      <c r="BZ1261" s="265" t="s">
        <v>110</v>
      </c>
      <c r="CA1261" s="265" t="s">
        <v>110</v>
      </c>
      <c r="CB1261" s="265" t="s">
        <v>110</v>
      </c>
      <c r="CC1261" s="265" t="s">
        <v>110</v>
      </c>
      <c r="CD1261" s="265" t="s">
        <v>110</v>
      </c>
      <c r="CE1261" s="265" t="s">
        <v>110</v>
      </c>
      <c r="CF1261" s="265" t="s">
        <v>110</v>
      </c>
      <c r="CG1261" s="265" t="s">
        <v>110</v>
      </c>
      <c r="CH1261" s="265" t="s">
        <v>110</v>
      </c>
      <c r="CI1261" s="265" t="s">
        <v>110</v>
      </c>
      <c r="CJ1261" s="265" t="s">
        <v>110</v>
      </c>
      <c r="CK1261" s="265" t="s">
        <v>110</v>
      </c>
      <c r="CL1261" s="265" t="s">
        <v>110</v>
      </c>
      <c r="CM1261" s="265" t="s">
        <v>110</v>
      </c>
      <c r="CN1261" s="265"/>
      <c r="CO1261" s="265"/>
    </row>
    <row r="1262" spans="1:93" ht="15" customHeight="1">
      <c r="A1262" s="264" t="s">
        <v>15261</v>
      </c>
      <c r="B1262" s="265">
        <v>269</v>
      </c>
      <c r="C1262" s="585" t="s">
        <v>82</v>
      </c>
      <c r="D1262" s="609" t="s">
        <v>15025</v>
      </c>
      <c r="E1262" s="609">
        <v>51</v>
      </c>
      <c r="F1262" s="609"/>
      <c r="G1262" s="609"/>
      <c r="H1262" s="588" t="s">
        <v>84</v>
      </c>
      <c r="I1262" s="265"/>
      <c r="J1262" s="265" t="s">
        <v>85</v>
      </c>
      <c r="K1262" s="265" t="s">
        <v>86</v>
      </c>
      <c r="L1262" s="265" t="s">
        <v>195</v>
      </c>
      <c r="M1262" s="266" t="s">
        <v>196</v>
      </c>
      <c r="N1262" s="266" t="s">
        <v>88</v>
      </c>
      <c r="O1262" s="267" t="s">
        <v>15262</v>
      </c>
      <c r="P1262" s="265" t="s">
        <v>15263</v>
      </c>
      <c r="Q1262" s="266" t="s">
        <v>15264</v>
      </c>
      <c r="R1262" s="265" t="s">
        <v>15265</v>
      </c>
      <c r="S1262" s="265" t="s">
        <v>15266</v>
      </c>
      <c r="T1262" s="265">
        <v>184704522</v>
      </c>
      <c r="U1262" s="265">
        <v>91</v>
      </c>
      <c r="V1262" s="265">
        <v>59</v>
      </c>
      <c r="W1262" s="265">
        <v>28</v>
      </c>
      <c r="X1262" s="264" t="s">
        <v>15267</v>
      </c>
      <c r="Y1262" s="264" t="s">
        <v>15268</v>
      </c>
      <c r="Z1262" s="265">
        <v>2</v>
      </c>
      <c r="AA1262" s="265" t="s">
        <v>96</v>
      </c>
      <c r="AB1262" s="265" t="s">
        <v>23</v>
      </c>
      <c r="AC1262" s="265" t="s">
        <v>97</v>
      </c>
      <c r="AD1262" s="268"/>
      <c r="AE1262" s="264" t="s">
        <v>15058</v>
      </c>
      <c r="AF1262" s="269">
        <v>28812</v>
      </c>
      <c r="AG1262" s="265" t="str">
        <f t="shared" ca="1" si="341"/>
        <v>46 anos</v>
      </c>
      <c r="AH1262" s="269">
        <v>38058</v>
      </c>
      <c r="AI1262" s="269">
        <v>38058</v>
      </c>
      <c r="AJ1262" s="269">
        <f t="shared" si="348"/>
        <v>47189</v>
      </c>
      <c r="AK1262" s="269">
        <f t="shared" si="349"/>
        <v>49015</v>
      </c>
      <c r="AL1262" s="265">
        <v>59</v>
      </c>
      <c r="AM1262" s="265" t="str">
        <f t="shared" ca="1" si="350"/>
        <v>21 ano(s)</v>
      </c>
      <c r="AN1262" s="265" t="str">
        <f t="shared" ca="1" si="351"/>
        <v>5  mês(es)</v>
      </c>
      <c r="AO1262" s="265" t="str">
        <f t="shared" ca="1" si="352"/>
        <v>4 dias</v>
      </c>
      <c r="AP1262" s="265">
        <f t="shared" ca="1" si="353"/>
        <v>7827</v>
      </c>
      <c r="AQ1262" s="270" t="s">
        <v>99</v>
      </c>
      <c r="AR1262" s="265"/>
      <c r="AS1262" s="265"/>
      <c r="AT1262" s="265"/>
      <c r="AU1262" s="265"/>
      <c r="AV1262" s="265"/>
      <c r="AW1262" s="301"/>
      <c r="AX1262" s="312"/>
      <c r="AY1262" s="312" t="s">
        <v>99</v>
      </c>
      <c r="AZ1262" s="312" t="s">
        <v>99</v>
      </c>
      <c r="BA1262" s="313" t="s">
        <v>99</v>
      </c>
      <c r="BB1262" s="269" t="s">
        <v>101</v>
      </c>
      <c r="BC1262" s="265"/>
      <c r="BD1262" s="265" t="s">
        <v>1430</v>
      </c>
      <c r="BE1262" s="265" t="s">
        <v>223</v>
      </c>
      <c r="BF1262" s="265"/>
      <c r="BG1262" s="265"/>
      <c r="BH1262" s="265"/>
      <c r="BI1262" s="265"/>
      <c r="BJ1262" s="265"/>
      <c r="BK1262" s="265"/>
      <c r="BL1262" s="265"/>
      <c r="BM1262" s="265">
        <v>0</v>
      </c>
      <c r="BN1262" s="265"/>
      <c r="BO1262" s="265" t="s">
        <v>106</v>
      </c>
      <c r="BP1262" s="265">
        <v>69000000</v>
      </c>
      <c r="BQ1262" s="117" t="s">
        <v>15269</v>
      </c>
      <c r="BR1262" s="22" t="s">
        <v>15270</v>
      </c>
      <c r="BS1262" s="265" t="s">
        <v>108</v>
      </c>
      <c r="BT1262" s="265" t="s">
        <v>109</v>
      </c>
      <c r="BU1262" s="265" t="s">
        <v>1432</v>
      </c>
      <c r="BV1262" s="265" t="s">
        <v>1433</v>
      </c>
      <c r="BW1262" s="265" t="s">
        <v>1434</v>
      </c>
      <c r="BX1262" s="265" t="s">
        <v>1435</v>
      </c>
      <c r="BY1262" s="265" t="s">
        <v>208</v>
      </c>
      <c r="BZ1262" s="269" t="s">
        <v>226</v>
      </c>
      <c r="CA1262" s="265" t="s">
        <v>110</v>
      </c>
      <c r="CB1262" s="265" t="s">
        <v>110</v>
      </c>
      <c r="CC1262" s="265" t="s">
        <v>110</v>
      </c>
      <c r="CD1262" s="265" t="s">
        <v>110</v>
      </c>
      <c r="CE1262" s="265" t="s">
        <v>110</v>
      </c>
      <c r="CF1262" s="265" t="s">
        <v>110</v>
      </c>
      <c r="CG1262" s="265" t="s">
        <v>110</v>
      </c>
      <c r="CH1262" s="265" t="s">
        <v>110</v>
      </c>
      <c r="CI1262" s="265" t="s">
        <v>110</v>
      </c>
      <c r="CJ1262" s="265" t="s">
        <v>110</v>
      </c>
      <c r="CK1262" s="265" t="s">
        <v>110</v>
      </c>
      <c r="CL1262" s="265" t="s">
        <v>110</v>
      </c>
      <c r="CM1262" s="265" t="s">
        <v>110</v>
      </c>
      <c r="CN1262" s="265"/>
      <c r="CO1262" s="265"/>
    </row>
    <row r="1263" spans="1:93" ht="15" customHeight="1">
      <c r="A1263" s="264" t="s">
        <v>15271</v>
      </c>
      <c r="B1263" s="265">
        <v>252</v>
      </c>
      <c r="C1263" s="585" t="s">
        <v>82</v>
      </c>
      <c r="D1263" s="609" t="s">
        <v>15025</v>
      </c>
      <c r="E1263" s="609">
        <v>51</v>
      </c>
      <c r="F1263" s="609"/>
      <c r="G1263" s="609"/>
      <c r="H1263" s="588" t="s">
        <v>84</v>
      </c>
      <c r="I1263" s="265"/>
      <c r="J1263" s="265" t="s">
        <v>85</v>
      </c>
      <c r="K1263" s="265" t="s">
        <v>86</v>
      </c>
      <c r="L1263" s="265" t="s">
        <v>195</v>
      </c>
      <c r="M1263" s="265" t="s">
        <v>196</v>
      </c>
      <c r="N1263" s="266" t="s">
        <v>88</v>
      </c>
      <c r="O1263" s="267" t="s">
        <v>15272</v>
      </c>
      <c r="P1263" s="265" t="s">
        <v>15273</v>
      </c>
      <c r="Q1263" s="266" t="s">
        <v>8382</v>
      </c>
      <c r="R1263" s="265" t="s">
        <v>15274</v>
      </c>
      <c r="S1263" s="265" t="s">
        <v>15275</v>
      </c>
      <c r="T1263" s="265">
        <v>207095422</v>
      </c>
      <c r="U1263" s="265">
        <v>40</v>
      </c>
      <c r="V1263" s="265">
        <v>65</v>
      </c>
      <c r="W1263" s="265">
        <v>104</v>
      </c>
      <c r="X1263" s="264" t="s">
        <v>15276</v>
      </c>
      <c r="Y1263" s="264" t="s">
        <v>15277</v>
      </c>
      <c r="Z1263" s="265">
        <v>6</v>
      </c>
      <c r="AA1263" s="265" t="s">
        <v>96</v>
      </c>
      <c r="AB1263" s="265" t="s">
        <v>23</v>
      </c>
      <c r="AC1263" s="265" t="s">
        <v>97</v>
      </c>
      <c r="AD1263" s="268"/>
      <c r="AE1263" s="264" t="s">
        <v>15058</v>
      </c>
      <c r="AF1263" s="269">
        <v>28163</v>
      </c>
      <c r="AG1263" s="265" t="str">
        <f t="shared" ca="1" si="341"/>
        <v>48 anos</v>
      </c>
      <c r="AH1263" s="269">
        <v>38058</v>
      </c>
      <c r="AI1263" s="269">
        <v>38058</v>
      </c>
      <c r="AJ1263" s="269">
        <f t="shared" si="348"/>
        <v>47189</v>
      </c>
      <c r="AK1263" s="269">
        <f t="shared" si="349"/>
        <v>49015</v>
      </c>
      <c r="AL1263" s="265">
        <v>59</v>
      </c>
      <c r="AM1263" s="265" t="str">
        <f t="shared" ca="1" si="350"/>
        <v>21 ano(s)</v>
      </c>
      <c r="AN1263" s="265" t="str">
        <f t="shared" ca="1" si="351"/>
        <v>5  mês(es)</v>
      </c>
      <c r="AO1263" s="265" t="str">
        <f t="shared" ca="1" si="352"/>
        <v>4 dias</v>
      </c>
      <c r="AP1263" s="265">
        <f t="shared" ca="1" si="353"/>
        <v>7827</v>
      </c>
      <c r="AQ1263" s="270" t="s">
        <v>99</v>
      </c>
      <c r="AR1263" s="265"/>
      <c r="AS1263" s="265"/>
      <c r="AT1263" s="265"/>
      <c r="AU1263" s="265"/>
      <c r="AV1263" s="265"/>
      <c r="AW1263" s="265" t="s">
        <v>100</v>
      </c>
      <c r="AX1263" s="265" t="s">
        <v>1887</v>
      </c>
      <c r="AY1263" s="265" t="s">
        <v>99</v>
      </c>
      <c r="AZ1263" s="265" t="s">
        <v>99</v>
      </c>
      <c r="BA1263" s="265" t="s">
        <v>99</v>
      </c>
      <c r="BB1263" s="269" t="s">
        <v>101</v>
      </c>
      <c r="BC1263" s="265"/>
      <c r="BD1263" s="265" t="s">
        <v>1430</v>
      </c>
      <c r="BE1263" s="265" t="s">
        <v>223</v>
      </c>
      <c r="BF1263" s="265"/>
      <c r="BG1263" s="265"/>
      <c r="BH1263" s="265"/>
      <c r="BI1263" s="265"/>
      <c r="BJ1263" s="265"/>
      <c r="BK1263" s="265"/>
      <c r="BL1263" s="265" t="s">
        <v>15278</v>
      </c>
      <c r="BM1263" s="265">
        <v>0</v>
      </c>
      <c r="BN1263" s="265"/>
      <c r="BO1263" s="265" t="s">
        <v>106</v>
      </c>
      <c r="BP1263" s="265">
        <v>69030010</v>
      </c>
      <c r="BQ1263" s="305" t="s">
        <v>15279</v>
      </c>
      <c r="BR1263" s="306" t="s">
        <v>15280</v>
      </c>
      <c r="BS1263" s="265" t="s">
        <v>108</v>
      </c>
      <c r="BT1263" s="265" t="s">
        <v>109</v>
      </c>
      <c r="BU1263" s="265" t="s">
        <v>1432</v>
      </c>
      <c r="BV1263" s="265" t="s">
        <v>1433</v>
      </c>
      <c r="BW1263" s="265" t="s">
        <v>1434</v>
      </c>
      <c r="BX1263" s="265" t="s">
        <v>1435</v>
      </c>
      <c r="BY1263" s="265" t="s">
        <v>208</v>
      </c>
      <c r="BZ1263" s="265" t="s">
        <v>413</v>
      </c>
      <c r="CA1263" s="265" t="s">
        <v>110</v>
      </c>
      <c r="CB1263" s="265" t="s">
        <v>110</v>
      </c>
      <c r="CC1263" s="265" t="s">
        <v>110</v>
      </c>
      <c r="CD1263" s="265" t="s">
        <v>110</v>
      </c>
      <c r="CE1263" s="265" t="s">
        <v>110</v>
      </c>
      <c r="CF1263" s="265" t="s">
        <v>110</v>
      </c>
      <c r="CG1263" s="265" t="s">
        <v>110</v>
      </c>
      <c r="CH1263" s="265" t="s">
        <v>110</v>
      </c>
      <c r="CI1263" s="265" t="s">
        <v>110</v>
      </c>
      <c r="CJ1263" s="265" t="s">
        <v>110</v>
      </c>
      <c r="CK1263" s="265" t="s">
        <v>110</v>
      </c>
      <c r="CL1263" s="265" t="s">
        <v>110</v>
      </c>
      <c r="CM1263" s="265" t="s">
        <v>110</v>
      </c>
      <c r="CN1263" s="265"/>
      <c r="CO1263" s="265"/>
    </row>
    <row r="1264" spans="1:93" ht="15" customHeight="1">
      <c r="A1264" s="264" t="s">
        <v>15281</v>
      </c>
      <c r="B1264" s="265">
        <v>181</v>
      </c>
      <c r="C1264" s="585" t="s">
        <v>82</v>
      </c>
      <c r="D1264" s="609" t="s">
        <v>15025</v>
      </c>
      <c r="E1264" s="609">
        <v>51</v>
      </c>
      <c r="F1264" s="609"/>
      <c r="G1264" s="609"/>
      <c r="H1264" s="588" t="s">
        <v>84</v>
      </c>
      <c r="I1264" s="265"/>
      <c r="J1264" s="265" t="s">
        <v>85</v>
      </c>
      <c r="K1264" s="265" t="s">
        <v>279</v>
      </c>
      <c r="L1264" s="265" t="s">
        <v>195</v>
      </c>
      <c r="M1264" s="266" t="s">
        <v>196</v>
      </c>
      <c r="N1264" s="266" t="s">
        <v>88</v>
      </c>
      <c r="O1264" s="267" t="s">
        <v>15282</v>
      </c>
      <c r="P1264" s="265" t="s">
        <v>15283</v>
      </c>
      <c r="Q1264" s="266" t="s">
        <v>15284</v>
      </c>
      <c r="R1264" s="265" t="s">
        <v>15285</v>
      </c>
      <c r="S1264" s="265" t="s">
        <v>15286</v>
      </c>
      <c r="T1264" s="265">
        <v>197015022</v>
      </c>
      <c r="U1264" s="265">
        <v>8</v>
      </c>
      <c r="V1264" s="265">
        <v>1</v>
      </c>
      <c r="W1264" s="265">
        <v>335</v>
      </c>
      <c r="X1264" s="264" t="s">
        <v>15287</v>
      </c>
      <c r="Y1264" s="264" t="s">
        <v>15288</v>
      </c>
      <c r="Z1264" s="265">
        <v>1</v>
      </c>
      <c r="AA1264" s="265" t="s">
        <v>96</v>
      </c>
      <c r="AB1264" s="265" t="s">
        <v>23</v>
      </c>
      <c r="AC1264" s="265" t="s">
        <v>97</v>
      </c>
      <c r="AD1264" s="268"/>
      <c r="AE1264" s="264"/>
      <c r="AF1264" s="269">
        <v>29387</v>
      </c>
      <c r="AG1264" s="265" t="str">
        <f t="shared" ca="1" si="341"/>
        <v>45 anos</v>
      </c>
      <c r="AH1264" s="269">
        <v>38058</v>
      </c>
      <c r="AI1264" s="269">
        <v>38058</v>
      </c>
      <c r="AJ1264" s="269">
        <f t="shared" si="348"/>
        <v>47189</v>
      </c>
      <c r="AK1264" s="269">
        <f t="shared" si="349"/>
        <v>49015</v>
      </c>
      <c r="AL1264" s="265">
        <v>59</v>
      </c>
      <c r="AM1264" s="265" t="str">
        <f t="shared" ca="1" si="350"/>
        <v>21 ano(s)</v>
      </c>
      <c r="AN1264" s="265" t="str">
        <f t="shared" ca="1" si="351"/>
        <v>5  mês(es)</v>
      </c>
      <c r="AO1264" s="265" t="str">
        <f t="shared" ca="1" si="352"/>
        <v>4 dias</v>
      </c>
      <c r="AP1264" s="265">
        <f t="shared" ca="1" si="353"/>
        <v>7827</v>
      </c>
      <c r="AQ1264" s="270" t="s">
        <v>99</v>
      </c>
      <c r="AR1264" s="265"/>
      <c r="AS1264" s="265"/>
      <c r="AT1264" s="265"/>
      <c r="AU1264" s="265"/>
      <c r="AV1264" s="265"/>
      <c r="AW1264" s="265"/>
      <c r="AX1264" s="265"/>
      <c r="AY1264" s="265" t="s">
        <v>99</v>
      </c>
      <c r="AZ1264" s="265" t="s">
        <v>99</v>
      </c>
      <c r="BA1264" s="265" t="s">
        <v>99</v>
      </c>
      <c r="BB1264" s="269" t="s">
        <v>101</v>
      </c>
      <c r="BC1264" s="265"/>
      <c r="BD1264" s="265" t="s">
        <v>102</v>
      </c>
      <c r="BE1264" s="265" t="s">
        <v>103</v>
      </c>
      <c r="BF1264" s="265"/>
      <c r="BG1264" s="265"/>
      <c r="BH1264" s="265"/>
      <c r="BI1264" s="265"/>
      <c r="BJ1264" s="265"/>
      <c r="BK1264" s="265"/>
      <c r="BL1264" s="265"/>
      <c r="BM1264" s="265">
        <v>0</v>
      </c>
      <c r="BN1264" s="265"/>
      <c r="BO1264" s="265" t="s">
        <v>106</v>
      </c>
      <c r="BP1264" s="265">
        <v>69000000</v>
      </c>
      <c r="BQ1264" s="14"/>
      <c r="BR1264" s="22" t="s">
        <v>15289</v>
      </c>
      <c r="BS1264" s="265" t="s">
        <v>108</v>
      </c>
      <c r="BT1264" s="265" t="s">
        <v>109</v>
      </c>
      <c r="BU1264" s="265" t="s">
        <v>110</v>
      </c>
      <c r="BV1264" s="265" t="s">
        <v>110</v>
      </c>
      <c r="BW1264" s="265" t="s">
        <v>110</v>
      </c>
      <c r="BX1264" s="269" t="s">
        <v>111</v>
      </c>
      <c r="BY1264" s="265" t="s">
        <v>112</v>
      </c>
      <c r="BZ1264" s="269" t="s">
        <v>113</v>
      </c>
      <c r="CA1264" s="265" t="s">
        <v>110</v>
      </c>
      <c r="CB1264" s="265" t="s">
        <v>110</v>
      </c>
      <c r="CC1264" s="265" t="s">
        <v>110</v>
      </c>
      <c r="CD1264" s="265" t="s">
        <v>110</v>
      </c>
      <c r="CE1264" s="265" t="s">
        <v>110</v>
      </c>
      <c r="CF1264" s="265" t="s">
        <v>110</v>
      </c>
      <c r="CG1264" s="265" t="s">
        <v>110</v>
      </c>
      <c r="CH1264" s="265" t="s">
        <v>110</v>
      </c>
      <c r="CI1264" s="265" t="s">
        <v>110</v>
      </c>
      <c r="CJ1264" s="265" t="s">
        <v>110</v>
      </c>
      <c r="CK1264" s="265" t="s">
        <v>110</v>
      </c>
      <c r="CL1264" s="265" t="s">
        <v>110</v>
      </c>
      <c r="CM1264" s="265" t="s">
        <v>110</v>
      </c>
      <c r="CN1264" s="265"/>
      <c r="CO1264" s="265"/>
    </row>
    <row r="1265" spans="1:93" ht="15" customHeight="1">
      <c r="A1265" s="264" t="s">
        <v>15290</v>
      </c>
      <c r="B1265" s="265">
        <v>322</v>
      </c>
      <c r="C1265" s="585" t="s">
        <v>82</v>
      </c>
      <c r="D1265" s="609" t="s">
        <v>15025</v>
      </c>
      <c r="E1265" s="609">
        <v>51</v>
      </c>
      <c r="F1265" s="609"/>
      <c r="G1265" s="609"/>
      <c r="H1265" s="588" t="s">
        <v>84</v>
      </c>
      <c r="I1265" s="265"/>
      <c r="J1265" s="265" t="s">
        <v>85</v>
      </c>
      <c r="K1265" s="265" t="s">
        <v>544</v>
      </c>
      <c r="L1265" s="265" t="s">
        <v>195</v>
      </c>
      <c r="M1265" s="266" t="s">
        <v>196</v>
      </c>
      <c r="N1265" s="266" t="s">
        <v>88</v>
      </c>
      <c r="O1265" s="267" t="s">
        <v>15291</v>
      </c>
      <c r="P1265" s="265" t="s">
        <v>15292</v>
      </c>
      <c r="Q1265" s="266" t="s">
        <v>15293</v>
      </c>
      <c r="R1265" s="265" t="s">
        <v>15294</v>
      </c>
      <c r="S1265" s="265" t="s">
        <v>15295</v>
      </c>
      <c r="T1265" s="265">
        <v>302189722</v>
      </c>
      <c r="U1265" s="265">
        <v>75</v>
      </c>
      <c r="V1265" s="265">
        <v>6</v>
      </c>
      <c r="W1265" s="265">
        <v>113</v>
      </c>
      <c r="X1265" s="264" t="s">
        <v>15296</v>
      </c>
      <c r="Y1265" s="264" t="s">
        <v>15297</v>
      </c>
      <c r="Z1265" s="265">
        <v>2</v>
      </c>
      <c r="AA1265" s="265" t="s">
        <v>96</v>
      </c>
      <c r="AB1265" s="265" t="s">
        <v>23</v>
      </c>
      <c r="AC1265" s="265" t="s">
        <v>97</v>
      </c>
      <c r="AD1265" s="268"/>
      <c r="AE1265" s="264"/>
      <c r="AF1265" s="269">
        <v>30866</v>
      </c>
      <c r="AG1265" s="265" t="str">
        <f t="shared" ca="1" si="341"/>
        <v>41 anos</v>
      </c>
      <c r="AH1265" s="269">
        <v>38384</v>
      </c>
      <c r="AI1265" s="269">
        <v>38384</v>
      </c>
      <c r="AJ1265" s="269">
        <f t="shared" si="348"/>
        <v>47515</v>
      </c>
      <c r="AK1265" s="269">
        <f t="shared" si="349"/>
        <v>49341</v>
      </c>
      <c r="AL1265" s="265">
        <v>59</v>
      </c>
      <c r="AM1265" s="265" t="str">
        <f t="shared" ca="1" si="350"/>
        <v>20 ano(s)</v>
      </c>
      <c r="AN1265" s="265" t="str">
        <f t="shared" ca="1" si="351"/>
        <v>6  mês(es)</v>
      </c>
      <c r="AO1265" s="265" t="str">
        <f t="shared" ca="1" si="352"/>
        <v>15 dias</v>
      </c>
      <c r="AP1265" s="265">
        <f t="shared" ca="1" si="353"/>
        <v>7501</v>
      </c>
      <c r="AQ1265" s="270" t="s">
        <v>99</v>
      </c>
      <c r="AR1265" s="265"/>
      <c r="AS1265" s="265"/>
      <c r="AT1265" s="265"/>
      <c r="AU1265" s="265"/>
      <c r="AV1265" s="265"/>
      <c r="AW1265" s="265"/>
      <c r="AX1265" s="265"/>
      <c r="AY1265" s="265" t="s">
        <v>99</v>
      </c>
      <c r="AZ1265" s="265" t="s">
        <v>99</v>
      </c>
      <c r="BA1265" s="265" t="s">
        <v>99</v>
      </c>
      <c r="BB1265" s="265"/>
      <c r="BC1265" s="265"/>
      <c r="BD1265" s="265" t="s">
        <v>3259</v>
      </c>
      <c r="BE1265" s="265" t="s">
        <v>223</v>
      </c>
      <c r="BF1265" s="265"/>
      <c r="BG1265" s="265"/>
      <c r="BH1265" s="265"/>
      <c r="BI1265" s="265"/>
      <c r="BJ1265" s="265"/>
      <c r="BK1265" s="265"/>
      <c r="BL1265" s="265" t="s">
        <v>15298</v>
      </c>
      <c r="BM1265" s="265">
        <v>0</v>
      </c>
      <c r="BN1265" s="265"/>
      <c r="BO1265" s="265" t="s">
        <v>106</v>
      </c>
      <c r="BP1265" s="265">
        <v>69041280</v>
      </c>
      <c r="BQ1265" s="305">
        <v>93336079</v>
      </c>
      <c r="BR1265" s="306" t="s">
        <v>15299</v>
      </c>
      <c r="BS1265" s="265" t="s">
        <v>205</v>
      </c>
      <c r="BT1265" s="265" t="s">
        <v>206</v>
      </c>
      <c r="BU1265" s="265" t="s">
        <v>207</v>
      </c>
      <c r="BV1265" s="265"/>
      <c r="BW1265" s="265"/>
      <c r="BX1265" s="265" t="s">
        <v>1435</v>
      </c>
      <c r="BY1265" s="265" t="s">
        <v>3262</v>
      </c>
      <c r="BZ1265" s="265" t="s">
        <v>110</v>
      </c>
      <c r="CA1265" s="269" t="s">
        <v>209</v>
      </c>
      <c r="CB1265" s="265" t="s">
        <v>110</v>
      </c>
      <c r="CC1265" s="265" t="s">
        <v>110</v>
      </c>
      <c r="CD1265" s="265" t="s">
        <v>110</v>
      </c>
      <c r="CE1265" s="265" t="s">
        <v>110</v>
      </c>
      <c r="CF1265" s="265" t="s">
        <v>110</v>
      </c>
      <c r="CG1265" s="265" t="s">
        <v>110</v>
      </c>
      <c r="CH1265" s="265" t="s">
        <v>110</v>
      </c>
      <c r="CI1265" s="265" t="s">
        <v>110</v>
      </c>
      <c r="CJ1265" s="265" t="s">
        <v>110</v>
      </c>
      <c r="CK1265" s="265" t="s">
        <v>110</v>
      </c>
      <c r="CL1265" s="265" t="s">
        <v>110</v>
      </c>
      <c r="CM1265" s="265" t="s">
        <v>110</v>
      </c>
      <c r="CN1265" s="265"/>
      <c r="CO1265" s="265"/>
    </row>
    <row r="1266" spans="1:93" ht="15" customHeight="1">
      <c r="A1266" s="217" t="s">
        <v>15300</v>
      </c>
      <c r="B1266" s="265"/>
      <c r="C1266" s="225" t="s">
        <v>82</v>
      </c>
      <c r="D1266" s="609" t="s">
        <v>15025</v>
      </c>
      <c r="E1266" s="609">
        <v>51</v>
      </c>
      <c r="F1266" s="609"/>
      <c r="G1266" s="609"/>
      <c r="H1266" s="588" t="s">
        <v>84</v>
      </c>
      <c r="I1266" s="265" t="s">
        <v>8403</v>
      </c>
      <c r="J1266" s="265" t="s">
        <v>135</v>
      </c>
      <c r="K1266" s="265" t="s">
        <v>279</v>
      </c>
      <c r="L1266" s="270" t="s">
        <v>70</v>
      </c>
      <c r="M1266" s="266" t="s">
        <v>1392</v>
      </c>
      <c r="N1266" s="266" t="s">
        <v>1450</v>
      </c>
      <c r="O1266" s="267" t="s">
        <v>15301</v>
      </c>
      <c r="P1266" s="265" t="s">
        <v>15302</v>
      </c>
      <c r="Q1266" s="272" t="s">
        <v>15303</v>
      </c>
      <c r="R1266" s="265" t="s">
        <v>15304</v>
      </c>
      <c r="S1266" s="265" t="s">
        <v>15305</v>
      </c>
      <c r="T1266" s="265">
        <v>1070804405</v>
      </c>
      <c r="U1266" s="265">
        <v>31</v>
      </c>
      <c r="V1266" s="265">
        <v>2</v>
      </c>
      <c r="W1266" s="265">
        <v>769</v>
      </c>
      <c r="X1266" s="264" t="s">
        <v>15306</v>
      </c>
      <c r="Y1266" s="264" t="s">
        <v>15307</v>
      </c>
      <c r="Z1266" s="265">
        <v>3</v>
      </c>
      <c r="AA1266" s="265" t="s">
        <v>96</v>
      </c>
      <c r="AB1266" s="265" t="s">
        <v>23</v>
      </c>
      <c r="AC1266" s="265" t="s">
        <v>97</v>
      </c>
      <c r="AD1266" s="268" t="s">
        <v>187</v>
      </c>
      <c r="AE1266" s="264" t="s">
        <v>178</v>
      </c>
      <c r="AF1266" s="269">
        <v>31037</v>
      </c>
      <c r="AG1266" s="265" t="str">
        <f t="shared" ca="1" si="341"/>
        <v>40 anos</v>
      </c>
      <c r="AH1266" s="269">
        <v>43937</v>
      </c>
      <c r="AI1266" s="269">
        <v>43937</v>
      </c>
      <c r="AJ1266" s="269">
        <f t="shared" si="348"/>
        <v>53068</v>
      </c>
      <c r="AK1266" s="269">
        <f t="shared" si="349"/>
        <v>54894</v>
      </c>
      <c r="AL1266" s="265">
        <v>59</v>
      </c>
      <c r="AM1266" s="265" t="str">
        <f t="shared" ca="1" si="350"/>
        <v>5 ano(s)</v>
      </c>
      <c r="AN1266" s="265" t="str">
        <f t="shared" ca="1" si="351"/>
        <v>4  mês(es)</v>
      </c>
      <c r="AO1266" s="265" t="str">
        <f t="shared" ca="1" si="352"/>
        <v>0 dias</v>
      </c>
      <c r="AP1266" s="265">
        <f t="shared" ca="1" si="353"/>
        <v>1948</v>
      </c>
      <c r="AQ1266" s="270" t="s">
        <v>99</v>
      </c>
      <c r="AR1266" s="265"/>
      <c r="AS1266" s="265"/>
      <c r="AT1266" s="265"/>
      <c r="AU1266" s="265"/>
      <c r="AV1266" s="265"/>
      <c r="AW1266" s="265" t="s">
        <v>100</v>
      </c>
      <c r="AX1266" s="265" t="s">
        <v>110</v>
      </c>
      <c r="AY1266" s="265" t="s">
        <v>15308</v>
      </c>
      <c r="AZ1266" s="265" t="s">
        <v>99</v>
      </c>
      <c r="BA1266" s="265" t="s">
        <v>99</v>
      </c>
      <c r="BB1266" s="265"/>
      <c r="BC1266" s="265"/>
      <c r="BD1266" s="265"/>
      <c r="BE1266" s="265"/>
      <c r="BF1266" s="265"/>
      <c r="BG1266" s="265"/>
      <c r="BH1266" s="265"/>
      <c r="BI1266" s="265"/>
      <c r="BJ1266" s="265"/>
      <c r="BK1266" s="265"/>
      <c r="BL1266" s="265" t="s">
        <v>15309</v>
      </c>
      <c r="BM1266" s="265">
        <v>176</v>
      </c>
      <c r="BN1266" s="265" t="s">
        <v>15310</v>
      </c>
      <c r="BO1266" s="265" t="s">
        <v>106</v>
      </c>
      <c r="BP1266" s="265">
        <v>69054732</v>
      </c>
      <c r="BQ1266" s="14">
        <v>92982828111</v>
      </c>
      <c r="BR1266" s="14" t="s">
        <v>15311</v>
      </c>
      <c r="BS1266" s="265"/>
      <c r="BT1266" s="265"/>
      <c r="BU1266" s="265"/>
      <c r="BV1266" s="265"/>
      <c r="BW1266" s="265"/>
      <c r="BX1266" s="265"/>
      <c r="BY1266" s="265" t="s">
        <v>15312</v>
      </c>
      <c r="BZ1266" s="265"/>
      <c r="CA1266" s="265"/>
      <c r="CB1266" s="265"/>
      <c r="CC1266" s="265"/>
      <c r="CD1266" s="265"/>
      <c r="CE1266" s="265"/>
      <c r="CF1266" s="265"/>
      <c r="CG1266" s="265"/>
      <c r="CH1266" s="265"/>
      <c r="CI1266" s="265"/>
      <c r="CJ1266" s="265"/>
      <c r="CK1266" s="265"/>
      <c r="CL1266" s="265"/>
      <c r="CM1266" s="265"/>
      <c r="CN1266" s="265"/>
      <c r="CO1266" s="265"/>
    </row>
    <row r="1267" spans="1:93" ht="15" customHeight="1">
      <c r="A1267" s="273" t="s">
        <v>15313</v>
      </c>
      <c r="B1267" s="270"/>
      <c r="C1267" s="225" t="s">
        <v>82</v>
      </c>
      <c r="D1267" s="609" t="s">
        <v>15025</v>
      </c>
      <c r="E1267" s="609">
        <v>51</v>
      </c>
      <c r="F1267" s="609"/>
      <c r="G1267" s="609"/>
      <c r="H1267" s="588" t="s">
        <v>84</v>
      </c>
      <c r="I1267" s="265" t="s">
        <v>6261</v>
      </c>
      <c r="J1267" s="270" t="s">
        <v>85</v>
      </c>
      <c r="K1267" s="265" t="s">
        <v>86</v>
      </c>
      <c r="L1267" s="270" t="s">
        <v>69</v>
      </c>
      <c r="M1267" s="270" t="s">
        <v>1392</v>
      </c>
      <c r="N1267" s="270" t="s">
        <v>1450</v>
      </c>
      <c r="O1267" s="267" t="s">
        <v>15314</v>
      </c>
      <c r="P1267" s="270" t="s">
        <v>15315</v>
      </c>
      <c r="Q1267" s="265">
        <v>1854</v>
      </c>
      <c r="R1267" s="270">
        <v>18221458371</v>
      </c>
      <c r="S1267" s="270">
        <v>51121794220</v>
      </c>
      <c r="T1267" s="270">
        <v>18900026</v>
      </c>
      <c r="U1267" s="270">
        <v>7</v>
      </c>
      <c r="V1267" s="270">
        <v>5</v>
      </c>
      <c r="W1267" s="270">
        <v>176</v>
      </c>
      <c r="X1267" s="273"/>
      <c r="Y1267" s="273" t="s">
        <v>15316</v>
      </c>
      <c r="Z1267" s="265">
        <v>3</v>
      </c>
      <c r="AA1267" s="265" t="s">
        <v>96</v>
      </c>
      <c r="AB1267" s="265" t="s">
        <v>23</v>
      </c>
      <c r="AC1267" s="270" t="s">
        <v>97</v>
      </c>
      <c r="AD1267" s="281"/>
      <c r="AE1267" s="273"/>
      <c r="AF1267" s="280">
        <v>28463</v>
      </c>
      <c r="AG1267" s="270" t="s">
        <v>5189</v>
      </c>
      <c r="AH1267" s="280">
        <v>44802</v>
      </c>
      <c r="AI1267" s="280">
        <v>44802</v>
      </c>
      <c r="AJ1267" s="269">
        <f t="shared" si="348"/>
        <v>53933</v>
      </c>
      <c r="AK1267" s="269">
        <f t="shared" si="349"/>
        <v>55760</v>
      </c>
      <c r="AL1267" s="270">
        <v>59</v>
      </c>
      <c r="AM1267" s="265" t="str">
        <f t="shared" ca="1" si="350"/>
        <v>2 ano(s)</v>
      </c>
      <c r="AN1267" s="265" t="str">
        <f t="shared" ca="1" si="351"/>
        <v>11  mês(es)</v>
      </c>
      <c r="AO1267" s="265" t="str">
        <f t="shared" ca="1" si="352"/>
        <v>18 dias</v>
      </c>
      <c r="AP1267" s="265">
        <f t="shared" ca="1" si="353"/>
        <v>1083</v>
      </c>
      <c r="AQ1267" s="270" t="s">
        <v>99</v>
      </c>
      <c r="AR1267" s="270"/>
      <c r="AS1267" s="270"/>
      <c r="AT1267" s="270"/>
      <c r="AU1267" s="270"/>
      <c r="AV1267" s="270"/>
      <c r="AW1267" s="270" t="s">
        <v>336</v>
      </c>
      <c r="AX1267" s="270" t="s">
        <v>6868</v>
      </c>
      <c r="AY1267" s="270"/>
      <c r="AZ1267" s="270"/>
      <c r="BA1267" s="270"/>
      <c r="BB1267" s="270"/>
      <c r="BC1267" s="270"/>
      <c r="BD1267" s="270"/>
      <c r="BE1267" s="270"/>
      <c r="BF1267" s="270"/>
      <c r="BG1267" s="270"/>
      <c r="BH1267" s="270"/>
      <c r="BI1267" s="270"/>
      <c r="BJ1267" s="270"/>
      <c r="BK1267" s="270"/>
      <c r="BL1267" s="270" t="s">
        <v>15317</v>
      </c>
      <c r="BM1267" s="270">
        <v>392</v>
      </c>
      <c r="BN1267" s="270" t="s">
        <v>15318</v>
      </c>
      <c r="BO1267" s="270" t="s">
        <v>11962</v>
      </c>
      <c r="BP1267" s="270">
        <v>69316274</v>
      </c>
      <c r="BQ1267" s="307" t="s">
        <v>15319</v>
      </c>
      <c r="BR1267" s="308" t="s">
        <v>15320</v>
      </c>
      <c r="BS1267" s="273"/>
      <c r="BT1267" s="270"/>
      <c r="BU1267" s="270"/>
      <c r="BV1267" s="270"/>
      <c r="BW1267" s="270"/>
      <c r="BX1267" s="270"/>
      <c r="BY1267" s="270"/>
      <c r="BZ1267" s="270"/>
      <c r="CA1267" s="270"/>
      <c r="CB1267" s="270"/>
      <c r="CC1267" s="270"/>
      <c r="CD1267" s="270"/>
      <c r="CE1267" s="270"/>
      <c r="CF1267" s="270"/>
      <c r="CG1267" s="270"/>
      <c r="CH1267" s="270"/>
      <c r="CI1267" s="270"/>
      <c r="CJ1267" s="270"/>
      <c r="CK1267" s="270"/>
      <c r="CL1267" s="270"/>
      <c r="CM1267" s="273"/>
      <c r="CN1267" s="270"/>
      <c r="CO1267" s="270"/>
    </row>
    <row r="1268" spans="1:93" ht="15" customHeight="1">
      <c r="A1268" s="264" t="s">
        <v>15321</v>
      </c>
      <c r="B1268" s="265">
        <v>315</v>
      </c>
      <c r="C1268" s="585" t="s">
        <v>82</v>
      </c>
      <c r="D1268" s="609" t="s">
        <v>15025</v>
      </c>
      <c r="E1268" s="609">
        <v>51</v>
      </c>
      <c r="F1268" s="609"/>
      <c r="G1268" s="609"/>
      <c r="H1268" s="588" t="s">
        <v>84</v>
      </c>
      <c r="I1268" s="265" t="s">
        <v>695</v>
      </c>
      <c r="J1268" s="265" t="s">
        <v>85</v>
      </c>
      <c r="K1268" s="265" t="s">
        <v>2697</v>
      </c>
      <c r="L1268" s="265" t="s">
        <v>195</v>
      </c>
      <c r="M1268" s="266" t="s">
        <v>196</v>
      </c>
      <c r="N1268" s="266" t="s">
        <v>88</v>
      </c>
      <c r="O1268" s="267" t="s">
        <v>15322</v>
      </c>
      <c r="P1268" s="265" t="s">
        <v>15323</v>
      </c>
      <c r="Q1268" s="266" t="s">
        <v>15324</v>
      </c>
      <c r="R1268" s="265" t="s">
        <v>15325</v>
      </c>
      <c r="S1268" s="265" t="s">
        <v>15326</v>
      </c>
      <c r="T1268" s="265">
        <v>168702622</v>
      </c>
      <c r="U1268" s="265">
        <v>32</v>
      </c>
      <c r="V1268" s="265">
        <v>58</v>
      </c>
      <c r="W1268" s="265">
        <v>44</v>
      </c>
      <c r="X1268" s="264" t="s">
        <v>15327</v>
      </c>
      <c r="Y1268" s="264" t="s">
        <v>15328</v>
      </c>
      <c r="Z1268" s="265">
        <v>3</v>
      </c>
      <c r="AA1268" s="265" t="s">
        <v>96</v>
      </c>
      <c r="AB1268" s="265" t="s">
        <v>23</v>
      </c>
      <c r="AC1268" s="265" t="s">
        <v>97</v>
      </c>
      <c r="AD1268" s="268"/>
      <c r="AE1268" s="264" t="s">
        <v>15329</v>
      </c>
      <c r="AF1268" s="269">
        <v>27930</v>
      </c>
      <c r="AG1268" s="265" t="str">
        <f t="shared" ref="AG1268:AG1299" ca="1" si="354">DATEDIF(AF1268,TODAY(),"Y")&amp;" anos"</f>
        <v>49 anos</v>
      </c>
      <c r="AH1268" s="269">
        <v>38384</v>
      </c>
      <c r="AI1268" s="269">
        <v>38384</v>
      </c>
      <c r="AJ1268" s="269">
        <f t="shared" si="348"/>
        <v>47515</v>
      </c>
      <c r="AK1268" s="269">
        <f t="shared" si="349"/>
        <v>49341</v>
      </c>
      <c r="AL1268" s="265">
        <v>59</v>
      </c>
      <c r="AM1268" s="265" t="str">
        <f t="shared" ca="1" si="350"/>
        <v>20 ano(s)</v>
      </c>
      <c r="AN1268" s="265" t="str">
        <f t="shared" ca="1" si="351"/>
        <v>6  mês(es)</v>
      </c>
      <c r="AO1268" s="265" t="str">
        <f t="shared" ca="1" si="352"/>
        <v>15 dias</v>
      </c>
      <c r="AP1268" s="265">
        <f t="shared" ca="1" si="353"/>
        <v>7501</v>
      </c>
      <c r="AQ1268" s="270" t="s">
        <v>99</v>
      </c>
      <c r="AR1268" s="265"/>
      <c r="AS1268" s="265"/>
      <c r="AT1268" s="265"/>
      <c r="AU1268" s="265"/>
      <c r="AV1268" s="278" t="s">
        <v>15330</v>
      </c>
      <c r="AW1268" s="265" t="s">
        <v>100</v>
      </c>
      <c r="AX1268" s="265"/>
      <c r="AY1268" s="265" t="s">
        <v>99</v>
      </c>
      <c r="AZ1268" s="265"/>
      <c r="BA1268" s="265"/>
      <c r="BB1268" s="265"/>
      <c r="BC1268" s="265"/>
      <c r="BD1268" s="265"/>
      <c r="BE1268" s="265" t="s">
        <v>223</v>
      </c>
      <c r="BF1268" s="265"/>
      <c r="BG1268" s="265"/>
      <c r="BH1268" s="265"/>
      <c r="BI1268" s="265"/>
      <c r="BJ1268" s="265"/>
      <c r="BK1268" s="265"/>
      <c r="BL1268" s="265" t="s">
        <v>15331</v>
      </c>
      <c r="BM1268" s="265">
        <v>0</v>
      </c>
      <c r="BN1268" s="265"/>
      <c r="BO1268" s="265" t="s">
        <v>106</v>
      </c>
      <c r="BP1268" s="265">
        <v>69039103</v>
      </c>
      <c r="BQ1268" s="14">
        <v>0</v>
      </c>
      <c r="BR1268" s="22" t="s">
        <v>15332</v>
      </c>
      <c r="BS1268" s="265" t="s">
        <v>205</v>
      </c>
      <c r="BT1268" s="265" t="s">
        <v>206</v>
      </c>
      <c r="BU1268" s="265" t="s">
        <v>207</v>
      </c>
      <c r="BV1268" s="265"/>
      <c r="BW1268" s="265"/>
      <c r="BX1268" s="265" t="s">
        <v>8254</v>
      </c>
      <c r="BY1268" s="265" t="s">
        <v>208</v>
      </c>
      <c r="BZ1268" s="265" t="s">
        <v>110</v>
      </c>
      <c r="CA1268" s="265" t="s">
        <v>110</v>
      </c>
      <c r="CB1268" s="265" t="s">
        <v>110</v>
      </c>
      <c r="CC1268" s="265" t="s">
        <v>110</v>
      </c>
      <c r="CD1268" s="265" t="s">
        <v>110</v>
      </c>
      <c r="CE1268" s="265" t="s">
        <v>110</v>
      </c>
      <c r="CF1268" s="265" t="s">
        <v>110</v>
      </c>
      <c r="CG1268" s="265" t="s">
        <v>110</v>
      </c>
      <c r="CH1268" s="265" t="s">
        <v>110</v>
      </c>
      <c r="CI1268" s="265" t="s">
        <v>110</v>
      </c>
      <c r="CJ1268" s="265" t="s">
        <v>110</v>
      </c>
      <c r="CK1268" s="265" t="s">
        <v>110</v>
      </c>
      <c r="CL1268" s="265" t="s">
        <v>110</v>
      </c>
      <c r="CM1268" s="265" t="s">
        <v>110</v>
      </c>
      <c r="CN1268" s="265"/>
      <c r="CO1268" s="265"/>
    </row>
    <row r="1269" spans="1:93" ht="15" customHeight="1">
      <c r="A1269" s="217" t="s">
        <v>15333</v>
      </c>
      <c r="B1269" s="265"/>
      <c r="C1269" s="225" t="s">
        <v>82</v>
      </c>
      <c r="D1269" s="609" t="s">
        <v>15025</v>
      </c>
      <c r="E1269" s="609">
        <v>51</v>
      </c>
      <c r="F1269" s="609"/>
      <c r="G1269" s="609"/>
      <c r="H1269" s="593" t="s">
        <v>84</v>
      </c>
      <c r="I1269" s="265" t="s">
        <v>7644</v>
      </c>
      <c r="J1269" s="265" t="s">
        <v>135</v>
      </c>
      <c r="K1269" s="265" t="s">
        <v>86</v>
      </c>
      <c r="L1269" s="270" t="s">
        <v>70</v>
      </c>
      <c r="M1269" s="266" t="s">
        <v>1392</v>
      </c>
      <c r="N1269" s="266" t="s">
        <v>1450</v>
      </c>
      <c r="O1269" s="267" t="s">
        <v>15334</v>
      </c>
      <c r="P1269" s="265" t="s">
        <v>15335</v>
      </c>
      <c r="Q1269" s="272" t="s">
        <v>15336</v>
      </c>
      <c r="R1269" s="265" t="s">
        <v>15337</v>
      </c>
      <c r="S1269" s="265" t="s">
        <v>15338</v>
      </c>
      <c r="T1269" s="265">
        <v>304327822</v>
      </c>
      <c r="U1269" s="265">
        <v>24</v>
      </c>
      <c r="V1269" s="265">
        <v>58</v>
      </c>
      <c r="W1269" s="265">
        <v>858</v>
      </c>
      <c r="X1269" s="264" t="s">
        <v>15339</v>
      </c>
      <c r="Y1269" s="264" t="s">
        <v>15340</v>
      </c>
      <c r="Z1269" s="265">
        <v>2</v>
      </c>
      <c r="AA1269" s="265" t="s">
        <v>96</v>
      </c>
      <c r="AB1269" s="265" t="s">
        <v>23</v>
      </c>
      <c r="AC1269" s="265" t="s">
        <v>97</v>
      </c>
      <c r="AD1269" s="268"/>
      <c r="AE1269" s="264" t="s">
        <v>13286</v>
      </c>
      <c r="AF1269" s="269">
        <v>30963</v>
      </c>
      <c r="AG1269" s="265" t="str">
        <f t="shared" ca="1" si="354"/>
        <v>40 anos</v>
      </c>
      <c r="AH1269" s="269">
        <v>43937</v>
      </c>
      <c r="AI1269" s="269">
        <v>43937</v>
      </c>
      <c r="AJ1269" s="269">
        <f t="shared" si="348"/>
        <v>53068</v>
      </c>
      <c r="AK1269" s="269">
        <f t="shared" si="349"/>
        <v>54894</v>
      </c>
      <c r="AL1269" s="265">
        <v>59</v>
      </c>
      <c r="AM1269" s="265" t="str">
        <f t="shared" ca="1" si="350"/>
        <v>5 ano(s)</v>
      </c>
      <c r="AN1269" s="265" t="str">
        <f t="shared" ca="1" si="351"/>
        <v>4  mês(es)</v>
      </c>
      <c r="AO1269" s="265" t="str">
        <f t="shared" ca="1" si="352"/>
        <v>0 dias</v>
      </c>
      <c r="AP1269" s="265">
        <f t="shared" ca="1" si="353"/>
        <v>1948</v>
      </c>
      <c r="AQ1269" s="270" t="s">
        <v>99</v>
      </c>
      <c r="AR1269" s="265"/>
      <c r="AS1269" s="265"/>
      <c r="AT1269" s="265"/>
      <c r="AU1269" s="265"/>
      <c r="AV1269" s="265"/>
      <c r="AW1269" s="265" t="s">
        <v>336</v>
      </c>
      <c r="AX1269" s="265" t="s">
        <v>110</v>
      </c>
      <c r="AY1269" s="265" t="s">
        <v>99</v>
      </c>
      <c r="AZ1269" s="265" t="s">
        <v>99</v>
      </c>
      <c r="BA1269" s="265" t="s">
        <v>99</v>
      </c>
      <c r="BB1269" s="265"/>
      <c r="BC1269" s="265"/>
      <c r="BD1269" s="265"/>
      <c r="BE1269" s="265"/>
      <c r="BF1269" s="265"/>
      <c r="BG1269" s="265"/>
      <c r="BH1269" s="265"/>
      <c r="BI1269" s="265"/>
      <c r="BJ1269" s="265"/>
      <c r="BK1269" s="265"/>
      <c r="BL1269" s="265" t="s">
        <v>15341</v>
      </c>
      <c r="BM1269" s="265">
        <v>5</v>
      </c>
      <c r="BN1269" s="265" t="s">
        <v>15342</v>
      </c>
      <c r="BO1269" s="265" t="s">
        <v>106</v>
      </c>
      <c r="BP1269" s="265">
        <v>69090180</v>
      </c>
      <c r="BQ1269" s="305">
        <v>92995344170</v>
      </c>
      <c r="BR1269" s="305" t="s">
        <v>15343</v>
      </c>
      <c r="BS1269" s="265"/>
      <c r="BT1269" s="265"/>
      <c r="BU1269" s="265"/>
      <c r="BV1269" s="265"/>
      <c r="BW1269" s="265"/>
      <c r="BX1269" s="265"/>
      <c r="BY1269" s="265" t="s">
        <v>15344</v>
      </c>
      <c r="BZ1269" s="265"/>
      <c r="CA1269" s="265"/>
      <c r="CB1269" s="265"/>
      <c r="CC1269" s="265"/>
      <c r="CD1269" s="265"/>
      <c r="CE1269" s="265"/>
      <c r="CF1269" s="265"/>
      <c r="CG1269" s="265"/>
      <c r="CH1269" s="265"/>
      <c r="CI1269" s="265"/>
      <c r="CJ1269" s="265"/>
      <c r="CK1269" s="265"/>
      <c r="CL1269" s="265"/>
      <c r="CM1269" s="265"/>
      <c r="CN1269" s="265"/>
      <c r="CO1269" s="265"/>
    </row>
    <row r="1270" spans="1:93" ht="15" customHeight="1">
      <c r="A1270" s="217" t="s">
        <v>15345</v>
      </c>
      <c r="B1270" s="265">
        <v>504</v>
      </c>
      <c r="C1270" s="585" t="s">
        <v>82</v>
      </c>
      <c r="D1270" s="609" t="s">
        <v>15025</v>
      </c>
      <c r="E1270" s="609">
        <v>51</v>
      </c>
      <c r="F1270" s="609"/>
      <c r="G1270" s="609"/>
      <c r="H1270" s="588" t="s">
        <v>84</v>
      </c>
      <c r="I1270" s="265" t="s">
        <v>15346</v>
      </c>
      <c r="J1270" s="265" t="s">
        <v>85</v>
      </c>
      <c r="K1270" s="265" t="s">
        <v>279</v>
      </c>
      <c r="L1270" s="265" t="s">
        <v>69</v>
      </c>
      <c r="M1270" s="265" t="s">
        <v>196</v>
      </c>
      <c r="N1270" s="266" t="s">
        <v>88</v>
      </c>
      <c r="O1270" s="267" t="s">
        <v>15347</v>
      </c>
      <c r="P1270" s="265" t="s">
        <v>15348</v>
      </c>
      <c r="Q1270" s="265">
        <v>1113</v>
      </c>
      <c r="R1270" s="265" t="s">
        <v>15349</v>
      </c>
      <c r="S1270" s="265" t="s">
        <v>15350</v>
      </c>
      <c r="T1270" s="265">
        <v>166922322</v>
      </c>
      <c r="U1270" s="265">
        <v>32</v>
      </c>
      <c r="V1270" s="265">
        <v>58</v>
      </c>
      <c r="W1270" s="265">
        <v>369</v>
      </c>
      <c r="X1270" s="264" t="s">
        <v>15351</v>
      </c>
      <c r="Y1270" s="264" t="s">
        <v>15352</v>
      </c>
      <c r="Z1270" s="265">
        <v>2</v>
      </c>
      <c r="AA1270" s="265" t="s">
        <v>96</v>
      </c>
      <c r="AB1270" s="265" t="s">
        <v>23</v>
      </c>
      <c r="AC1270" s="265" t="s">
        <v>97</v>
      </c>
      <c r="AD1270" s="268"/>
      <c r="AE1270" s="623" t="s">
        <v>15353</v>
      </c>
      <c r="AF1270" s="269">
        <v>28798</v>
      </c>
      <c r="AG1270" s="265" t="str">
        <f t="shared" ca="1" si="354"/>
        <v>46 anos</v>
      </c>
      <c r="AH1270" s="269">
        <v>41561</v>
      </c>
      <c r="AI1270" s="269">
        <v>41561</v>
      </c>
      <c r="AJ1270" s="269">
        <f t="shared" si="348"/>
        <v>50692</v>
      </c>
      <c r="AK1270" s="269">
        <f t="shared" si="349"/>
        <v>52518</v>
      </c>
      <c r="AL1270" s="265">
        <v>59</v>
      </c>
      <c r="AM1270" s="265" t="str">
        <f t="shared" ca="1" si="350"/>
        <v>11 ano(s)</v>
      </c>
      <c r="AN1270" s="265" t="str">
        <f t="shared" ca="1" si="351"/>
        <v>10  mês(es)</v>
      </c>
      <c r="AO1270" s="265" t="str">
        <f t="shared" ca="1" si="352"/>
        <v>2 dias</v>
      </c>
      <c r="AP1270" s="265">
        <f t="shared" ca="1" si="353"/>
        <v>4324</v>
      </c>
      <c r="AQ1270" s="270" t="s">
        <v>99</v>
      </c>
      <c r="AR1270" s="265"/>
      <c r="AS1270" s="265"/>
      <c r="AT1270" s="265"/>
      <c r="AU1270" s="265"/>
      <c r="AV1270" s="265"/>
      <c r="AW1270" s="265" t="s">
        <v>336</v>
      </c>
      <c r="AX1270" s="265"/>
      <c r="AY1270" s="265" t="s">
        <v>99</v>
      </c>
      <c r="AZ1270" s="265" t="s">
        <v>99</v>
      </c>
      <c r="BA1270" s="265"/>
      <c r="BB1270" s="265"/>
      <c r="BC1270" s="265" t="s">
        <v>351</v>
      </c>
      <c r="BD1270" s="265"/>
      <c r="BE1270" s="265"/>
      <c r="BF1270" s="265"/>
      <c r="BG1270" s="265"/>
      <c r="BH1270" s="265"/>
      <c r="BI1270" s="265"/>
      <c r="BJ1270" s="265"/>
      <c r="BK1270" s="265"/>
      <c r="BL1270" s="265" t="s">
        <v>15354</v>
      </c>
      <c r="BM1270" s="265">
        <v>0</v>
      </c>
      <c r="BN1270" s="265" t="s">
        <v>15355</v>
      </c>
      <c r="BO1270" s="265" t="s">
        <v>106</v>
      </c>
      <c r="BP1270" s="265">
        <v>69089380</v>
      </c>
      <c r="BQ1270" s="14">
        <v>9292451893</v>
      </c>
      <c r="BR1270" s="22" t="s">
        <v>15356</v>
      </c>
      <c r="BS1270" s="265" t="s">
        <v>290</v>
      </c>
      <c r="BT1270" s="265" t="s">
        <v>110</v>
      </c>
      <c r="BU1270" s="265" t="s">
        <v>291</v>
      </c>
      <c r="BV1270" s="265" t="s">
        <v>110</v>
      </c>
      <c r="BW1270" s="269" t="s">
        <v>292</v>
      </c>
      <c r="BX1270" s="265" t="s">
        <v>1855</v>
      </c>
      <c r="BY1270" s="265" t="s">
        <v>110</v>
      </c>
      <c r="BZ1270" s="265" t="s">
        <v>110</v>
      </c>
      <c r="CA1270" s="265" t="s">
        <v>110</v>
      </c>
      <c r="CB1270" s="265" t="s">
        <v>110</v>
      </c>
      <c r="CC1270" s="265" t="s">
        <v>110</v>
      </c>
      <c r="CD1270" s="265" t="s">
        <v>110</v>
      </c>
      <c r="CE1270" s="265" t="s">
        <v>110</v>
      </c>
      <c r="CF1270" s="265" t="s">
        <v>110</v>
      </c>
      <c r="CG1270" s="265" t="s">
        <v>110</v>
      </c>
      <c r="CH1270" s="265" t="s">
        <v>110</v>
      </c>
      <c r="CI1270" s="265" t="s">
        <v>110</v>
      </c>
      <c r="CJ1270" s="265" t="s">
        <v>110</v>
      </c>
      <c r="CK1270" s="265" t="s">
        <v>110</v>
      </c>
      <c r="CL1270" s="265" t="s">
        <v>110</v>
      </c>
      <c r="CM1270" s="265" t="s">
        <v>110</v>
      </c>
      <c r="CN1270" s="265"/>
      <c r="CO1270" s="265"/>
    </row>
    <row r="1271" spans="1:93" ht="15" customHeight="1">
      <c r="A1271" s="293" t="s">
        <v>15357</v>
      </c>
      <c r="B1271" s="265">
        <v>117</v>
      </c>
      <c r="C1271" s="585" t="s">
        <v>82</v>
      </c>
      <c r="D1271" s="609" t="s">
        <v>15025</v>
      </c>
      <c r="E1271" s="609">
        <v>51</v>
      </c>
      <c r="F1271" s="609"/>
      <c r="G1271" s="609"/>
      <c r="H1271" s="597" t="s">
        <v>84</v>
      </c>
      <c r="I1271" s="265" t="s">
        <v>295</v>
      </c>
      <c r="J1271" s="265" t="s">
        <v>85</v>
      </c>
      <c r="K1271" s="265"/>
      <c r="L1271" s="265" t="s">
        <v>257</v>
      </c>
      <c r="M1271" s="266" t="s">
        <v>196</v>
      </c>
      <c r="N1271" s="266" t="s">
        <v>88</v>
      </c>
      <c r="O1271" s="267" t="s">
        <v>15358</v>
      </c>
      <c r="P1271" s="294" t="s">
        <v>15359</v>
      </c>
      <c r="Q1271" s="266" t="s">
        <v>15360</v>
      </c>
      <c r="R1271" s="294" t="s">
        <v>15361</v>
      </c>
      <c r="S1271" s="294" t="s">
        <v>15362</v>
      </c>
      <c r="T1271" s="293">
        <v>32969662208</v>
      </c>
      <c r="U1271" s="265">
        <v>8</v>
      </c>
      <c r="V1271" s="296" t="s">
        <v>1189</v>
      </c>
      <c r="W1271" s="296" t="s">
        <v>8696</v>
      </c>
      <c r="X1271" s="293" t="s">
        <v>15363</v>
      </c>
      <c r="Y1271" s="293" t="s">
        <v>15364</v>
      </c>
      <c r="Z1271" s="265">
        <v>2</v>
      </c>
      <c r="AA1271" s="265" t="s">
        <v>96</v>
      </c>
      <c r="AB1271" s="265" t="s">
        <v>23</v>
      </c>
      <c r="AC1271" s="265" t="s">
        <v>97</v>
      </c>
      <c r="AD1271" s="268"/>
      <c r="AE1271" s="264"/>
      <c r="AF1271" s="297">
        <v>32231</v>
      </c>
      <c r="AG1271" s="265" t="str">
        <f t="shared" ca="1" si="354"/>
        <v>37 anos</v>
      </c>
      <c r="AH1271" s="297">
        <v>45261</v>
      </c>
      <c r="AI1271" s="269"/>
      <c r="AJ1271" s="269"/>
      <c r="AK1271" s="269"/>
      <c r="AL1271" s="265"/>
      <c r="AM1271" s="265"/>
      <c r="AN1271" s="265"/>
      <c r="AO1271" s="265"/>
      <c r="AP1271" s="265"/>
      <c r="AQ1271" s="270"/>
      <c r="AR1271" s="265"/>
      <c r="AS1271" s="265"/>
      <c r="AT1271" s="265"/>
      <c r="AU1271" s="265"/>
      <c r="AV1271" s="265"/>
      <c r="AW1271" s="265" t="s">
        <v>100</v>
      </c>
      <c r="AX1271" s="52" t="s">
        <v>2986</v>
      </c>
      <c r="AY1271" s="52" t="s">
        <v>306</v>
      </c>
      <c r="AZ1271" s="52" t="s">
        <v>15365</v>
      </c>
      <c r="BA1271" s="94" t="s">
        <v>99</v>
      </c>
      <c r="BB1271" s="265" t="s">
        <v>271</v>
      </c>
      <c r="BC1271" s="265"/>
      <c r="BD1271" s="265"/>
      <c r="BE1271" s="265"/>
      <c r="BF1271" s="265"/>
      <c r="BG1271" s="265"/>
      <c r="BH1271" s="265"/>
      <c r="BI1271" s="265"/>
      <c r="BJ1271" s="265"/>
      <c r="BK1271" s="265"/>
      <c r="BL1271" s="264" t="s">
        <v>3988</v>
      </c>
      <c r="BM1271" s="293">
        <v>14164</v>
      </c>
      <c r="BN1271" s="265"/>
      <c r="BO1271" s="265" t="s">
        <v>106</v>
      </c>
      <c r="BP1271" s="299">
        <v>69041010</v>
      </c>
      <c r="BQ1271" s="115">
        <v>92984364635</v>
      </c>
      <c r="BR1271" s="54" t="s">
        <v>15366</v>
      </c>
      <c r="BS1271" s="265"/>
      <c r="BT1271" s="265"/>
      <c r="BU1271" s="265"/>
      <c r="BV1271" s="265" t="s">
        <v>276</v>
      </c>
      <c r="BW1271" s="265"/>
      <c r="BX1271" s="265"/>
      <c r="BY1271" s="265"/>
      <c r="BZ1271" s="265"/>
      <c r="CA1271" s="265"/>
      <c r="CB1271" s="265"/>
      <c r="CC1271" s="265"/>
      <c r="CD1271" s="265"/>
      <c r="CE1271" s="265"/>
      <c r="CF1271" s="265"/>
      <c r="CG1271" s="265"/>
      <c r="CH1271" s="265"/>
      <c r="CI1271" s="265"/>
      <c r="CJ1271" s="265"/>
      <c r="CK1271" s="265"/>
      <c r="CL1271" s="265"/>
      <c r="CM1271" s="265"/>
      <c r="CN1271" s="265"/>
      <c r="CO1271" s="265"/>
    </row>
    <row r="1272" spans="1:93" ht="15" customHeight="1">
      <c r="A1272" s="264" t="s">
        <v>15367</v>
      </c>
      <c r="B1272" s="265"/>
      <c r="C1272" s="225" t="s">
        <v>82</v>
      </c>
      <c r="D1272" s="609" t="s">
        <v>15025</v>
      </c>
      <c r="E1272" s="609">
        <v>51</v>
      </c>
      <c r="F1272" s="609"/>
      <c r="G1272" s="609"/>
      <c r="H1272" s="588" t="s">
        <v>84</v>
      </c>
      <c r="I1272" s="265" t="s">
        <v>15346</v>
      </c>
      <c r="J1272" s="265" t="s">
        <v>85</v>
      </c>
      <c r="K1272" s="265" t="s">
        <v>279</v>
      </c>
      <c r="L1272" s="270" t="s">
        <v>69</v>
      </c>
      <c r="M1272" s="266" t="s">
        <v>1392</v>
      </c>
      <c r="N1272" s="266" t="s">
        <v>1450</v>
      </c>
      <c r="O1272" s="267" t="s">
        <v>15368</v>
      </c>
      <c r="P1272" s="265" t="s">
        <v>15369</v>
      </c>
      <c r="Q1272" s="272" t="s">
        <v>15370</v>
      </c>
      <c r="R1272" s="265" t="s">
        <v>15371</v>
      </c>
      <c r="S1272" s="265" t="s">
        <v>15372</v>
      </c>
      <c r="T1272" s="265">
        <v>13853436</v>
      </c>
      <c r="U1272" s="265">
        <v>82</v>
      </c>
      <c r="V1272" s="265">
        <v>1</v>
      </c>
      <c r="W1272" s="265">
        <v>41</v>
      </c>
      <c r="X1272" s="264" t="s">
        <v>15373</v>
      </c>
      <c r="Y1272" s="264" t="s">
        <v>15374</v>
      </c>
      <c r="Z1272" s="265">
        <v>2</v>
      </c>
      <c r="AA1272" s="265" t="s">
        <v>96</v>
      </c>
      <c r="AB1272" s="265" t="s">
        <v>23</v>
      </c>
      <c r="AC1272" s="265" t="s">
        <v>97</v>
      </c>
      <c r="AD1272" s="268"/>
      <c r="AE1272" s="264" t="s">
        <v>1822</v>
      </c>
      <c r="AF1272" s="269">
        <v>26206</v>
      </c>
      <c r="AG1272" s="265" t="str">
        <f t="shared" ca="1" si="354"/>
        <v>53 anos</v>
      </c>
      <c r="AH1272" s="269">
        <v>43937</v>
      </c>
      <c r="AI1272" s="269">
        <v>43937</v>
      </c>
      <c r="AJ1272" s="269">
        <f>EDATE(AI1272,300)</f>
        <v>53068</v>
      </c>
      <c r="AK1272" s="269">
        <f>EDATE(AI1272,360)</f>
        <v>54894</v>
      </c>
      <c r="AL1272" s="265">
        <v>59</v>
      </c>
      <c r="AM1272" s="265" t="str">
        <f ca="1">DATEDIF(AI1272,TODAY(),"Y")&amp;" ano(s)"</f>
        <v>5 ano(s)</v>
      </c>
      <c r="AN1272" s="265" t="str">
        <f ca="1">DATEDIF(AI1272,TODAY(),"YM")&amp;"  mês(es)"</f>
        <v>4  mês(es)</v>
      </c>
      <c r="AO1272" s="265" t="str">
        <f ca="1">DATEDIF(AI1272,TODAY(),"MD")&amp;" dias"</f>
        <v>0 dias</v>
      </c>
      <c r="AP1272" s="265">
        <f ca="1">TODAY()-AI1272</f>
        <v>1948</v>
      </c>
      <c r="AQ1272" s="270" t="s">
        <v>99</v>
      </c>
      <c r="AR1272" s="265"/>
      <c r="AS1272" s="265"/>
      <c r="AT1272" s="265"/>
      <c r="AU1272" s="265"/>
      <c r="AV1272" s="265"/>
      <c r="AW1272" s="265" t="s">
        <v>100</v>
      </c>
      <c r="AX1272" s="265" t="s">
        <v>110</v>
      </c>
      <c r="AY1272" s="265" t="s">
        <v>15375</v>
      </c>
      <c r="AZ1272" s="265" t="s">
        <v>99</v>
      </c>
      <c r="BA1272" s="265" t="s">
        <v>99</v>
      </c>
      <c r="BB1272" s="265"/>
      <c r="BC1272" s="265"/>
      <c r="BD1272" s="265"/>
      <c r="BE1272" s="265"/>
      <c r="BF1272" s="265"/>
      <c r="BG1272" s="265"/>
      <c r="BH1272" s="265"/>
      <c r="BI1272" s="265"/>
      <c r="BJ1272" s="265"/>
      <c r="BK1272" s="265"/>
      <c r="BL1272" s="265"/>
      <c r="BM1272" s="265"/>
      <c r="BN1272" s="265"/>
      <c r="BO1272" s="265" t="s">
        <v>106</v>
      </c>
      <c r="BP1272" s="265"/>
      <c r="BQ1272" s="14"/>
      <c r="BR1272" s="22"/>
      <c r="BS1272" s="265"/>
      <c r="BT1272" s="265"/>
      <c r="BU1272" s="265"/>
      <c r="BV1272" s="265"/>
      <c r="BW1272" s="265"/>
      <c r="BX1272" s="265"/>
      <c r="BY1272" s="265"/>
      <c r="BZ1272" s="265"/>
      <c r="CA1272" s="265"/>
      <c r="CB1272" s="265"/>
      <c r="CC1272" s="265"/>
      <c r="CD1272" s="265"/>
      <c r="CE1272" s="265"/>
      <c r="CF1272" s="265"/>
      <c r="CG1272" s="265"/>
      <c r="CH1272" s="265"/>
      <c r="CI1272" s="265"/>
      <c r="CJ1272" s="265"/>
      <c r="CK1272" s="265"/>
      <c r="CL1272" s="265"/>
      <c r="CM1272" s="265"/>
      <c r="CN1272" s="265"/>
      <c r="CO1272" s="265"/>
    </row>
    <row r="1273" spans="1:93" ht="15" customHeight="1">
      <c r="A1273" s="217" t="s">
        <v>15376</v>
      </c>
      <c r="B1273" s="265">
        <v>649</v>
      </c>
      <c r="C1273" s="585" t="s">
        <v>82</v>
      </c>
      <c r="D1273" s="609" t="s">
        <v>15025</v>
      </c>
      <c r="E1273" s="609">
        <v>51</v>
      </c>
      <c r="F1273" s="609"/>
      <c r="G1273" s="609"/>
      <c r="H1273" s="588" t="s">
        <v>84</v>
      </c>
      <c r="I1273" s="265" t="s">
        <v>15377</v>
      </c>
      <c r="J1273" s="265" t="s">
        <v>135</v>
      </c>
      <c r="K1273" s="265" t="s">
        <v>86</v>
      </c>
      <c r="L1273" s="265" t="s">
        <v>69</v>
      </c>
      <c r="M1273" s="265" t="s">
        <v>196</v>
      </c>
      <c r="N1273" s="266" t="s">
        <v>88</v>
      </c>
      <c r="O1273" s="267" t="s">
        <v>15378</v>
      </c>
      <c r="P1273" s="265" t="s">
        <v>15379</v>
      </c>
      <c r="Q1273" s="266" t="s">
        <v>15380</v>
      </c>
      <c r="R1273" s="265" t="s">
        <v>15381</v>
      </c>
      <c r="S1273" s="265" t="s">
        <v>15382</v>
      </c>
      <c r="T1273" s="265">
        <v>168754522</v>
      </c>
      <c r="U1273" s="265">
        <v>16</v>
      </c>
      <c r="V1273" s="265">
        <v>1</v>
      </c>
      <c r="W1273" s="265">
        <v>282</v>
      </c>
      <c r="X1273" s="264" t="s">
        <v>15383</v>
      </c>
      <c r="Y1273" s="264" t="s">
        <v>15384</v>
      </c>
      <c r="Z1273" s="265">
        <v>2</v>
      </c>
      <c r="AA1273" s="265" t="s">
        <v>96</v>
      </c>
      <c r="AB1273" s="265" t="s">
        <v>23</v>
      </c>
      <c r="AC1273" s="265" t="s">
        <v>97</v>
      </c>
      <c r="AD1273" s="268"/>
      <c r="AE1273" s="264" t="s">
        <v>1775</v>
      </c>
      <c r="AF1273" s="269">
        <v>28292</v>
      </c>
      <c r="AG1273" s="265" t="str">
        <f t="shared" ca="1" si="354"/>
        <v>48 anos</v>
      </c>
      <c r="AH1273" s="269">
        <v>41561</v>
      </c>
      <c r="AI1273" s="269">
        <v>41561</v>
      </c>
      <c r="AJ1273" s="269">
        <f>EDATE(AI1273,300)</f>
        <v>50692</v>
      </c>
      <c r="AK1273" s="269">
        <f>EDATE(AI1273,360)</f>
        <v>52518</v>
      </c>
      <c r="AL1273" s="265">
        <v>59</v>
      </c>
      <c r="AM1273" s="265" t="str">
        <f ca="1">DATEDIF(AI1273,TODAY(),"Y")&amp;" ano(s)"</f>
        <v>11 ano(s)</v>
      </c>
      <c r="AN1273" s="265" t="str">
        <f ca="1">DATEDIF(AI1273,TODAY(),"YM")&amp;"  mês(es)"</f>
        <v>10  mês(es)</v>
      </c>
      <c r="AO1273" s="265" t="str">
        <f ca="1">DATEDIF(AI1273,TODAY(),"MD")&amp;" dias"</f>
        <v>2 dias</v>
      </c>
      <c r="AP1273" s="265">
        <f ca="1">TODAY()-AI1273</f>
        <v>4324</v>
      </c>
      <c r="AQ1273" s="270" t="s">
        <v>99</v>
      </c>
      <c r="AR1273" s="265"/>
      <c r="AS1273" s="265"/>
      <c r="AT1273" s="265"/>
      <c r="AU1273" s="265"/>
      <c r="AV1273" s="265"/>
      <c r="AW1273" s="265" t="s">
        <v>100</v>
      </c>
      <c r="AX1273" s="265" t="s">
        <v>99</v>
      </c>
      <c r="AY1273" s="265" t="s">
        <v>15385</v>
      </c>
      <c r="AZ1273" s="265" t="s">
        <v>99</v>
      </c>
      <c r="BA1273" s="275"/>
      <c r="BB1273" s="265"/>
      <c r="BC1273" s="265"/>
      <c r="BD1273" s="265"/>
      <c r="BE1273" s="265"/>
      <c r="BF1273" s="265"/>
      <c r="BG1273" s="265"/>
      <c r="BH1273" s="265"/>
      <c r="BI1273" s="265"/>
      <c r="BJ1273" s="265"/>
      <c r="BK1273" s="265"/>
      <c r="BL1273" s="265" t="s">
        <v>15386</v>
      </c>
      <c r="BM1273" s="265">
        <v>0</v>
      </c>
      <c r="BN1273" s="265" t="s">
        <v>15387</v>
      </c>
      <c r="BO1273" s="265" t="s">
        <v>106</v>
      </c>
      <c r="BP1273" s="265">
        <v>69027030</v>
      </c>
      <c r="BQ1273" s="311">
        <v>9291869418</v>
      </c>
      <c r="BR1273" s="306" t="s">
        <v>15388</v>
      </c>
      <c r="BS1273" s="265" t="s">
        <v>290</v>
      </c>
      <c r="BT1273" s="265" t="s">
        <v>110</v>
      </c>
      <c r="BU1273" s="265" t="s">
        <v>291</v>
      </c>
      <c r="BV1273" s="265" t="s">
        <v>110</v>
      </c>
      <c r="BW1273" s="269" t="s">
        <v>292</v>
      </c>
      <c r="BX1273" s="265" t="s">
        <v>15389</v>
      </c>
      <c r="BY1273" s="265" t="s">
        <v>110</v>
      </c>
      <c r="BZ1273" s="265" t="s">
        <v>110</v>
      </c>
      <c r="CA1273" s="265" t="s">
        <v>110</v>
      </c>
      <c r="CB1273" s="265" t="s">
        <v>110</v>
      </c>
      <c r="CC1273" s="265" t="s">
        <v>110</v>
      </c>
      <c r="CD1273" s="265" t="s">
        <v>110</v>
      </c>
      <c r="CE1273" s="265" t="s">
        <v>110</v>
      </c>
      <c r="CF1273" s="265" t="s">
        <v>110</v>
      </c>
      <c r="CG1273" s="265" t="s">
        <v>110</v>
      </c>
      <c r="CH1273" s="265" t="s">
        <v>110</v>
      </c>
      <c r="CI1273" s="265" t="s">
        <v>110</v>
      </c>
      <c r="CJ1273" s="265" t="s">
        <v>110</v>
      </c>
      <c r="CK1273" s="265" t="s">
        <v>110</v>
      </c>
      <c r="CL1273" s="265" t="s">
        <v>110</v>
      </c>
      <c r="CM1273" s="265" t="s">
        <v>110</v>
      </c>
      <c r="CN1273" s="265"/>
      <c r="CO1273" s="265"/>
    </row>
    <row r="1274" spans="1:93" ht="15" customHeight="1">
      <c r="A1274" s="264" t="s">
        <v>15390</v>
      </c>
      <c r="B1274" s="265">
        <v>267</v>
      </c>
      <c r="C1274" s="585" t="s">
        <v>82</v>
      </c>
      <c r="D1274" s="609" t="s">
        <v>15025</v>
      </c>
      <c r="E1274" s="609">
        <v>51</v>
      </c>
      <c r="F1274" s="609"/>
      <c r="G1274" s="609"/>
      <c r="H1274" s="588" t="s">
        <v>84</v>
      </c>
      <c r="I1274" s="265"/>
      <c r="J1274" s="265" t="s">
        <v>85</v>
      </c>
      <c r="K1274" s="265" t="s">
        <v>86</v>
      </c>
      <c r="L1274" s="265" t="s">
        <v>195</v>
      </c>
      <c r="M1274" s="265" t="s">
        <v>196</v>
      </c>
      <c r="N1274" s="266" t="s">
        <v>88</v>
      </c>
      <c r="O1274" s="267" t="s">
        <v>15391</v>
      </c>
      <c r="P1274" s="265" t="s">
        <v>15392</v>
      </c>
      <c r="Q1274" s="266" t="s">
        <v>15393</v>
      </c>
      <c r="R1274" s="265" t="s">
        <v>15394</v>
      </c>
      <c r="S1274" s="265" t="s">
        <v>15395</v>
      </c>
      <c r="T1274" s="265">
        <v>216129122</v>
      </c>
      <c r="U1274" s="265">
        <v>91</v>
      </c>
      <c r="V1274" s="265">
        <v>58</v>
      </c>
      <c r="W1274" s="265">
        <v>1</v>
      </c>
      <c r="X1274" s="264" t="s">
        <v>15396</v>
      </c>
      <c r="Y1274" s="264" t="s">
        <v>15397</v>
      </c>
      <c r="Z1274" s="265">
        <v>1</v>
      </c>
      <c r="AA1274" s="265" t="s">
        <v>96</v>
      </c>
      <c r="AB1274" s="265" t="s">
        <v>23</v>
      </c>
      <c r="AC1274" s="265" t="s">
        <v>97</v>
      </c>
      <c r="AD1274" s="268"/>
      <c r="AE1274" s="264" t="s">
        <v>805</v>
      </c>
      <c r="AF1274" s="269">
        <v>30083</v>
      </c>
      <c r="AG1274" s="265" t="str">
        <f t="shared" ca="1" si="354"/>
        <v>43 anos</v>
      </c>
      <c r="AH1274" s="269">
        <v>38058</v>
      </c>
      <c r="AI1274" s="269">
        <v>38058</v>
      </c>
      <c r="AJ1274" s="269">
        <f>EDATE(AI1274,300)</f>
        <v>47189</v>
      </c>
      <c r="AK1274" s="269">
        <f>EDATE(AI1274,360)</f>
        <v>49015</v>
      </c>
      <c r="AL1274" s="265">
        <v>59</v>
      </c>
      <c r="AM1274" s="265" t="str">
        <f ca="1">DATEDIF(AI1274,TODAY(),"Y")&amp;" ano(s)"</f>
        <v>21 ano(s)</v>
      </c>
      <c r="AN1274" s="265" t="str">
        <f ca="1">DATEDIF(AI1274,TODAY(),"YM")&amp;"  mês(es)"</f>
        <v>5  mês(es)</v>
      </c>
      <c r="AO1274" s="265" t="str">
        <f ca="1">DATEDIF(AI1274,TODAY(),"MD")&amp;" dias"</f>
        <v>4 dias</v>
      </c>
      <c r="AP1274" s="265">
        <f ca="1">TODAY()-AI1274</f>
        <v>7827</v>
      </c>
      <c r="AQ1274" s="270" t="s">
        <v>99</v>
      </c>
      <c r="AR1274" s="265"/>
      <c r="AS1274" s="265"/>
      <c r="AT1274" s="265"/>
      <c r="AU1274" s="265"/>
      <c r="AV1274" s="265"/>
      <c r="AW1274" s="303"/>
      <c r="AX1274" s="265"/>
      <c r="AY1274" s="265" t="s">
        <v>99</v>
      </c>
      <c r="AZ1274" s="265" t="s">
        <v>99</v>
      </c>
      <c r="BA1274" s="304" t="s">
        <v>99</v>
      </c>
      <c r="BB1274" s="269" t="s">
        <v>101</v>
      </c>
      <c r="BC1274" s="265"/>
      <c r="BD1274" s="265" t="s">
        <v>1430</v>
      </c>
      <c r="BE1274" s="265" t="s">
        <v>223</v>
      </c>
      <c r="BF1274" s="265"/>
      <c r="BG1274" s="265"/>
      <c r="BH1274" s="265"/>
      <c r="BI1274" s="265"/>
      <c r="BJ1274" s="265"/>
      <c r="BK1274" s="265"/>
      <c r="BL1274" s="265"/>
      <c r="BM1274" s="265">
        <v>0</v>
      </c>
      <c r="BN1274" s="265"/>
      <c r="BO1274" s="265" t="s">
        <v>106</v>
      </c>
      <c r="BP1274" s="265">
        <v>69000000</v>
      </c>
      <c r="BQ1274" s="121" t="s">
        <v>15398</v>
      </c>
      <c r="BR1274" s="22" t="s">
        <v>15399</v>
      </c>
      <c r="BS1274" s="265" t="s">
        <v>108</v>
      </c>
      <c r="BT1274" s="265" t="s">
        <v>109</v>
      </c>
      <c r="BU1274" s="265" t="s">
        <v>1432</v>
      </c>
      <c r="BV1274" s="265" t="s">
        <v>1433</v>
      </c>
      <c r="BW1274" s="265" t="s">
        <v>1434</v>
      </c>
      <c r="BX1274" s="265" t="s">
        <v>1435</v>
      </c>
      <c r="BY1274" s="265" t="s">
        <v>208</v>
      </c>
      <c r="BZ1274" s="265" t="s">
        <v>413</v>
      </c>
      <c r="CA1274" s="265" t="s">
        <v>110</v>
      </c>
      <c r="CB1274" s="265" t="s">
        <v>110</v>
      </c>
      <c r="CC1274" s="265" t="s">
        <v>110</v>
      </c>
      <c r="CD1274" s="265" t="s">
        <v>110</v>
      </c>
      <c r="CE1274" s="265" t="s">
        <v>110</v>
      </c>
      <c r="CF1274" s="265" t="s">
        <v>110</v>
      </c>
      <c r="CG1274" s="265" t="s">
        <v>110</v>
      </c>
      <c r="CH1274" s="265" t="s">
        <v>110</v>
      </c>
      <c r="CI1274" s="265" t="s">
        <v>110</v>
      </c>
      <c r="CJ1274" s="265" t="s">
        <v>110</v>
      </c>
      <c r="CK1274" s="265" t="s">
        <v>110</v>
      </c>
      <c r="CL1274" s="265" t="s">
        <v>110</v>
      </c>
      <c r="CM1274" s="265" t="s">
        <v>110</v>
      </c>
      <c r="CN1274" s="265"/>
      <c r="CO1274" s="265"/>
    </row>
    <row r="1275" spans="1:93" ht="15" customHeight="1">
      <c r="A1275" s="293" t="s">
        <v>15400</v>
      </c>
      <c r="B1275" s="265">
        <v>114</v>
      </c>
      <c r="C1275" s="225" t="s">
        <v>82</v>
      </c>
      <c r="D1275" s="609" t="s">
        <v>15025</v>
      </c>
      <c r="E1275" s="609">
        <v>51</v>
      </c>
      <c r="F1275" s="609"/>
      <c r="G1275" s="609"/>
      <c r="H1275" s="597" t="s">
        <v>84</v>
      </c>
      <c r="I1275" s="265" t="s">
        <v>295</v>
      </c>
      <c r="J1275" s="265" t="s">
        <v>135</v>
      </c>
      <c r="K1275" s="265"/>
      <c r="L1275" s="265" t="s">
        <v>257</v>
      </c>
      <c r="M1275" s="266" t="s">
        <v>196</v>
      </c>
      <c r="N1275" s="266" t="s">
        <v>88</v>
      </c>
      <c r="O1275" s="267" t="s">
        <v>15401</v>
      </c>
      <c r="P1275" s="294" t="s">
        <v>15402</v>
      </c>
      <c r="Q1275" s="265">
        <v>2014</v>
      </c>
      <c r="R1275" s="294" t="s">
        <v>15403</v>
      </c>
      <c r="S1275" s="294" t="s">
        <v>15404</v>
      </c>
      <c r="T1275" s="293" t="s">
        <v>15405</v>
      </c>
      <c r="U1275" s="265">
        <v>40</v>
      </c>
      <c r="V1275" s="265">
        <v>32</v>
      </c>
      <c r="W1275" s="265">
        <v>847</v>
      </c>
      <c r="X1275" s="87" t="s">
        <v>15406</v>
      </c>
      <c r="Y1275" s="87" t="s">
        <v>15407</v>
      </c>
      <c r="Z1275" s="265">
        <v>1</v>
      </c>
      <c r="AA1275" s="265" t="s">
        <v>96</v>
      </c>
      <c r="AB1275" s="265" t="s">
        <v>23</v>
      </c>
      <c r="AC1275" s="265" t="s">
        <v>97</v>
      </c>
      <c r="AD1275" s="268"/>
      <c r="AE1275" s="264"/>
      <c r="AF1275" s="297">
        <v>33345</v>
      </c>
      <c r="AG1275" s="265" t="str">
        <f t="shared" ca="1" si="354"/>
        <v>34 anos</v>
      </c>
      <c r="AH1275" s="297">
        <v>45261</v>
      </c>
      <c r="AI1275" s="269"/>
      <c r="AJ1275" s="269"/>
      <c r="AK1275" s="269"/>
      <c r="AL1275" s="265"/>
      <c r="AM1275" s="265"/>
      <c r="AN1275" s="265"/>
      <c r="AO1275" s="265"/>
      <c r="AP1275" s="265"/>
      <c r="AQ1275" s="270"/>
      <c r="AR1275" s="265"/>
      <c r="AS1275" s="265"/>
      <c r="AT1275" s="265"/>
      <c r="AU1275" s="265"/>
      <c r="AV1275" s="265"/>
      <c r="AW1275" s="265" t="s">
        <v>100</v>
      </c>
      <c r="AX1275" s="63" t="s">
        <v>3378</v>
      </c>
      <c r="AY1275" s="63" t="s">
        <v>15408</v>
      </c>
      <c r="AZ1275" s="63" t="s">
        <v>99</v>
      </c>
      <c r="BA1275" s="52" t="s">
        <v>99</v>
      </c>
      <c r="BB1275" s="265" t="s">
        <v>271</v>
      </c>
      <c r="BC1275" s="265"/>
      <c r="BD1275" s="265"/>
      <c r="BE1275" s="265"/>
      <c r="BF1275" s="265"/>
      <c r="BG1275" s="265"/>
      <c r="BH1275" s="265"/>
      <c r="BI1275" s="265"/>
      <c r="BJ1275" s="265"/>
      <c r="BK1275" s="265"/>
      <c r="BL1275" s="264"/>
      <c r="BM1275" s="265"/>
      <c r="BN1275" s="265"/>
      <c r="BO1275" s="265" t="s">
        <v>106</v>
      </c>
      <c r="BP1275" s="265"/>
      <c r="BQ1275" s="64">
        <v>92981557889</v>
      </c>
      <c r="BR1275" s="51" t="s">
        <v>15409</v>
      </c>
      <c r="BS1275" s="265"/>
      <c r="BT1275" s="265"/>
      <c r="BU1275" s="265"/>
      <c r="BV1275" s="265" t="s">
        <v>276</v>
      </c>
      <c r="BW1275" s="265"/>
      <c r="BX1275" s="265"/>
      <c r="BY1275" s="265"/>
      <c r="BZ1275" s="265"/>
      <c r="CA1275" s="265"/>
      <c r="CB1275" s="269"/>
      <c r="CC1275" s="265"/>
      <c r="CD1275" s="269"/>
      <c r="CE1275" s="265"/>
      <c r="CF1275" s="265"/>
      <c r="CG1275" s="265"/>
      <c r="CH1275" s="265"/>
      <c r="CI1275" s="265"/>
      <c r="CJ1275" s="265"/>
      <c r="CK1275" s="265"/>
      <c r="CL1275" s="265"/>
      <c r="CM1275" s="265"/>
      <c r="CN1275" s="265"/>
      <c r="CO1275" s="265"/>
    </row>
    <row r="1276" spans="1:93" ht="15" customHeight="1">
      <c r="A1276" s="264" t="s">
        <v>15410</v>
      </c>
      <c r="B1276" s="265"/>
      <c r="C1276" s="225" t="s">
        <v>82</v>
      </c>
      <c r="D1276" s="609" t="s">
        <v>15025</v>
      </c>
      <c r="E1276" s="609">
        <v>51</v>
      </c>
      <c r="F1276" s="609"/>
      <c r="G1276" s="609"/>
      <c r="H1276" s="588" t="s">
        <v>84</v>
      </c>
      <c r="I1276" s="265" t="s">
        <v>1899</v>
      </c>
      <c r="J1276" s="265" t="s">
        <v>135</v>
      </c>
      <c r="K1276" s="265" t="s">
        <v>544</v>
      </c>
      <c r="L1276" s="270" t="s">
        <v>70</v>
      </c>
      <c r="M1276" s="266" t="s">
        <v>1392</v>
      </c>
      <c r="N1276" s="266" t="s">
        <v>1450</v>
      </c>
      <c r="O1276" s="267" t="s">
        <v>15411</v>
      </c>
      <c r="P1276" s="265" t="s">
        <v>15412</v>
      </c>
      <c r="Q1276" s="272" t="s">
        <v>15413</v>
      </c>
      <c r="R1276" s="265" t="s">
        <v>15414</v>
      </c>
      <c r="S1276" s="265" t="s">
        <v>15415</v>
      </c>
      <c r="T1276" s="265">
        <v>172356022</v>
      </c>
      <c r="U1276" s="265">
        <v>8</v>
      </c>
      <c r="V1276" s="265">
        <v>1</v>
      </c>
      <c r="W1276" s="265">
        <v>305</v>
      </c>
      <c r="X1276" s="264" t="s">
        <v>3072</v>
      </c>
      <c r="Y1276" s="264" t="s">
        <v>15416</v>
      </c>
      <c r="Z1276" s="265">
        <v>1</v>
      </c>
      <c r="AA1276" s="265" t="s">
        <v>96</v>
      </c>
      <c r="AB1276" s="265" t="s">
        <v>23</v>
      </c>
      <c r="AC1276" s="265" t="s">
        <v>97</v>
      </c>
      <c r="AD1276" s="268"/>
      <c r="AE1276" s="264"/>
      <c r="AF1276" s="269">
        <v>28345</v>
      </c>
      <c r="AG1276" s="265" t="str">
        <f t="shared" ca="1" si="354"/>
        <v>48 anos</v>
      </c>
      <c r="AH1276" s="269">
        <v>43937</v>
      </c>
      <c r="AI1276" s="269">
        <v>43937</v>
      </c>
      <c r="AJ1276" s="269">
        <f t="shared" ref="AJ1276:AJ1301" si="355">EDATE(AI1276,300)</f>
        <v>53068</v>
      </c>
      <c r="AK1276" s="269">
        <f t="shared" ref="AK1276:AK1301" si="356">EDATE(AI1276,360)</f>
        <v>54894</v>
      </c>
      <c r="AL1276" s="265">
        <v>59</v>
      </c>
      <c r="AM1276" s="265" t="str">
        <f t="shared" ref="AM1276:AM1301" ca="1" si="357">DATEDIF(AI1276,TODAY(),"Y")&amp;" ano(s)"</f>
        <v>5 ano(s)</v>
      </c>
      <c r="AN1276" s="265" t="str">
        <f t="shared" ref="AN1276:AN1301" ca="1" si="358">DATEDIF(AI1276,TODAY(),"YM")&amp;"  mês(es)"</f>
        <v>4  mês(es)</v>
      </c>
      <c r="AO1276" s="265" t="str">
        <f t="shared" ref="AO1276:AO1301" ca="1" si="359">DATEDIF(AI1276,TODAY(),"MD")&amp;" dias"</f>
        <v>0 dias</v>
      </c>
      <c r="AP1276" s="265">
        <f t="shared" ref="AP1276:AP1301" ca="1" si="360">TODAY()-AI1276</f>
        <v>1948</v>
      </c>
      <c r="AQ1276" s="270" t="s">
        <v>99</v>
      </c>
      <c r="AR1276" s="265"/>
      <c r="AS1276" s="265"/>
      <c r="AT1276" s="265"/>
      <c r="AU1276" s="265"/>
      <c r="AV1276" s="265"/>
      <c r="AW1276" s="265" t="s">
        <v>100</v>
      </c>
      <c r="AX1276" s="265" t="s">
        <v>149</v>
      </c>
      <c r="AY1276" s="265" t="s">
        <v>15417</v>
      </c>
      <c r="AZ1276" s="265" t="s">
        <v>99</v>
      </c>
      <c r="BA1276" s="265" t="s">
        <v>99</v>
      </c>
      <c r="BB1276" s="265"/>
      <c r="BC1276" s="265"/>
      <c r="BD1276" s="265"/>
      <c r="BE1276" s="265"/>
      <c r="BF1276" s="265"/>
      <c r="BG1276" s="265"/>
      <c r="BH1276" s="265"/>
      <c r="BI1276" s="265"/>
      <c r="BJ1276" s="265"/>
      <c r="BK1276" s="265"/>
      <c r="BL1276" s="265"/>
      <c r="BM1276" s="265"/>
      <c r="BN1276" s="265"/>
      <c r="BO1276" s="265" t="s">
        <v>106</v>
      </c>
      <c r="BP1276" s="265"/>
      <c r="BQ1276" s="14"/>
      <c r="BR1276" s="22"/>
      <c r="BS1276" s="265"/>
      <c r="BT1276" s="265"/>
      <c r="BU1276" s="265"/>
      <c r="BV1276" s="265"/>
      <c r="BW1276" s="265"/>
      <c r="BX1276" s="265"/>
      <c r="BY1276" s="265" t="s">
        <v>15418</v>
      </c>
      <c r="BZ1276" s="265"/>
      <c r="CA1276" s="265"/>
      <c r="CB1276" s="265"/>
      <c r="CC1276" s="265"/>
      <c r="CD1276" s="265"/>
      <c r="CE1276" s="265"/>
      <c r="CF1276" s="265"/>
      <c r="CG1276" s="265"/>
      <c r="CH1276" s="265"/>
      <c r="CI1276" s="265"/>
      <c r="CJ1276" s="265"/>
      <c r="CK1276" s="265"/>
      <c r="CL1276" s="265"/>
      <c r="CM1276" s="265"/>
      <c r="CN1276" s="265" t="s">
        <v>15419</v>
      </c>
      <c r="CO1276" s="265" t="s">
        <v>6128</v>
      </c>
    </row>
    <row r="1277" spans="1:93" ht="15" customHeight="1">
      <c r="A1277" s="264" t="s">
        <v>15420</v>
      </c>
      <c r="B1277" s="265">
        <v>242</v>
      </c>
      <c r="C1277" s="585" t="s">
        <v>82</v>
      </c>
      <c r="D1277" s="609" t="s">
        <v>15025</v>
      </c>
      <c r="E1277" s="609">
        <v>51</v>
      </c>
      <c r="F1277" s="609"/>
      <c r="G1277" s="609"/>
      <c r="H1277" s="588" t="s">
        <v>84</v>
      </c>
      <c r="I1277" s="265" t="s">
        <v>11478</v>
      </c>
      <c r="J1277" s="265" t="s">
        <v>85</v>
      </c>
      <c r="K1277" s="265" t="s">
        <v>86</v>
      </c>
      <c r="L1277" s="265" t="s">
        <v>195</v>
      </c>
      <c r="M1277" s="265" t="s">
        <v>196</v>
      </c>
      <c r="N1277" s="266" t="s">
        <v>88</v>
      </c>
      <c r="O1277" s="267" t="s">
        <v>15421</v>
      </c>
      <c r="P1277" s="265" t="s">
        <v>15422</v>
      </c>
      <c r="Q1277" s="266" t="s">
        <v>1383</v>
      </c>
      <c r="R1277" s="265" t="s">
        <v>15423</v>
      </c>
      <c r="S1277" s="265" t="s">
        <v>15424</v>
      </c>
      <c r="T1277" s="265">
        <v>190837722</v>
      </c>
      <c r="U1277" s="265">
        <v>75</v>
      </c>
      <c r="V1277" s="265">
        <v>1</v>
      </c>
      <c r="W1277" s="265">
        <v>333</v>
      </c>
      <c r="X1277" s="264" t="s">
        <v>15425</v>
      </c>
      <c r="Y1277" s="264" t="s">
        <v>15426</v>
      </c>
      <c r="Z1277" s="265">
        <v>1</v>
      </c>
      <c r="AA1277" s="265" t="s">
        <v>96</v>
      </c>
      <c r="AB1277" s="265" t="s">
        <v>23</v>
      </c>
      <c r="AC1277" s="265" t="s">
        <v>97</v>
      </c>
      <c r="AD1277" s="268"/>
      <c r="AE1277" s="264" t="s">
        <v>805</v>
      </c>
      <c r="AF1277" s="269">
        <v>29137</v>
      </c>
      <c r="AG1277" s="265" t="str">
        <f t="shared" ca="1" si="354"/>
        <v>45 anos</v>
      </c>
      <c r="AH1277" s="269">
        <v>38058</v>
      </c>
      <c r="AI1277" s="269">
        <v>38058</v>
      </c>
      <c r="AJ1277" s="269">
        <f t="shared" si="355"/>
        <v>47189</v>
      </c>
      <c r="AK1277" s="269">
        <f t="shared" si="356"/>
        <v>49015</v>
      </c>
      <c r="AL1277" s="265">
        <v>59</v>
      </c>
      <c r="AM1277" s="265" t="str">
        <f t="shared" ca="1" si="357"/>
        <v>21 ano(s)</v>
      </c>
      <c r="AN1277" s="265" t="str">
        <f t="shared" ca="1" si="358"/>
        <v>5  mês(es)</v>
      </c>
      <c r="AO1277" s="265" t="str">
        <f t="shared" ca="1" si="359"/>
        <v>4 dias</v>
      </c>
      <c r="AP1277" s="265">
        <f t="shared" ca="1" si="360"/>
        <v>7827</v>
      </c>
      <c r="AQ1277" s="270" t="s">
        <v>99</v>
      </c>
      <c r="AR1277" s="265"/>
      <c r="AS1277" s="265"/>
      <c r="AT1277" s="265"/>
      <c r="AU1277" s="265"/>
      <c r="AV1277" s="265"/>
      <c r="AW1277" s="265"/>
      <c r="AX1277" s="265"/>
      <c r="AY1277" s="265" t="s">
        <v>99</v>
      </c>
      <c r="AZ1277" s="265" t="s">
        <v>99</v>
      </c>
      <c r="BA1277" s="265" t="s">
        <v>99</v>
      </c>
      <c r="BB1277" s="269" t="s">
        <v>101</v>
      </c>
      <c r="BC1277" s="265"/>
      <c r="BD1277" s="265" t="s">
        <v>1430</v>
      </c>
      <c r="BE1277" s="265" t="s">
        <v>223</v>
      </c>
      <c r="BF1277" s="265"/>
      <c r="BG1277" s="265"/>
      <c r="BH1277" s="265"/>
      <c r="BI1277" s="265"/>
      <c r="BJ1277" s="265"/>
      <c r="BK1277" s="265"/>
      <c r="BL1277" s="265" t="s">
        <v>15427</v>
      </c>
      <c r="BM1277" s="265">
        <v>0</v>
      </c>
      <c r="BN1277" s="265" t="s">
        <v>15428</v>
      </c>
      <c r="BO1277" s="265" t="s">
        <v>106</v>
      </c>
      <c r="BP1277" s="265">
        <v>69020160</v>
      </c>
      <c r="BQ1277" s="305">
        <v>992360931</v>
      </c>
      <c r="BR1277" s="306" t="s">
        <v>15429</v>
      </c>
      <c r="BS1277" s="265" t="s">
        <v>108</v>
      </c>
      <c r="BT1277" s="265" t="s">
        <v>109</v>
      </c>
      <c r="BU1277" s="265" t="s">
        <v>1432</v>
      </c>
      <c r="BV1277" s="265" t="s">
        <v>1433</v>
      </c>
      <c r="BW1277" s="265" t="s">
        <v>1434</v>
      </c>
      <c r="BX1277" s="265" t="s">
        <v>1435</v>
      </c>
      <c r="BY1277" s="265" t="s">
        <v>208</v>
      </c>
      <c r="BZ1277" s="265" t="s">
        <v>413</v>
      </c>
      <c r="CA1277" s="265" t="s">
        <v>110</v>
      </c>
      <c r="CB1277" s="265" t="s">
        <v>110</v>
      </c>
      <c r="CC1277" s="265" t="s">
        <v>110</v>
      </c>
      <c r="CD1277" s="265" t="s">
        <v>110</v>
      </c>
      <c r="CE1277" s="265" t="s">
        <v>110</v>
      </c>
      <c r="CF1277" s="265" t="s">
        <v>110</v>
      </c>
      <c r="CG1277" s="265" t="s">
        <v>110</v>
      </c>
      <c r="CH1277" s="265" t="s">
        <v>110</v>
      </c>
      <c r="CI1277" s="265" t="s">
        <v>110</v>
      </c>
      <c r="CJ1277" s="265" t="s">
        <v>110</v>
      </c>
      <c r="CK1277" s="265" t="s">
        <v>110</v>
      </c>
      <c r="CL1277" s="265" t="s">
        <v>110</v>
      </c>
      <c r="CM1277" s="265" t="s">
        <v>110</v>
      </c>
      <c r="CN1277" s="265"/>
      <c r="CO1277" s="265"/>
    </row>
    <row r="1278" spans="1:93" ht="15" customHeight="1">
      <c r="A1278" s="264" t="s">
        <v>15430</v>
      </c>
      <c r="B1278" s="265">
        <v>614</v>
      </c>
      <c r="C1278" s="585" t="s">
        <v>82</v>
      </c>
      <c r="D1278" s="609" t="s">
        <v>15025</v>
      </c>
      <c r="E1278" s="609">
        <v>51</v>
      </c>
      <c r="F1278" s="609"/>
      <c r="G1278" s="609"/>
      <c r="H1278" s="588" t="s">
        <v>84</v>
      </c>
      <c r="I1278" s="265"/>
      <c r="J1278" s="265" t="s">
        <v>85</v>
      </c>
      <c r="K1278" s="265" t="s">
        <v>86</v>
      </c>
      <c r="L1278" s="265" t="s">
        <v>69</v>
      </c>
      <c r="M1278" s="265" t="s">
        <v>196</v>
      </c>
      <c r="N1278" s="266" t="s">
        <v>88</v>
      </c>
      <c r="O1278" s="267" t="s">
        <v>15431</v>
      </c>
      <c r="P1278" s="265" t="s">
        <v>15432</v>
      </c>
      <c r="Q1278" s="266" t="s">
        <v>15433</v>
      </c>
      <c r="R1278" s="265" t="s">
        <v>15434</v>
      </c>
      <c r="S1278" s="265" t="s">
        <v>15435</v>
      </c>
      <c r="T1278" s="265">
        <v>105932122</v>
      </c>
      <c r="U1278" s="265">
        <v>75</v>
      </c>
      <c r="V1278" s="265">
        <v>63</v>
      </c>
      <c r="W1278" s="265">
        <v>74</v>
      </c>
      <c r="X1278" s="264" t="s">
        <v>15436</v>
      </c>
      <c r="Y1278" s="264" t="s">
        <v>15437</v>
      </c>
      <c r="Z1278" s="265">
        <v>2</v>
      </c>
      <c r="AA1278" s="265" t="s">
        <v>96</v>
      </c>
      <c r="AB1278" s="265" t="s">
        <v>23</v>
      </c>
      <c r="AC1278" s="265" t="s">
        <v>97</v>
      </c>
      <c r="AD1278" s="268"/>
      <c r="AE1278" s="264" t="s">
        <v>864</v>
      </c>
      <c r="AF1278" s="269">
        <v>26196</v>
      </c>
      <c r="AG1278" s="265" t="str">
        <f t="shared" ca="1" si="354"/>
        <v>53 anos</v>
      </c>
      <c r="AH1278" s="269">
        <v>41561</v>
      </c>
      <c r="AI1278" s="269">
        <v>41561</v>
      </c>
      <c r="AJ1278" s="269">
        <f t="shared" si="355"/>
        <v>50692</v>
      </c>
      <c r="AK1278" s="269">
        <f t="shared" si="356"/>
        <v>52518</v>
      </c>
      <c r="AL1278" s="265">
        <v>59</v>
      </c>
      <c r="AM1278" s="265" t="str">
        <f t="shared" ca="1" si="357"/>
        <v>11 ano(s)</v>
      </c>
      <c r="AN1278" s="265" t="str">
        <f t="shared" ca="1" si="358"/>
        <v>10  mês(es)</v>
      </c>
      <c r="AO1278" s="265" t="str">
        <f t="shared" ca="1" si="359"/>
        <v>2 dias</v>
      </c>
      <c r="AP1278" s="265">
        <f t="shared" ca="1" si="360"/>
        <v>4324</v>
      </c>
      <c r="AQ1278" s="270" t="s">
        <v>99</v>
      </c>
      <c r="AR1278" s="265"/>
      <c r="AS1278" s="265"/>
      <c r="AT1278" s="265"/>
      <c r="AU1278" s="265"/>
      <c r="AV1278" s="265"/>
      <c r="AW1278" s="265" t="s">
        <v>336</v>
      </c>
      <c r="AX1278" s="265"/>
      <c r="AY1278" s="265" t="s">
        <v>99</v>
      </c>
      <c r="AZ1278" s="265" t="s">
        <v>99</v>
      </c>
      <c r="BA1278" s="265"/>
      <c r="BB1278" s="265"/>
      <c r="BC1278" s="265"/>
      <c r="BD1278" s="265"/>
      <c r="BE1278" s="265"/>
      <c r="BF1278" s="265"/>
      <c r="BG1278" s="265"/>
      <c r="BH1278" s="265"/>
      <c r="BI1278" s="265"/>
      <c r="BJ1278" s="265"/>
      <c r="BK1278" s="265"/>
      <c r="BL1278" s="265" t="s">
        <v>15438</v>
      </c>
      <c r="BM1278" s="265">
        <v>0</v>
      </c>
      <c r="BN1278" s="265" t="s">
        <v>15439</v>
      </c>
      <c r="BO1278" s="265" t="s">
        <v>106</v>
      </c>
      <c r="BP1278" s="265">
        <v>69076500</v>
      </c>
      <c r="BQ1278" s="14">
        <v>9281661914</v>
      </c>
      <c r="BR1278" s="22" t="s">
        <v>15440</v>
      </c>
      <c r="BS1278" s="265" t="s">
        <v>290</v>
      </c>
      <c r="BT1278" s="265" t="s">
        <v>110</v>
      </c>
      <c r="BU1278" s="265" t="s">
        <v>291</v>
      </c>
      <c r="BV1278" s="265" t="s">
        <v>110</v>
      </c>
      <c r="BW1278" s="269" t="s">
        <v>292</v>
      </c>
      <c r="BX1278" s="265" t="s">
        <v>15441</v>
      </c>
      <c r="BY1278" s="265" t="s">
        <v>110</v>
      </c>
      <c r="BZ1278" s="265" t="s">
        <v>110</v>
      </c>
      <c r="CA1278" s="265" t="s">
        <v>110</v>
      </c>
      <c r="CB1278" s="265" t="s">
        <v>110</v>
      </c>
      <c r="CC1278" s="265" t="s">
        <v>110</v>
      </c>
      <c r="CD1278" s="265" t="s">
        <v>110</v>
      </c>
      <c r="CE1278" s="265" t="s">
        <v>110</v>
      </c>
      <c r="CF1278" s="265" t="s">
        <v>110</v>
      </c>
      <c r="CG1278" s="265" t="s">
        <v>110</v>
      </c>
      <c r="CH1278" s="265" t="s">
        <v>110</v>
      </c>
      <c r="CI1278" s="265" t="s">
        <v>110</v>
      </c>
      <c r="CJ1278" s="265" t="s">
        <v>110</v>
      </c>
      <c r="CK1278" s="265" t="s">
        <v>110</v>
      </c>
      <c r="CL1278" s="265" t="s">
        <v>110</v>
      </c>
      <c r="CM1278" s="265" t="s">
        <v>110</v>
      </c>
      <c r="CN1278" s="265"/>
      <c r="CO1278" s="265"/>
    </row>
    <row r="1279" spans="1:93" ht="15" customHeight="1">
      <c r="A1279" s="264" t="s">
        <v>15442</v>
      </c>
      <c r="B1279" s="265"/>
      <c r="C1279" s="225" t="s">
        <v>82</v>
      </c>
      <c r="D1279" s="609" t="s">
        <v>15025</v>
      </c>
      <c r="E1279" s="609">
        <v>51</v>
      </c>
      <c r="F1279" s="609"/>
      <c r="G1279" s="609"/>
      <c r="H1279" s="588" t="s">
        <v>84</v>
      </c>
      <c r="I1279" s="265" t="s">
        <v>1899</v>
      </c>
      <c r="J1279" s="265" t="s">
        <v>135</v>
      </c>
      <c r="K1279" s="265" t="s">
        <v>86</v>
      </c>
      <c r="L1279" s="270" t="s">
        <v>69</v>
      </c>
      <c r="M1279" s="266" t="s">
        <v>1392</v>
      </c>
      <c r="N1279" s="266" t="s">
        <v>1450</v>
      </c>
      <c r="O1279" s="267" t="s">
        <v>15443</v>
      </c>
      <c r="P1279" s="265" t="s">
        <v>15444</v>
      </c>
      <c r="Q1279" s="272" t="s">
        <v>15445</v>
      </c>
      <c r="R1279" s="265" t="s">
        <v>15446</v>
      </c>
      <c r="S1279" s="265" t="s">
        <v>15447</v>
      </c>
      <c r="T1279" s="265">
        <v>162267322</v>
      </c>
      <c r="U1279" s="265">
        <v>91</v>
      </c>
      <c r="V1279" s="265">
        <v>58</v>
      </c>
      <c r="W1279" s="265">
        <v>799</v>
      </c>
      <c r="X1279" s="264" t="s">
        <v>15448</v>
      </c>
      <c r="Y1279" s="264" t="s">
        <v>15449</v>
      </c>
      <c r="Z1279" s="265">
        <v>1</v>
      </c>
      <c r="AA1279" s="265" t="s">
        <v>96</v>
      </c>
      <c r="AB1279" s="265" t="s">
        <v>23</v>
      </c>
      <c r="AC1279" s="265" t="s">
        <v>97</v>
      </c>
      <c r="AD1279" s="268"/>
      <c r="AE1279" s="264" t="s">
        <v>3515</v>
      </c>
      <c r="AF1279" s="280">
        <v>28009</v>
      </c>
      <c r="AG1279" s="265" t="str">
        <f t="shared" ca="1" si="354"/>
        <v>48 anos</v>
      </c>
      <c r="AH1279" s="269">
        <v>43937</v>
      </c>
      <c r="AI1279" s="269">
        <v>43937</v>
      </c>
      <c r="AJ1279" s="269">
        <f t="shared" si="355"/>
        <v>53068</v>
      </c>
      <c r="AK1279" s="269">
        <f t="shared" si="356"/>
        <v>54894</v>
      </c>
      <c r="AL1279" s="265">
        <v>59</v>
      </c>
      <c r="AM1279" s="265" t="str">
        <f t="shared" ca="1" si="357"/>
        <v>5 ano(s)</v>
      </c>
      <c r="AN1279" s="265" t="str">
        <f t="shared" ca="1" si="358"/>
        <v>4  mês(es)</v>
      </c>
      <c r="AO1279" s="265" t="str">
        <f t="shared" ca="1" si="359"/>
        <v>0 dias</v>
      </c>
      <c r="AP1279" s="265">
        <f t="shared" ca="1" si="360"/>
        <v>1948</v>
      </c>
      <c r="AQ1279" s="270" t="s">
        <v>99</v>
      </c>
      <c r="AR1279" s="265"/>
      <c r="AS1279" s="265"/>
      <c r="AT1279" s="265"/>
      <c r="AU1279" s="265"/>
      <c r="AV1279" s="265"/>
      <c r="AW1279" s="265" t="s">
        <v>100</v>
      </c>
      <c r="AX1279" s="265" t="s">
        <v>110</v>
      </c>
      <c r="AY1279" s="265" t="s">
        <v>5424</v>
      </c>
      <c r="AZ1279" s="265" t="s">
        <v>99</v>
      </c>
      <c r="BA1279" s="275" t="s">
        <v>99</v>
      </c>
      <c r="BB1279" s="265"/>
      <c r="BC1279" s="265"/>
      <c r="BD1279" s="265"/>
      <c r="BE1279" s="265"/>
      <c r="BF1279" s="265"/>
      <c r="BG1279" s="265"/>
      <c r="BH1279" s="265"/>
      <c r="BI1279" s="265"/>
      <c r="BJ1279" s="265"/>
      <c r="BK1279" s="265"/>
      <c r="BL1279" s="273" t="s">
        <v>15450</v>
      </c>
      <c r="BM1279" s="270">
        <v>19</v>
      </c>
      <c r="BN1279" s="273" t="s">
        <v>1605</v>
      </c>
      <c r="BO1279" s="270" t="s">
        <v>106</v>
      </c>
      <c r="BP1279" s="270" t="s">
        <v>15451</v>
      </c>
      <c r="BQ1279" s="681" t="s">
        <v>15452</v>
      </c>
      <c r="BR1279" s="309" t="s">
        <v>15453</v>
      </c>
      <c r="BS1279" s="265"/>
      <c r="BT1279" s="265"/>
      <c r="BU1279" s="265"/>
      <c r="BV1279" s="265"/>
      <c r="BW1279" s="265"/>
      <c r="BX1279" s="265"/>
      <c r="BY1279" s="265"/>
      <c r="BZ1279" s="265"/>
      <c r="CA1279" s="265"/>
      <c r="CB1279" s="265"/>
      <c r="CC1279" s="265"/>
      <c r="CD1279" s="265"/>
      <c r="CE1279" s="265"/>
      <c r="CF1279" s="265"/>
      <c r="CG1279" s="265"/>
      <c r="CH1279" s="265"/>
      <c r="CI1279" s="265"/>
      <c r="CJ1279" s="265"/>
      <c r="CK1279" s="265"/>
      <c r="CL1279" s="265"/>
      <c r="CM1279" s="265"/>
      <c r="CN1279" s="265"/>
      <c r="CO1279" s="265"/>
    </row>
    <row r="1280" spans="1:93" ht="15" customHeight="1">
      <c r="A1280" s="264" t="s">
        <v>15454</v>
      </c>
      <c r="B1280" s="265">
        <v>258</v>
      </c>
      <c r="C1280" s="225" t="s">
        <v>82</v>
      </c>
      <c r="D1280" s="609" t="s">
        <v>15025</v>
      </c>
      <c r="E1280" s="609">
        <v>51</v>
      </c>
      <c r="F1280" s="609"/>
      <c r="G1280" s="609"/>
      <c r="H1280" s="588" t="s">
        <v>84</v>
      </c>
      <c r="I1280" s="265" t="s">
        <v>10051</v>
      </c>
      <c r="J1280" s="265" t="s">
        <v>85</v>
      </c>
      <c r="K1280" s="265" t="s">
        <v>86</v>
      </c>
      <c r="L1280" s="265" t="s">
        <v>195</v>
      </c>
      <c r="M1280" s="265" t="s">
        <v>196</v>
      </c>
      <c r="N1280" s="266" t="s">
        <v>88</v>
      </c>
      <c r="O1280" s="267" t="s">
        <v>15455</v>
      </c>
      <c r="P1280" s="265" t="s">
        <v>15456</v>
      </c>
      <c r="Q1280" s="266" t="s">
        <v>15457</v>
      </c>
      <c r="R1280" s="265" t="s">
        <v>15458</v>
      </c>
      <c r="S1280" s="265" t="s">
        <v>15459</v>
      </c>
      <c r="T1280" s="265">
        <v>157903822</v>
      </c>
      <c r="U1280" s="265">
        <v>8</v>
      </c>
      <c r="V1280" s="265">
        <v>1</v>
      </c>
      <c r="W1280" s="265">
        <v>9</v>
      </c>
      <c r="X1280" s="264" t="s">
        <v>12802</v>
      </c>
      <c r="Y1280" s="264" t="s">
        <v>15460</v>
      </c>
      <c r="Z1280" s="265">
        <v>1</v>
      </c>
      <c r="AA1280" s="265" t="s">
        <v>96</v>
      </c>
      <c r="AB1280" s="265" t="s">
        <v>23</v>
      </c>
      <c r="AC1280" s="265" t="s">
        <v>97</v>
      </c>
      <c r="AD1280" s="268"/>
      <c r="AE1280" s="264" t="s">
        <v>15461</v>
      </c>
      <c r="AF1280" s="269">
        <v>27870</v>
      </c>
      <c r="AG1280" s="265" t="str">
        <f t="shared" ca="1" si="354"/>
        <v>49 anos</v>
      </c>
      <c r="AH1280" s="269">
        <v>38058</v>
      </c>
      <c r="AI1280" s="269">
        <v>38058</v>
      </c>
      <c r="AJ1280" s="269">
        <f t="shared" si="355"/>
        <v>47189</v>
      </c>
      <c r="AK1280" s="269">
        <f t="shared" si="356"/>
        <v>49015</v>
      </c>
      <c r="AL1280" s="265">
        <v>59</v>
      </c>
      <c r="AM1280" s="265" t="str">
        <f t="shared" ca="1" si="357"/>
        <v>21 ano(s)</v>
      </c>
      <c r="AN1280" s="265" t="str">
        <f t="shared" ca="1" si="358"/>
        <v>5  mês(es)</v>
      </c>
      <c r="AO1280" s="265" t="str">
        <f t="shared" ca="1" si="359"/>
        <v>4 dias</v>
      </c>
      <c r="AP1280" s="265">
        <f t="shared" ca="1" si="360"/>
        <v>7827</v>
      </c>
      <c r="AQ1280" s="270" t="s">
        <v>99</v>
      </c>
      <c r="AR1280" s="265"/>
      <c r="AS1280" s="265"/>
      <c r="AT1280" s="265"/>
      <c r="AU1280" s="265"/>
      <c r="AV1280" s="265"/>
      <c r="AW1280" s="265"/>
      <c r="AX1280" s="265"/>
      <c r="AY1280" s="265" t="s">
        <v>99</v>
      </c>
      <c r="AZ1280" s="265" t="s">
        <v>99</v>
      </c>
      <c r="BA1280" s="265" t="s">
        <v>99</v>
      </c>
      <c r="BB1280" s="269" t="s">
        <v>101</v>
      </c>
      <c r="BC1280" s="265"/>
      <c r="BD1280" s="265" t="s">
        <v>1430</v>
      </c>
      <c r="BE1280" s="265" t="s">
        <v>223</v>
      </c>
      <c r="BF1280" s="265"/>
      <c r="BG1280" s="265"/>
      <c r="BH1280" s="265"/>
      <c r="BI1280" s="265"/>
      <c r="BJ1280" s="265"/>
      <c r="BK1280" s="265"/>
      <c r="BL1280" s="265" t="s">
        <v>15462</v>
      </c>
      <c r="BM1280" s="265">
        <v>0</v>
      </c>
      <c r="BN1280" s="265"/>
      <c r="BO1280" s="265" t="s">
        <v>106</v>
      </c>
      <c r="BP1280" s="265">
        <v>69015095</v>
      </c>
      <c r="BQ1280" s="14">
        <v>88070871</v>
      </c>
      <c r="BR1280" s="22" t="s">
        <v>15463</v>
      </c>
      <c r="BS1280" s="265" t="s">
        <v>108</v>
      </c>
      <c r="BT1280" s="265" t="s">
        <v>109</v>
      </c>
      <c r="BU1280" s="265" t="s">
        <v>1432</v>
      </c>
      <c r="BV1280" s="265" t="s">
        <v>1433</v>
      </c>
      <c r="BW1280" s="265" t="s">
        <v>1434</v>
      </c>
      <c r="BX1280" s="265" t="s">
        <v>1435</v>
      </c>
      <c r="BY1280" s="265" t="s">
        <v>208</v>
      </c>
      <c r="BZ1280" s="265" t="s">
        <v>413</v>
      </c>
      <c r="CA1280" s="265" t="s">
        <v>110</v>
      </c>
      <c r="CB1280" s="265" t="s">
        <v>110</v>
      </c>
      <c r="CC1280" s="265" t="s">
        <v>110</v>
      </c>
      <c r="CD1280" s="265" t="s">
        <v>110</v>
      </c>
      <c r="CE1280" s="265" t="s">
        <v>110</v>
      </c>
      <c r="CF1280" s="265" t="s">
        <v>110</v>
      </c>
      <c r="CG1280" s="265" t="s">
        <v>110</v>
      </c>
      <c r="CH1280" s="265" t="s">
        <v>110</v>
      </c>
      <c r="CI1280" s="265" t="s">
        <v>110</v>
      </c>
      <c r="CJ1280" s="265" t="s">
        <v>110</v>
      </c>
      <c r="CK1280" s="265" t="s">
        <v>110</v>
      </c>
      <c r="CL1280" s="265" t="s">
        <v>110</v>
      </c>
      <c r="CM1280" s="265" t="s">
        <v>110</v>
      </c>
      <c r="CN1280" s="265"/>
      <c r="CO1280" s="265"/>
    </row>
    <row r="1281" spans="1:93" ht="15" customHeight="1">
      <c r="A1281" s="264" t="s">
        <v>15464</v>
      </c>
      <c r="B1281" s="265">
        <v>512</v>
      </c>
      <c r="C1281" s="585" t="s">
        <v>82</v>
      </c>
      <c r="D1281" s="609" t="s">
        <v>15025</v>
      </c>
      <c r="E1281" s="609">
        <v>51</v>
      </c>
      <c r="F1281" s="609"/>
      <c r="G1281" s="609"/>
      <c r="H1281" s="588" t="s">
        <v>84</v>
      </c>
      <c r="I1281" s="265"/>
      <c r="J1281" s="265" t="s">
        <v>85</v>
      </c>
      <c r="K1281" s="265" t="s">
        <v>86</v>
      </c>
      <c r="L1281" s="265" t="s">
        <v>68</v>
      </c>
      <c r="M1281" s="265" t="s">
        <v>196</v>
      </c>
      <c r="N1281" s="266" t="s">
        <v>88</v>
      </c>
      <c r="O1281" s="267" t="s">
        <v>15465</v>
      </c>
      <c r="P1281" s="265" t="s">
        <v>15466</v>
      </c>
      <c r="Q1281" s="265">
        <v>1121</v>
      </c>
      <c r="R1281" s="265" t="s">
        <v>15467</v>
      </c>
      <c r="S1281" s="265" t="s">
        <v>15468</v>
      </c>
      <c r="T1281" s="265">
        <v>222549422</v>
      </c>
      <c r="U1281" s="265">
        <v>32</v>
      </c>
      <c r="V1281" s="265">
        <v>32</v>
      </c>
      <c r="W1281" s="265">
        <v>75</v>
      </c>
      <c r="X1281" s="264" t="s">
        <v>7293</v>
      </c>
      <c r="Y1281" s="264" t="s">
        <v>15469</v>
      </c>
      <c r="Z1281" s="265">
        <v>2</v>
      </c>
      <c r="AA1281" s="265" t="s">
        <v>96</v>
      </c>
      <c r="AB1281" s="265" t="s">
        <v>23</v>
      </c>
      <c r="AC1281" s="265" t="s">
        <v>97</v>
      </c>
      <c r="AD1281" s="268"/>
      <c r="AE1281" s="264" t="s">
        <v>1587</v>
      </c>
      <c r="AF1281" s="269">
        <v>30482</v>
      </c>
      <c r="AG1281" s="265" t="str">
        <f t="shared" ca="1" si="354"/>
        <v>42 anos</v>
      </c>
      <c r="AH1281" s="269">
        <v>41561</v>
      </c>
      <c r="AI1281" s="269">
        <v>41561</v>
      </c>
      <c r="AJ1281" s="269">
        <f t="shared" si="355"/>
        <v>50692</v>
      </c>
      <c r="AK1281" s="269">
        <f t="shared" si="356"/>
        <v>52518</v>
      </c>
      <c r="AL1281" s="265">
        <v>59</v>
      </c>
      <c r="AM1281" s="265" t="str">
        <f t="shared" ca="1" si="357"/>
        <v>11 ano(s)</v>
      </c>
      <c r="AN1281" s="265" t="str">
        <f t="shared" ca="1" si="358"/>
        <v>10  mês(es)</v>
      </c>
      <c r="AO1281" s="265" t="str">
        <f t="shared" ca="1" si="359"/>
        <v>2 dias</v>
      </c>
      <c r="AP1281" s="265">
        <f t="shared" ca="1" si="360"/>
        <v>4324</v>
      </c>
      <c r="AQ1281" s="270" t="s">
        <v>99</v>
      </c>
      <c r="AR1281" s="265"/>
      <c r="AS1281" s="265"/>
      <c r="AT1281" s="265"/>
      <c r="AU1281" s="265"/>
      <c r="AV1281" s="265"/>
      <c r="AW1281" s="265" t="s">
        <v>100</v>
      </c>
      <c r="AX1281" s="265" t="s">
        <v>99</v>
      </c>
      <c r="AY1281" s="265" t="s">
        <v>15470</v>
      </c>
      <c r="AZ1281" s="265" t="s">
        <v>99</v>
      </c>
      <c r="BA1281" s="265"/>
      <c r="BB1281" s="265"/>
      <c r="BC1281" s="265"/>
      <c r="BD1281" s="265"/>
      <c r="BE1281" s="265"/>
      <c r="BF1281" s="265"/>
      <c r="BG1281" s="265"/>
      <c r="BH1281" s="265"/>
      <c r="BI1281" s="265"/>
      <c r="BJ1281" s="265"/>
      <c r="BK1281" s="265"/>
      <c r="BL1281" s="265" t="s">
        <v>15471</v>
      </c>
      <c r="BM1281" s="265">
        <v>0</v>
      </c>
      <c r="BN1281" s="265" t="s">
        <v>15472</v>
      </c>
      <c r="BO1281" s="265" t="s">
        <v>106</v>
      </c>
      <c r="BP1281" s="265">
        <v>69033430</v>
      </c>
      <c r="BQ1281" s="305">
        <v>9291887714</v>
      </c>
      <c r="BR1281" s="306" t="s">
        <v>15473</v>
      </c>
      <c r="BS1281" s="265" t="s">
        <v>290</v>
      </c>
      <c r="BT1281" s="265" t="s">
        <v>110</v>
      </c>
      <c r="BU1281" s="265" t="s">
        <v>291</v>
      </c>
      <c r="BV1281" s="265" t="s">
        <v>110</v>
      </c>
      <c r="BW1281" s="269" t="s">
        <v>292</v>
      </c>
      <c r="BX1281" s="265" t="s">
        <v>110</v>
      </c>
      <c r="BY1281" s="265" t="s">
        <v>110</v>
      </c>
      <c r="BZ1281" s="265" t="s">
        <v>110</v>
      </c>
      <c r="CA1281" s="265" t="s">
        <v>110</v>
      </c>
      <c r="CB1281" s="265" t="s">
        <v>110</v>
      </c>
      <c r="CC1281" s="265" t="s">
        <v>110</v>
      </c>
      <c r="CD1281" s="265" t="s">
        <v>110</v>
      </c>
      <c r="CE1281" s="265" t="s">
        <v>110</v>
      </c>
      <c r="CF1281" s="265" t="s">
        <v>110</v>
      </c>
      <c r="CG1281" s="265" t="s">
        <v>110</v>
      </c>
      <c r="CH1281" s="265" t="s">
        <v>110</v>
      </c>
      <c r="CI1281" s="265" t="s">
        <v>110</v>
      </c>
      <c r="CJ1281" s="265" t="s">
        <v>110</v>
      </c>
      <c r="CK1281" s="265" t="s">
        <v>110</v>
      </c>
      <c r="CL1281" s="265" t="s">
        <v>110</v>
      </c>
      <c r="CM1281" s="265" t="s">
        <v>110</v>
      </c>
      <c r="CN1281" s="265"/>
      <c r="CO1281" s="265"/>
    </row>
    <row r="1282" spans="1:93" ht="15" customHeight="1">
      <c r="A1282" s="264" t="s">
        <v>15474</v>
      </c>
      <c r="B1282" s="265"/>
      <c r="C1282" s="225" t="s">
        <v>82</v>
      </c>
      <c r="D1282" s="609" t="s">
        <v>15025</v>
      </c>
      <c r="E1282" s="609">
        <v>51</v>
      </c>
      <c r="F1282" s="609"/>
      <c r="G1282" s="609"/>
      <c r="H1282" s="588" t="s">
        <v>84</v>
      </c>
      <c r="I1282" s="265" t="s">
        <v>1899</v>
      </c>
      <c r="J1282" s="265" t="s">
        <v>135</v>
      </c>
      <c r="K1282" s="265" t="s">
        <v>86</v>
      </c>
      <c r="L1282" s="270" t="s">
        <v>70</v>
      </c>
      <c r="M1282" s="266" t="s">
        <v>1392</v>
      </c>
      <c r="N1282" s="266" t="s">
        <v>1450</v>
      </c>
      <c r="O1282" s="267" t="s">
        <v>15475</v>
      </c>
      <c r="P1282" s="265" t="s">
        <v>15476</v>
      </c>
      <c r="Q1282" s="272" t="s">
        <v>15477</v>
      </c>
      <c r="R1282" s="265" t="s">
        <v>15478</v>
      </c>
      <c r="S1282" s="265" t="s">
        <v>15479</v>
      </c>
      <c r="T1282" s="265">
        <v>173665422</v>
      </c>
      <c r="U1282" s="265">
        <v>24</v>
      </c>
      <c r="V1282" s="265">
        <v>37</v>
      </c>
      <c r="W1282" s="265">
        <v>697</v>
      </c>
      <c r="X1282" s="264" t="s">
        <v>5213</v>
      </c>
      <c r="Y1282" s="264" t="s">
        <v>15480</v>
      </c>
      <c r="Z1282" s="265">
        <v>1</v>
      </c>
      <c r="AA1282" s="265" t="s">
        <v>96</v>
      </c>
      <c r="AB1282" s="265" t="s">
        <v>23</v>
      </c>
      <c r="AC1282" s="265" t="s">
        <v>97</v>
      </c>
      <c r="AD1282" s="268"/>
      <c r="AE1282" s="264"/>
      <c r="AF1282" s="269">
        <v>28599</v>
      </c>
      <c r="AG1282" s="265" t="str">
        <f t="shared" ca="1" si="354"/>
        <v>47 anos</v>
      </c>
      <c r="AH1282" s="269">
        <v>43937</v>
      </c>
      <c r="AI1282" s="269">
        <v>43937</v>
      </c>
      <c r="AJ1282" s="269">
        <f t="shared" si="355"/>
        <v>53068</v>
      </c>
      <c r="AK1282" s="269">
        <f t="shared" si="356"/>
        <v>54894</v>
      </c>
      <c r="AL1282" s="265">
        <v>59</v>
      </c>
      <c r="AM1282" s="265" t="str">
        <f t="shared" ca="1" si="357"/>
        <v>5 ano(s)</v>
      </c>
      <c r="AN1282" s="265" t="str">
        <f t="shared" ca="1" si="358"/>
        <v>4  mês(es)</v>
      </c>
      <c r="AO1282" s="265" t="str">
        <f t="shared" ca="1" si="359"/>
        <v>0 dias</v>
      </c>
      <c r="AP1282" s="265">
        <f t="shared" ca="1" si="360"/>
        <v>1948</v>
      </c>
      <c r="AQ1282" s="270" t="s">
        <v>99</v>
      </c>
      <c r="AR1282" s="265"/>
      <c r="AS1282" s="265"/>
      <c r="AT1282" s="265"/>
      <c r="AU1282" s="265"/>
      <c r="AV1282" s="265"/>
      <c r="AW1282" s="265" t="s">
        <v>100</v>
      </c>
      <c r="AX1282" s="265" t="s">
        <v>110</v>
      </c>
      <c r="AY1282" s="265" t="s">
        <v>5424</v>
      </c>
      <c r="AZ1282" s="265" t="s">
        <v>99</v>
      </c>
      <c r="BA1282" s="265" t="s">
        <v>99</v>
      </c>
      <c r="BB1282" s="265"/>
      <c r="BC1282" s="265"/>
      <c r="BD1282" s="265"/>
      <c r="BE1282" s="265"/>
      <c r="BF1282" s="265"/>
      <c r="BG1282" s="265"/>
      <c r="BH1282" s="265"/>
      <c r="BI1282" s="265"/>
      <c r="BJ1282" s="265"/>
      <c r="BK1282" s="265"/>
      <c r="BL1282" s="265" t="s">
        <v>15481</v>
      </c>
      <c r="BM1282" s="265">
        <v>3</v>
      </c>
      <c r="BN1282" s="265" t="s">
        <v>2184</v>
      </c>
      <c r="BO1282" s="265" t="s">
        <v>106</v>
      </c>
      <c r="BP1282" s="265" t="s">
        <v>15482</v>
      </c>
      <c r="BQ1282" s="14" t="s">
        <v>15483</v>
      </c>
      <c r="BR1282" s="118" t="s">
        <v>15484</v>
      </c>
      <c r="BS1282" s="265"/>
      <c r="BT1282" s="265"/>
      <c r="BU1282" s="265"/>
      <c r="BV1282" s="265"/>
      <c r="BW1282" s="265"/>
      <c r="BX1282" s="265"/>
      <c r="BY1282" s="265" t="s">
        <v>11987</v>
      </c>
      <c r="BZ1282" s="265"/>
      <c r="CA1282" s="265"/>
      <c r="CB1282" s="265"/>
      <c r="CC1282" s="265"/>
      <c r="CD1282" s="265"/>
      <c r="CE1282" s="265"/>
      <c r="CF1282" s="265"/>
      <c r="CG1282" s="265"/>
      <c r="CH1282" s="265"/>
      <c r="CI1282" s="265"/>
      <c r="CJ1282" s="265"/>
      <c r="CK1282" s="265"/>
      <c r="CL1282" s="265"/>
      <c r="CM1282" s="265"/>
      <c r="CN1282" s="265"/>
      <c r="CO1282" s="265"/>
    </row>
    <row r="1283" spans="1:93" ht="15" customHeight="1">
      <c r="A1283" s="264" t="s">
        <v>15485</v>
      </c>
      <c r="B1283" s="265">
        <v>292</v>
      </c>
      <c r="C1283" s="585" t="s">
        <v>82</v>
      </c>
      <c r="D1283" s="609" t="s">
        <v>15025</v>
      </c>
      <c r="E1283" s="609">
        <v>51</v>
      </c>
      <c r="F1283" s="609"/>
      <c r="G1283" s="609"/>
      <c r="H1283" s="588" t="s">
        <v>84</v>
      </c>
      <c r="I1283" s="265"/>
      <c r="J1283" s="265" t="s">
        <v>85</v>
      </c>
      <c r="K1283" s="265" t="s">
        <v>544</v>
      </c>
      <c r="L1283" s="265" t="s">
        <v>73</v>
      </c>
      <c r="M1283" s="266" t="s">
        <v>87</v>
      </c>
      <c r="N1283" s="266" t="s">
        <v>88</v>
      </c>
      <c r="O1283" s="267" t="s">
        <v>15486</v>
      </c>
      <c r="P1283" s="265" t="s">
        <v>15487</v>
      </c>
      <c r="Q1283" s="266" t="s">
        <v>3220</v>
      </c>
      <c r="R1283" s="265" t="s">
        <v>15488</v>
      </c>
      <c r="S1283" s="265" t="s">
        <v>15489</v>
      </c>
      <c r="T1283" s="265">
        <v>199301422</v>
      </c>
      <c r="U1283" s="265">
        <v>32</v>
      </c>
      <c r="V1283" s="265">
        <v>9</v>
      </c>
      <c r="W1283" s="265">
        <v>121</v>
      </c>
      <c r="X1283" s="264" t="s">
        <v>15490</v>
      </c>
      <c r="Y1283" s="264" t="s">
        <v>15491</v>
      </c>
      <c r="Z1283" s="265">
        <v>1</v>
      </c>
      <c r="AA1283" s="265" t="s">
        <v>96</v>
      </c>
      <c r="AB1283" s="265" t="s">
        <v>23</v>
      </c>
      <c r="AC1283" s="265" t="s">
        <v>97</v>
      </c>
      <c r="AD1283" s="268"/>
      <c r="AE1283" s="264" t="s">
        <v>2790</v>
      </c>
      <c r="AF1283" s="269">
        <v>30509</v>
      </c>
      <c r="AG1283" s="265" t="str">
        <f t="shared" ca="1" si="354"/>
        <v>42 anos</v>
      </c>
      <c r="AH1283" s="269">
        <v>38384</v>
      </c>
      <c r="AI1283" s="269">
        <v>38384</v>
      </c>
      <c r="AJ1283" s="269">
        <f t="shared" si="355"/>
        <v>47515</v>
      </c>
      <c r="AK1283" s="269">
        <f t="shared" si="356"/>
        <v>49341</v>
      </c>
      <c r="AL1283" s="265">
        <v>59</v>
      </c>
      <c r="AM1283" s="265" t="str">
        <f t="shared" ca="1" si="357"/>
        <v>20 ano(s)</v>
      </c>
      <c r="AN1283" s="265" t="str">
        <f t="shared" ca="1" si="358"/>
        <v>6  mês(es)</v>
      </c>
      <c r="AO1283" s="265" t="str">
        <f t="shared" ca="1" si="359"/>
        <v>15 dias</v>
      </c>
      <c r="AP1283" s="265">
        <f t="shared" ca="1" si="360"/>
        <v>7501</v>
      </c>
      <c r="AQ1283" s="270" t="s">
        <v>99</v>
      </c>
      <c r="AR1283" s="265"/>
      <c r="AS1283" s="265"/>
      <c r="AT1283" s="265"/>
      <c r="AU1283" s="265"/>
      <c r="AV1283" s="265"/>
      <c r="AW1283" s="265" t="s">
        <v>100</v>
      </c>
      <c r="AX1283" s="265"/>
      <c r="AY1283" s="265" t="s">
        <v>15492</v>
      </c>
      <c r="AZ1283" s="265" t="s">
        <v>99</v>
      </c>
      <c r="BA1283" s="265" t="s">
        <v>99</v>
      </c>
      <c r="BB1283" s="265"/>
      <c r="BC1283" s="265"/>
      <c r="BD1283" s="265"/>
      <c r="BE1283" s="265" t="s">
        <v>223</v>
      </c>
      <c r="BF1283" s="265"/>
      <c r="BG1283" s="265"/>
      <c r="BH1283" s="265"/>
      <c r="BI1283" s="265"/>
      <c r="BJ1283" s="265"/>
      <c r="BK1283" s="265"/>
      <c r="BL1283" s="265" t="s">
        <v>15493</v>
      </c>
      <c r="BM1283" s="265">
        <v>0</v>
      </c>
      <c r="BN1283" s="265"/>
      <c r="BO1283" s="265" t="s">
        <v>106</v>
      </c>
      <c r="BP1283" s="265">
        <v>69000000</v>
      </c>
      <c r="BQ1283" s="305" t="s">
        <v>15494</v>
      </c>
      <c r="BR1283" s="306" t="s">
        <v>15495</v>
      </c>
      <c r="BS1283" s="265" t="s">
        <v>205</v>
      </c>
      <c r="BT1283" s="265" t="s">
        <v>206</v>
      </c>
      <c r="BU1283" s="265" t="s">
        <v>207</v>
      </c>
      <c r="BV1283" s="265"/>
      <c r="BW1283" s="265"/>
      <c r="BX1283" s="265"/>
      <c r="BY1283" s="265" t="s">
        <v>208</v>
      </c>
      <c r="BZ1283" s="265" t="s">
        <v>110</v>
      </c>
      <c r="CA1283" s="269" t="s">
        <v>209</v>
      </c>
      <c r="CB1283" s="269">
        <v>44926</v>
      </c>
      <c r="CC1283" s="265" t="s">
        <v>1577</v>
      </c>
      <c r="CD1283" s="265" t="s">
        <v>110</v>
      </c>
      <c r="CE1283" s="265" t="s">
        <v>110</v>
      </c>
      <c r="CF1283" s="265" t="s">
        <v>110</v>
      </c>
      <c r="CG1283" s="265" t="s">
        <v>110</v>
      </c>
      <c r="CH1283" s="265" t="s">
        <v>110</v>
      </c>
      <c r="CI1283" s="265" t="s">
        <v>110</v>
      </c>
      <c r="CJ1283" s="265" t="s">
        <v>110</v>
      </c>
      <c r="CK1283" s="265" t="s">
        <v>110</v>
      </c>
      <c r="CL1283" s="265" t="s">
        <v>110</v>
      </c>
      <c r="CM1283" s="265" t="s">
        <v>110</v>
      </c>
      <c r="CN1283" s="265"/>
      <c r="CO1283" s="265"/>
    </row>
    <row r="1284" spans="1:93" ht="15" customHeight="1">
      <c r="A1284" s="264" t="s">
        <v>15496</v>
      </c>
      <c r="B1284" s="265">
        <v>620</v>
      </c>
      <c r="C1284" s="585" t="s">
        <v>82</v>
      </c>
      <c r="D1284" s="609" t="s">
        <v>15025</v>
      </c>
      <c r="E1284" s="609">
        <v>51</v>
      </c>
      <c r="F1284" s="609"/>
      <c r="G1284" s="609"/>
      <c r="H1284" s="588" t="s">
        <v>84</v>
      </c>
      <c r="I1284" s="265"/>
      <c r="J1284" s="265" t="s">
        <v>85</v>
      </c>
      <c r="K1284" s="265" t="s">
        <v>279</v>
      </c>
      <c r="L1284" s="265" t="s">
        <v>68</v>
      </c>
      <c r="M1284" s="265" t="s">
        <v>196</v>
      </c>
      <c r="N1284" s="266" t="s">
        <v>88</v>
      </c>
      <c r="O1284" s="267" t="s">
        <v>15497</v>
      </c>
      <c r="P1284" s="265" t="s">
        <v>15498</v>
      </c>
      <c r="Q1284" s="266" t="s">
        <v>15499</v>
      </c>
      <c r="R1284" s="265" t="s">
        <v>15500</v>
      </c>
      <c r="S1284" s="265" t="s">
        <v>15501</v>
      </c>
      <c r="T1284" s="265">
        <v>145709922</v>
      </c>
      <c r="U1284" s="265">
        <v>83</v>
      </c>
      <c r="V1284" s="265">
        <v>2</v>
      </c>
      <c r="W1284" s="265">
        <v>252</v>
      </c>
      <c r="X1284" s="264" t="s">
        <v>15502</v>
      </c>
      <c r="Y1284" s="264" t="s">
        <v>15503</v>
      </c>
      <c r="Z1284" s="265">
        <v>5</v>
      </c>
      <c r="AA1284" s="265" t="s">
        <v>96</v>
      </c>
      <c r="AB1284" s="265" t="s">
        <v>23</v>
      </c>
      <c r="AC1284" s="265" t="s">
        <v>97</v>
      </c>
      <c r="AD1284" s="268" t="s">
        <v>2622</v>
      </c>
      <c r="AE1284" s="264" t="s">
        <v>2623</v>
      </c>
      <c r="AF1284" s="269">
        <v>27271</v>
      </c>
      <c r="AG1284" s="265" t="str">
        <f t="shared" ca="1" si="354"/>
        <v>50 anos</v>
      </c>
      <c r="AH1284" s="269">
        <v>41561</v>
      </c>
      <c r="AI1284" s="269">
        <v>41561</v>
      </c>
      <c r="AJ1284" s="269">
        <f t="shared" si="355"/>
        <v>50692</v>
      </c>
      <c r="AK1284" s="269">
        <f t="shared" si="356"/>
        <v>52518</v>
      </c>
      <c r="AL1284" s="265">
        <v>59</v>
      </c>
      <c r="AM1284" s="265" t="str">
        <f t="shared" ca="1" si="357"/>
        <v>11 ano(s)</v>
      </c>
      <c r="AN1284" s="265" t="str">
        <f t="shared" ca="1" si="358"/>
        <v>10  mês(es)</v>
      </c>
      <c r="AO1284" s="265" t="str">
        <f t="shared" ca="1" si="359"/>
        <v>2 dias</v>
      </c>
      <c r="AP1284" s="265">
        <f t="shared" ca="1" si="360"/>
        <v>4324</v>
      </c>
      <c r="AQ1284" s="270" t="s">
        <v>99</v>
      </c>
      <c r="AR1284" s="265"/>
      <c r="AS1284" s="265"/>
      <c r="AT1284" s="265"/>
      <c r="AU1284" s="265"/>
      <c r="AV1284" s="265"/>
      <c r="AW1284" s="265" t="s">
        <v>336</v>
      </c>
      <c r="AX1284" s="265" t="s">
        <v>5424</v>
      </c>
      <c r="AY1284" s="265"/>
      <c r="AZ1284" s="265" t="s">
        <v>99</v>
      </c>
      <c r="BA1284" s="265"/>
      <c r="BB1284" s="265"/>
      <c r="BC1284" s="265"/>
      <c r="BD1284" s="265"/>
      <c r="BE1284" s="265"/>
      <c r="BF1284" s="265"/>
      <c r="BG1284" s="265"/>
      <c r="BH1284" s="265"/>
      <c r="BI1284" s="265"/>
      <c r="BJ1284" s="265"/>
      <c r="BK1284" s="265"/>
      <c r="BL1284" s="265" t="s">
        <v>15504</v>
      </c>
      <c r="BM1284" s="265">
        <v>0</v>
      </c>
      <c r="BN1284" s="265"/>
      <c r="BO1284" s="265" t="s">
        <v>106</v>
      </c>
      <c r="BP1284" s="265">
        <v>69040710</v>
      </c>
      <c r="BQ1284" s="14">
        <v>9291338243</v>
      </c>
      <c r="BR1284" s="22" t="s">
        <v>15505</v>
      </c>
      <c r="BS1284" s="265" t="s">
        <v>290</v>
      </c>
      <c r="BT1284" s="265" t="s">
        <v>110</v>
      </c>
      <c r="BU1284" s="265" t="s">
        <v>291</v>
      </c>
      <c r="BV1284" s="265" t="s">
        <v>110</v>
      </c>
      <c r="BW1284" s="269" t="s">
        <v>292</v>
      </c>
      <c r="BX1284" s="265" t="s">
        <v>110</v>
      </c>
      <c r="BY1284" s="265" t="s">
        <v>110</v>
      </c>
      <c r="BZ1284" s="265" t="s">
        <v>110</v>
      </c>
      <c r="CA1284" s="265" t="s">
        <v>110</v>
      </c>
      <c r="CB1284" s="265" t="s">
        <v>110</v>
      </c>
      <c r="CC1284" s="265" t="s">
        <v>110</v>
      </c>
      <c r="CD1284" s="265" t="s">
        <v>110</v>
      </c>
      <c r="CE1284" s="265" t="s">
        <v>110</v>
      </c>
      <c r="CF1284" s="265" t="s">
        <v>110</v>
      </c>
      <c r="CG1284" s="265" t="s">
        <v>110</v>
      </c>
      <c r="CH1284" s="265" t="s">
        <v>110</v>
      </c>
      <c r="CI1284" s="265" t="s">
        <v>110</v>
      </c>
      <c r="CJ1284" s="265" t="s">
        <v>110</v>
      </c>
      <c r="CK1284" s="265" t="s">
        <v>110</v>
      </c>
      <c r="CL1284" s="265" t="s">
        <v>110</v>
      </c>
      <c r="CM1284" s="265" t="s">
        <v>110</v>
      </c>
      <c r="CN1284" s="265"/>
      <c r="CO1284" s="265"/>
    </row>
    <row r="1285" spans="1:93" ht="15" customHeight="1">
      <c r="A1285" s="264" t="s">
        <v>15506</v>
      </c>
      <c r="B1285" s="265">
        <v>414</v>
      </c>
      <c r="C1285" s="585" t="s">
        <v>82</v>
      </c>
      <c r="D1285" s="609" t="s">
        <v>15025</v>
      </c>
      <c r="E1285" s="609">
        <v>51</v>
      </c>
      <c r="F1285" s="609"/>
      <c r="G1285" s="609"/>
      <c r="H1285" s="588" t="s">
        <v>84</v>
      </c>
      <c r="I1285" s="265" t="s">
        <v>6115</v>
      </c>
      <c r="J1285" s="265" t="s">
        <v>85</v>
      </c>
      <c r="K1285" s="265" t="s">
        <v>86</v>
      </c>
      <c r="L1285" s="265" t="s">
        <v>69</v>
      </c>
      <c r="M1285" s="265" t="s">
        <v>196</v>
      </c>
      <c r="N1285" s="266" t="s">
        <v>88</v>
      </c>
      <c r="O1285" s="267" t="s">
        <v>15507</v>
      </c>
      <c r="P1285" s="265" t="s">
        <v>15508</v>
      </c>
      <c r="Q1285" s="266" t="s">
        <v>15509</v>
      </c>
      <c r="R1285" s="265" t="s">
        <v>15510</v>
      </c>
      <c r="S1285" s="265" t="s">
        <v>15511</v>
      </c>
      <c r="T1285" s="265">
        <v>320234622</v>
      </c>
      <c r="U1285" s="265">
        <v>40</v>
      </c>
      <c r="V1285" s="265">
        <v>9</v>
      </c>
      <c r="W1285" s="265">
        <v>113</v>
      </c>
      <c r="X1285" s="264" t="s">
        <v>15512</v>
      </c>
      <c r="Y1285" s="264" t="s">
        <v>15513</v>
      </c>
      <c r="Z1285" s="265">
        <v>2</v>
      </c>
      <c r="AA1285" s="265" t="s">
        <v>96</v>
      </c>
      <c r="AB1285" s="265" t="s">
        <v>23</v>
      </c>
      <c r="AC1285" s="265" t="s">
        <v>97</v>
      </c>
      <c r="AD1285" s="268"/>
      <c r="AE1285" s="264" t="s">
        <v>11850</v>
      </c>
      <c r="AF1285" s="269">
        <v>31973</v>
      </c>
      <c r="AG1285" s="265" t="str">
        <f t="shared" ca="1" si="354"/>
        <v>38 anos</v>
      </c>
      <c r="AH1285" s="269">
        <v>41561</v>
      </c>
      <c r="AI1285" s="269">
        <v>41561</v>
      </c>
      <c r="AJ1285" s="269">
        <f t="shared" si="355"/>
        <v>50692</v>
      </c>
      <c r="AK1285" s="269">
        <f t="shared" si="356"/>
        <v>52518</v>
      </c>
      <c r="AL1285" s="265">
        <v>59</v>
      </c>
      <c r="AM1285" s="265" t="str">
        <f t="shared" ca="1" si="357"/>
        <v>11 ano(s)</v>
      </c>
      <c r="AN1285" s="265" t="str">
        <f t="shared" ca="1" si="358"/>
        <v>10  mês(es)</v>
      </c>
      <c r="AO1285" s="265" t="str">
        <f t="shared" ca="1" si="359"/>
        <v>2 dias</v>
      </c>
      <c r="AP1285" s="265">
        <f t="shared" ca="1" si="360"/>
        <v>4324</v>
      </c>
      <c r="AQ1285" s="270" t="s">
        <v>99</v>
      </c>
      <c r="AR1285" s="265"/>
      <c r="AS1285" s="265"/>
      <c r="AT1285" s="265"/>
      <c r="AU1285" s="265"/>
      <c r="AV1285" s="265"/>
      <c r="AW1285" s="265" t="s">
        <v>336</v>
      </c>
      <c r="AX1285" s="265"/>
      <c r="AY1285" s="265" t="s">
        <v>99</v>
      </c>
      <c r="AZ1285" s="265" t="s">
        <v>99</v>
      </c>
      <c r="BA1285" s="265"/>
      <c r="BB1285" s="265"/>
      <c r="BC1285" s="265"/>
      <c r="BD1285" s="265"/>
      <c r="BE1285" s="265"/>
      <c r="BF1285" s="265"/>
      <c r="BG1285" s="265"/>
      <c r="BH1285" s="265"/>
      <c r="BI1285" s="265"/>
      <c r="BJ1285" s="265"/>
      <c r="BK1285" s="265"/>
      <c r="BL1285" s="265" t="s">
        <v>15514</v>
      </c>
      <c r="BM1285" s="265">
        <v>0</v>
      </c>
      <c r="BN1285" s="265" t="s">
        <v>15515</v>
      </c>
      <c r="BO1285" s="265" t="s">
        <v>106</v>
      </c>
      <c r="BP1285" s="265">
        <v>69037510</v>
      </c>
      <c r="BQ1285" s="305" t="s">
        <v>15516</v>
      </c>
      <c r="BR1285" s="306" t="s">
        <v>15517</v>
      </c>
      <c r="BS1285" s="265" t="s">
        <v>290</v>
      </c>
      <c r="BT1285" s="265" t="s">
        <v>110</v>
      </c>
      <c r="BU1285" s="265" t="s">
        <v>291</v>
      </c>
      <c r="BV1285" s="265" t="s">
        <v>110</v>
      </c>
      <c r="BW1285" s="269" t="s">
        <v>292</v>
      </c>
      <c r="BX1285" s="265" t="s">
        <v>15518</v>
      </c>
      <c r="BY1285" s="265" t="s">
        <v>110</v>
      </c>
      <c r="BZ1285" s="265" t="s">
        <v>110</v>
      </c>
      <c r="CA1285" s="265" t="s">
        <v>110</v>
      </c>
      <c r="CB1285" s="265" t="s">
        <v>110</v>
      </c>
      <c r="CC1285" s="265" t="s">
        <v>110</v>
      </c>
      <c r="CD1285" s="265" t="s">
        <v>110</v>
      </c>
      <c r="CE1285" s="265" t="s">
        <v>110</v>
      </c>
      <c r="CF1285" s="265" t="s">
        <v>110</v>
      </c>
      <c r="CG1285" s="265" t="s">
        <v>110</v>
      </c>
      <c r="CH1285" s="265" t="s">
        <v>110</v>
      </c>
      <c r="CI1285" s="265" t="s">
        <v>110</v>
      </c>
      <c r="CJ1285" s="265" t="s">
        <v>110</v>
      </c>
      <c r="CK1285" s="265" t="s">
        <v>110</v>
      </c>
      <c r="CL1285" s="265" t="s">
        <v>110</v>
      </c>
      <c r="CM1285" s="265" t="s">
        <v>110</v>
      </c>
      <c r="CN1285" s="265"/>
      <c r="CO1285" s="265"/>
    </row>
    <row r="1286" spans="1:93" ht="15" customHeight="1">
      <c r="A1286" s="264" t="s">
        <v>15519</v>
      </c>
      <c r="B1286" s="265">
        <v>580</v>
      </c>
      <c r="C1286" s="585" t="s">
        <v>82</v>
      </c>
      <c r="D1286" s="609" t="s">
        <v>15025</v>
      </c>
      <c r="E1286" s="609">
        <v>51</v>
      </c>
      <c r="F1286" s="609"/>
      <c r="G1286" s="609"/>
      <c r="H1286" s="588" t="s">
        <v>84</v>
      </c>
      <c r="I1286" s="265"/>
      <c r="J1286" s="265" t="s">
        <v>135</v>
      </c>
      <c r="K1286" s="265" t="s">
        <v>86</v>
      </c>
      <c r="L1286" s="265" t="s">
        <v>69</v>
      </c>
      <c r="M1286" s="265" t="s">
        <v>196</v>
      </c>
      <c r="N1286" s="266" t="s">
        <v>88</v>
      </c>
      <c r="O1286" s="267" t="s">
        <v>15520</v>
      </c>
      <c r="P1286" s="265" t="s">
        <v>15521</v>
      </c>
      <c r="Q1286" s="266" t="s">
        <v>15522</v>
      </c>
      <c r="R1286" s="265" t="s">
        <v>15523</v>
      </c>
      <c r="S1286" s="265" t="s">
        <v>15524</v>
      </c>
      <c r="T1286" s="265">
        <v>218764722</v>
      </c>
      <c r="U1286" s="265">
        <v>91</v>
      </c>
      <c r="V1286" s="265">
        <v>65</v>
      </c>
      <c r="W1286" s="265">
        <v>128</v>
      </c>
      <c r="X1286" s="264" t="s">
        <v>15525</v>
      </c>
      <c r="Y1286" s="264" t="s">
        <v>15526</v>
      </c>
      <c r="Z1286" s="265">
        <v>1</v>
      </c>
      <c r="AA1286" s="265" t="s">
        <v>96</v>
      </c>
      <c r="AB1286" s="265" t="s">
        <v>23</v>
      </c>
      <c r="AC1286" s="265" t="s">
        <v>97</v>
      </c>
      <c r="AD1286" s="268"/>
      <c r="AE1286" s="264" t="s">
        <v>444</v>
      </c>
      <c r="AF1286" s="269">
        <v>30644</v>
      </c>
      <c r="AG1286" s="265" t="str">
        <f t="shared" ca="1" si="354"/>
        <v>41 anos</v>
      </c>
      <c r="AH1286" s="269">
        <v>41561</v>
      </c>
      <c r="AI1286" s="269">
        <v>41561</v>
      </c>
      <c r="AJ1286" s="269">
        <f t="shared" si="355"/>
        <v>50692</v>
      </c>
      <c r="AK1286" s="269">
        <f t="shared" si="356"/>
        <v>52518</v>
      </c>
      <c r="AL1286" s="265">
        <v>59</v>
      </c>
      <c r="AM1286" s="265" t="str">
        <f t="shared" ca="1" si="357"/>
        <v>11 ano(s)</v>
      </c>
      <c r="AN1286" s="265" t="str">
        <f t="shared" ca="1" si="358"/>
        <v>10  mês(es)</v>
      </c>
      <c r="AO1286" s="265" t="str">
        <f t="shared" ca="1" si="359"/>
        <v>2 dias</v>
      </c>
      <c r="AP1286" s="265">
        <f t="shared" ca="1" si="360"/>
        <v>4324</v>
      </c>
      <c r="AQ1286" s="270" t="s">
        <v>99</v>
      </c>
      <c r="AR1286" s="265"/>
      <c r="AS1286" s="265"/>
      <c r="AT1286" s="265"/>
      <c r="AU1286" s="265"/>
      <c r="AV1286" s="265"/>
      <c r="AW1286" s="265" t="s">
        <v>336</v>
      </c>
      <c r="AX1286" s="265"/>
      <c r="AY1286" s="265" t="s">
        <v>99</v>
      </c>
      <c r="AZ1286" s="265" t="s">
        <v>99</v>
      </c>
      <c r="BA1286" s="265"/>
      <c r="BB1286" s="265"/>
      <c r="BC1286" s="265"/>
      <c r="BD1286" s="265"/>
      <c r="BE1286" s="265"/>
      <c r="BF1286" s="265"/>
      <c r="BG1286" s="265"/>
      <c r="BH1286" s="265"/>
      <c r="BI1286" s="265"/>
      <c r="BJ1286" s="265"/>
      <c r="BK1286" s="265"/>
      <c r="BL1286" s="265" t="s">
        <v>15527</v>
      </c>
      <c r="BM1286" s="265">
        <v>0</v>
      </c>
      <c r="BN1286" s="265" t="s">
        <v>15528</v>
      </c>
      <c r="BO1286" s="265" t="s">
        <v>106</v>
      </c>
      <c r="BP1286" s="265">
        <v>69036320</v>
      </c>
      <c r="BQ1286" s="14">
        <v>9291700634</v>
      </c>
      <c r="BR1286" s="22" t="s">
        <v>15529</v>
      </c>
      <c r="BS1286" s="265" t="s">
        <v>290</v>
      </c>
      <c r="BT1286" s="265" t="s">
        <v>110</v>
      </c>
      <c r="BU1286" s="265" t="s">
        <v>291</v>
      </c>
      <c r="BV1286" s="265" t="s">
        <v>110</v>
      </c>
      <c r="BW1286" s="269" t="s">
        <v>292</v>
      </c>
      <c r="BX1286" s="265" t="s">
        <v>15530</v>
      </c>
      <c r="BY1286" s="265" t="s">
        <v>110</v>
      </c>
      <c r="BZ1286" s="265" t="s">
        <v>110</v>
      </c>
      <c r="CA1286" s="265" t="s">
        <v>110</v>
      </c>
      <c r="CB1286" s="265" t="s">
        <v>110</v>
      </c>
      <c r="CC1286" s="265" t="s">
        <v>110</v>
      </c>
      <c r="CD1286" s="265" t="s">
        <v>110</v>
      </c>
      <c r="CE1286" s="265" t="s">
        <v>110</v>
      </c>
      <c r="CF1286" s="265" t="s">
        <v>110</v>
      </c>
      <c r="CG1286" s="265" t="s">
        <v>110</v>
      </c>
      <c r="CH1286" s="265" t="s">
        <v>110</v>
      </c>
      <c r="CI1286" s="265" t="s">
        <v>110</v>
      </c>
      <c r="CJ1286" s="265" t="s">
        <v>110</v>
      </c>
      <c r="CK1286" s="265" t="s">
        <v>110</v>
      </c>
      <c r="CL1286" s="265" t="s">
        <v>110</v>
      </c>
      <c r="CM1286" s="265" t="s">
        <v>110</v>
      </c>
      <c r="CN1286" s="265"/>
      <c r="CO1286" s="265"/>
    </row>
    <row r="1287" spans="1:93" ht="15" customHeight="1">
      <c r="A1287" s="264" t="s">
        <v>15531</v>
      </c>
      <c r="B1287" s="265"/>
      <c r="C1287" s="225" t="s">
        <v>82</v>
      </c>
      <c r="D1287" s="609" t="s">
        <v>15025</v>
      </c>
      <c r="E1287" s="609">
        <v>51</v>
      </c>
      <c r="F1287" s="609"/>
      <c r="G1287" s="609"/>
      <c r="H1287" s="588" t="s">
        <v>84</v>
      </c>
      <c r="I1287" s="265" t="s">
        <v>1899</v>
      </c>
      <c r="J1287" s="265" t="s">
        <v>85</v>
      </c>
      <c r="K1287" s="265" t="s">
        <v>544</v>
      </c>
      <c r="L1287" s="270" t="s">
        <v>70</v>
      </c>
      <c r="M1287" s="266" t="s">
        <v>1392</v>
      </c>
      <c r="N1287" s="266" t="s">
        <v>1450</v>
      </c>
      <c r="O1287" s="267" t="s">
        <v>15532</v>
      </c>
      <c r="P1287" s="265" t="s">
        <v>15533</v>
      </c>
      <c r="Q1287" s="272" t="s">
        <v>15534</v>
      </c>
      <c r="R1287" s="265" t="s">
        <v>15535</v>
      </c>
      <c r="S1287" s="265" t="s">
        <v>15536</v>
      </c>
      <c r="T1287" s="265">
        <v>230767122</v>
      </c>
      <c r="U1287" s="265">
        <v>24</v>
      </c>
      <c r="V1287" s="265">
        <v>37</v>
      </c>
      <c r="W1287" s="265">
        <v>513</v>
      </c>
      <c r="X1287" s="264" t="s">
        <v>11457</v>
      </c>
      <c r="Y1287" s="264" t="s">
        <v>15537</v>
      </c>
      <c r="Z1287" s="265">
        <v>2</v>
      </c>
      <c r="AA1287" s="265" t="s">
        <v>96</v>
      </c>
      <c r="AB1287" s="265" t="s">
        <v>23</v>
      </c>
      <c r="AC1287" s="265" t="s">
        <v>97</v>
      </c>
      <c r="AD1287" s="268"/>
      <c r="AE1287" s="264" t="s">
        <v>15538</v>
      </c>
      <c r="AF1287" s="269">
        <v>30826</v>
      </c>
      <c r="AG1287" s="265" t="str">
        <f t="shared" ca="1" si="354"/>
        <v>41 anos</v>
      </c>
      <c r="AH1287" s="269">
        <v>43937</v>
      </c>
      <c r="AI1287" s="269">
        <v>43937</v>
      </c>
      <c r="AJ1287" s="269">
        <f t="shared" si="355"/>
        <v>53068</v>
      </c>
      <c r="AK1287" s="269">
        <f t="shared" si="356"/>
        <v>54894</v>
      </c>
      <c r="AL1287" s="265">
        <v>59</v>
      </c>
      <c r="AM1287" s="265" t="str">
        <f t="shared" ca="1" si="357"/>
        <v>5 ano(s)</v>
      </c>
      <c r="AN1287" s="265" t="str">
        <f t="shared" ca="1" si="358"/>
        <v>4  mês(es)</v>
      </c>
      <c r="AO1287" s="265" t="str">
        <f t="shared" ca="1" si="359"/>
        <v>0 dias</v>
      </c>
      <c r="AP1287" s="265">
        <f t="shared" ca="1" si="360"/>
        <v>1948</v>
      </c>
      <c r="AQ1287" s="270" t="s">
        <v>99</v>
      </c>
      <c r="AR1287" s="265"/>
      <c r="AS1287" s="265"/>
      <c r="AT1287" s="265"/>
      <c r="AU1287" s="265"/>
      <c r="AV1287" s="265"/>
      <c r="AW1287" s="265" t="s">
        <v>100</v>
      </c>
      <c r="AX1287" s="265" t="s">
        <v>110</v>
      </c>
      <c r="AY1287" s="265" t="s">
        <v>99</v>
      </c>
      <c r="AZ1287" s="265" t="s">
        <v>99</v>
      </c>
      <c r="BA1287" s="265" t="s">
        <v>99</v>
      </c>
      <c r="BB1287" s="265"/>
      <c r="BC1287" s="265"/>
      <c r="BD1287" s="265"/>
      <c r="BE1287" s="265"/>
      <c r="BF1287" s="265"/>
      <c r="BG1287" s="265"/>
      <c r="BH1287" s="265"/>
      <c r="BI1287" s="265"/>
      <c r="BJ1287" s="265"/>
      <c r="BK1287" s="265"/>
      <c r="BL1287" s="265" t="s">
        <v>15539</v>
      </c>
      <c r="BM1287" s="265">
        <v>158</v>
      </c>
      <c r="BN1287" s="265" t="s">
        <v>2184</v>
      </c>
      <c r="BO1287" s="265" t="s">
        <v>106</v>
      </c>
      <c r="BP1287" s="265" t="s">
        <v>15540</v>
      </c>
      <c r="BQ1287" s="305" t="s">
        <v>15541</v>
      </c>
      <c r="BR1287" s="309" t="s">
        <v>15542</v>
      </c>
      <c r="BS1287" s="265"/>
      <c r="BT1287" s="265"/>
      <c r="BU1287" s="265"/>
      <c r="BV1287" s="265"/>
      <c r="BW1287" s="265"/>
      <c r="BX1287" s="265"/>
      <c r="BY1287" s="265" t="s">
        <v>11987</v>
      </c>
      <c r="BZ1287" s="265"/>
      <c r="CA1287" s="265"/>
      <c r="CB1287" s="265"/>
      <c r="CC1287" s="265"/>
      <c r="CD1287" s="265"/>
      <c r="CE1287" s="265"/>
      <c r="CF1287" s="265"/>
      <c r="CG1287" s="265"/>
      <c r="CH1287" s="265"/>
      <c r="CI1287" s="265"/>
      <c r="CJ1287" s="265"/>
      <c r="CK1287" s="265"/>
      <c r="CL1287" s="265"/>
      <c r="CM1287" s="265"/>
      <c r="CN1287" s="265"/>
      <c r="CO1287" s="265"/>
    </row>
    <row r="1288" spans="1:93" ht="15" customHeight="1">
      <c r="A1288" s="264" t="s">
        <v>15543</v>
      </c>
      <c r="B1288" s="265">
        <v>494</v>
      </c>
      <c r="C1288" s="585" t="s">
        <v>82</v>
      </c>
      <c r="D1288" s="609" t="s">
        <v>15025</v>
      </c>
      <c r="E1288" s="609">
        <v>51</v>
      </c>
      <c r="F1288" s="609"/>
      <c r="G1288" s="609"/>
      <c r="H1288" s="588" t="s">
        <v>84</v>
      </c>
      <c r="I1288" s="265"/>
      <c r="J1288" s="265" t="s">
        <v>85</v>
      </c>
      <c r="K1288" s="265" t="s">
        <v>544</v>
      </c>
      <c r="L1288" s="265" t="s">
        <v>69</v>
      </c>
      <c r="M1288" s="265" t="s">
        <v>196</v>
      </c>
      <c r="N1288" s="266" t="s">
        <v>88</v>
      </c>
      <c r="O1288" s="267" t="s">
        <v>15544</v>
      </c>
      <c r="P1288" s="265" t="s">
        <v>15545</v>
      </c>
      <c r="Q1288" s="265">
        <v>1103</v>
      </c>
      <c r="R1288" s="265" t="s">
        <v>15546</v>
      </c>
      <c r="S1288" s="265" t="s">
        <v>15547</v>
      </c>
      <c r="T1288" s="265">
        <v>239152122</v>
      </c>
      <c r="U1288" s="265">
        <v>83</v>
      </c>
      <c r="V1288" s="265">
        <v>59</v>
      </c>
      <c r="W1288" s="265">
        <v>372</v>
      </c>
      <c r="X1288" s="264" t="s">
        <v>15548</v>
      </c>
      <c r="Y1288" s="264" t="s">
        <v>15549</v>
      </c>
      <c r="Z1288" s="265">
        <v>1</v>
      </c>
      <c r="AA1288" s="265" t="s">
        <v>96</v>
      </c>
      <c r="AB1288" s="265" t="s">
        <v>23</v>
      </c>
      <c r="AC1288" s="265" t="s">
        <v>97</v>
      </c>
      <c r="AD1288" s="268"/>
      <c r="AE1288" s="264" t="s">
        <v>2851</v>
      </c>
      <c r="AF1288" s="269">
        <v>31902</v>
      </c>
      <c r="AG1288" s="265" t="str">
        <f t="shared" ca="1" si="354"/>
        <v>38 anos</v>
      </c>
      <c r="AH1288" s="269">
        <v>41561</v>
      </c>
      <c r="AI1288" s="269">
        <v>41561</v>
      </c>
      <c r="AJ1288" s="269">
        <f t="shared" si="355"/>
        <v>50692</v>
      </c>
      <c r="AK1288" s="269">
        <f t="shared" si="356"/>
        <v>52518</v>
      </c>
      <c r="AL1288" s="265">
        <v>59</v>
      </c>
      <c r="AM1288" s="265" t="str">
        <f t="shared" ca="1" si="357"/>
        <v>11 ano(s)</v>
      </c>
      <c r="AN1288" s="265" t="str">
        <f t="shared" ca="1" si="358"/>
        <v>10  mês(es)</v>
      </c>
      <c r="AO1288" s="265" t="str">
        <f t="shared" ca="1" si="359"/>
        <v>2 dias</v>
      </c>
      <c r="AP1288" s="265">
        <f t="shared" ca="1" si="360"/>
        <v>4324</v>
      </c>
      <c r="AQ1288" s="270" t="s">
        <v>99</v>
      </c>
      <c r="AR1288" s="265"/>
      <c r="AS1288" s="265"/>
      <c r="AT1288" s="265"/>
      <c r="AU1288" s="265"/>
      <c r="AV1288" s="265"/>
      <c r="AW1288" s="265" t="s">
        <v>336</v>
      </c>
      <c r="AX1288" s="265"/>
      <c r="AY1288" s="265" t="s">
        <v>99</v>
      </c>
      <c r="AZ1288" s="265" t="s">
        <v>99</v>
      </c>
      <c r="BA1288" s="265"/>
      <c r="BB1288" s="265"/>
      <c r="BC1288" s="265"/>
      <c r="BD1288" s="265"/>
      <c r="BE1288" s="265"/>
      <c r="BF1288" s="265"/>
      <c r="BG1288" s="265"/>
      <c r="BH1288" s="265"/>
      <c r="BI1288" s="265"/>
      <c r="BJ1288" s="265"/>
      <c r="BK1288" s="265"/>
      <c r="BL1288" s="265" t="s">
        <v>15550</v>
      </c>
      <c r="BM1288" s="265">
        <v>0</v>
      </c>
      <c r="BN1288" s="265" t="s">
        <v>15551</v>
      </c>
      <c r="BO1288" s="265" t="s">
        <v>106</v>
      </c>
      <c r="BP1288" s="265">
        <v>69080000</v>
      </c>
      <c r="BQ1288" s="14">
        <v>994570382</v>
      </c>
      <c r="BR1288" s="22" t="s">
        <v>15552</v>
      </c>
      <c r="BS1288" s="265" t="s">
        <v>290</v>
      </c>
      <c r="BT1288" s="265" t="s">
        <v>110</v>
      </c>
      <c r="BU1288" s="265" t="s">
        <v>291</v>
      </c>
      <c r="BV1288" s="265" t="s">
        <v>110</v>
      </c>
      <c r="BW1288" s="269" t="s">
        <v>292</v>
      </c>
      <c r="BX1288" s="265" t="s">
        <v>15553</v>
      </c>
      <c r="BY1288" s="265" t="s">
        <v>110</v>
      </c>
      <c r="BZ1288" s="265" t="s">
        <v>110</v>
      </c>
      <c r="CA1288" s="265" t="s">
        <v>110</v>
      </c>
      <c r="CB1288" s="265" t="s">
        <v>110</v>
      </c>
      <c r="CC1288" s="265" t="s">
        <v>110</v>
      </c>
      <c r="CD1288" s="265" t="s">
        <v>110</v>
      </c>
      <c r="CE1288" s="265" t="s">
        <v>110</v>
      </c>
      <c r="CF1288" s="265" t="s">
        <v>110</v>
      </c>
      <c r="CG1288" s="265" t="s">
        <v>110</v>
      </c>
      <c r="CH1288" s="265" t="s">
        <v>110</v>
      </c>
      <c r="CI1288" s="265" t="s">
        <v>110</v>
      </c>
      <c r="CJ1288" s="265" t="s">
        <v>110</v>
      </c>
      <c r="CK1288" s="265" t="s">
        <v>110</v>
      </c>
      <c r="CL1288" s="265" t="s">
        <v>110</v>
      </c>
      <c r="CM1288" s="265" t="s">
        <v>110</v>
      </c>
      <c r="CN1288" s="265"/>
      <c r="CO1288" s="265"/>
    </row>
    <row r="1289" spans="1:93" ht="15" customHeight="1">
      <c r="A1289" s="264" t="s">
        <v>15554</v>
      </c>
      <c r="B1289" s="265">
        <v>244</v>
      </c>
      <c r="C1289" s="585" t="s">
        <v>82</v>
      </c>
      <c r="D1289" s="609" t="s">
        <v>15025</v>
      </c>
      <c r="E1289" s="609">
        <v>51</v>
      </c>
      <c r="F1289" s="609"/>
      <c r="G1289" s="609"/>
      <c r="H1289" s="588" t="s">
        <v>84</v>
      </c>
      <c r="I1289" s="265"/>
      <c r="J1289" s="265" t="s">
        <v>85</v>
      </c>
      <c r="K1289" s="265" t="s">
        <v>544</v>
      </c>
      <c r="L1289" s="265" t="s">
        <v>195</v>
      </c>
      <c r="M1289" s="265" t="s">
        <v>196</v>
      </c>
      <c r="N1289" s="266" t="s">
        <v>88</v>
      </c>
      <c r="O1289" s="267" t="s">
        <v>15555</v>
      </c>
      <c r="P1289" s="265" t="s">
        <v>15556</v>
      </c>
      <c r="Q1289" s="266" t="s">
        <v>3269</v>
      </c>
      <c r="R1289" s="265" t="s">
        <v>15557</v>
      </c>
      <c r="S1289" s="265" t="s">
        <v>15558</v>
      </c>
      <c r="T1289" s="265">
        <v>198599122</v>
      </c>
      <c r="U1289" s="265">
        <v>8</v>
      </c>
      <c r="V1289" s="265">
        <v>58</v>
      </c>
      <c r="W1289" s="265">
        <v>113</v>
      </c>
      <c r="X1289" s="264" t="s">
        <v>15559</v>
      </c>
      <c r="Y1289" s="264" t="s">
        <v>15560</v>
      </c>
      <c r="Z1289" s="265">
        <v>1</v>
      </c>
      <c r="AA1289" s="265" t="s">
        <v>96</v>
      </c>
      <c r="AB1289" s="265" t="s">
        <v>23</v>
      </c>
      <c r="AC1289" s="265" t="s">
        <v>97</v>
      </c>
      <c r="AD1289" s="268"/>
      <c r="AE1289" s="264" t="s">
        <v>1822</v>
      </c>
      <c r="AF1289" s="269">
        <v>29681</v>
      </c>
      <c r="AG1289" s="265" t="str">
        <f t="shared" ca="1" si="354"/>
        <v>44 anos</v>
      </c>
      <c r="AH1289" s="269">
        <v>38058</v>
      </c>
      <c r="AI1289" s="269">
        <v>38058</v>
      </c>
      <c r="AJ1289" s="269">
        <f t="shared" si="355"/>
        <v>47189</v>
      </c>
      <c r="AK1289" s="269">
        <f t="shared" si="356"/>
        <v>49015</v>
      </c>
      <c r="AL1289" s="265">
        <v>59</v>
      </c>
      <c r="AM1289" s="265" t="str">
        <f t="shared" ca="1" si="357"/>
        <v>21 ano(s)</v>
      </c>
      <c r="AN1289" s="265" t="str">
        <f t="shared" ca="1" si="358"/>
        <v>5  mês(es)</v>
      </c>
      <c r="AO1289" s="265" t="str">
        <f t="shared" ca="1" si="359"/>
        <v>4 dias</v>
      </c>
      <c r="AP1289" s="265">
        <f t="shared" ca="1" si="360"/>
        <v>7827</v>
      </c>
      <c r="AQ1289" s="270" t="s">
        <v>99</v>
      </c>
      <c r="AR1289" s="265"/>
      <c r="AS1289" s="265"/>
      <c r="AT1289" s="265"/>
      <c r="AU1289" s="265"/>
      <c r="AV1289" s="265"/>
      <c r="AW1289" s="265" t="s">
        <v>100</v>
      </c>
      <c r="AX1289" s="265"/>
      <c r="AY1289" s="265" t="s">
        <v>15561</v>
      </c>
      <c r="AZ1289" s="265" t="s">
        <v>99</v>
      </c>
      <c r="BA1289" s="265" t="s">
        <v>99</v>
      </c>
      <c r="BB1289" s="269" t="s">
        <v>101</v>
      </c>
      <c r="BC1289" s="265"/>
      <c r="BD1289" s="265" t="s">
        <v>1430</v>
      </c>
      <c r="BE1289" s="265" t="s">
        <v>223</v>
      </c>
      <c r="BF1289" s="265"/>
      <c r="BG1289" s="265"/>
      <c r="BH1289" s="265"/>
      <c r="BI1289" s="265"/>
      <c r="BJ1289" s="265"/>
      <c r="BK1289" s="265"/>
      <c r="BL1289" s="265"/>
      <c r="BM1289" s="265">
        <v>0</v>
      </c>
      <c r="BN1289" s="265"/>
      <c r="BO1289" s="265" t="s">
        <v>106</v>
      </c>
      <c r="BP1289" s="265">
        <v>69099411</v>
      </c>
      <c r="BQ1289" s="305" t="s">
        <v>15562</v>
      </c>
      <c r="BR1289" s="306" t="s">
        <v>15563</v>
      </c>
      <c r="BS1289" s="265" t="s">
        <v>108</v>
      </c>
      <c r="BT1289" s="265" t="s">
        <v>109</v>
      </c>
      <c r="BU1289" s="265" t="s">
        <v>1432</v>
      </c>
      <c r="BV1289" s="265" t="s">
        <v>1433</v>
      </c>
      <c r="BW1289" s="265" t="s">
        <v>1434</v>
      </c>
      <c r="BX1289" s="265" t="s">
        <v>1435</v>
      </c>
      <c r="BY1289" s="265" t="s">
        <v>208</v>
      </c>
      <c r="BZ1289" s="265" t="s">
        <v>413</v>
      </c>
      <c r="CA1289" s="265" t="s">
        <v>110</v>
      </c>
      <c r="CB1289" s="265" t="s">
        <v>110</v>
      </c>
      <c r="CC1289" s="265" t="s">
        <v>110</v>
      </c>
      <c r="CD1289" s="265" t="s">
        <v>110</v>
      </c>
      <c r="CE1289" s="265" t="s">
        <v>110</v>
      </c>
      <c r="CF1289" s="265" t="s">
        <v>110</v>
      </c>
      <c r="CG1289" s="265" t="s">
        <v>110</v>
      </c>
      <c r="CH1289" s="265" t="s">
        <v>110</v>
      </c>
      <c r="CI1289" s="265" t="s">
        <v>110</v>
      </c>
      <c r="CJ1289" s="265" t="s">
        <v>110</v>
      </c>
      <c r="CK1289" s="265" t="s">
        <v>110</v>
      </c>
      <c r="CL1289" s="265" t="s">
        <v>110</v>
      </c>
      <c r="CM1289" s="265" t="s">
        <v>110</v>
      </c>
      <c r="CN1289" s="265"/>
      <c r="CO1289" s="265"/>
    </row>
    <row r="1290" spans="1:93" ht="15" customHeight="1">
      <c r="A1290" s="264" t="s">
        <v>15564</v>
      </c>
      <c r="B1290" s="265">
        <v>255</v>
      </c>
      <c r="C1290" s="585" t="s">
        <v>82</v>
      </c>
      <c r="D1290" s="609" t="s">
        <v>15025</v>
      </c>
      <c r="E1290" s="609">
        <v>51</v>
      </c>
      <c r="F1290" s="609"/>
      <c r="G1290" s="609"/>
      <c r="H1290" s="588" t="s">
        <v>84</v>
      </c>
      <c r="I1290" s="265"/>
      <c r="J1290" s="265" t="s">
        <v>85</v>
      </c>
      <c r="K1290" s="265" t="s">
        <v>86</v>
      </c>
      <c r="L1290" s="265" t="s">
        <v>73</v>
      </c>
      <c r="M1290" s="266" t="s">
        <v>87</v>
      </c>
      <c r="N1290" s="266" t="s">
        <v>88</v>
      </c>
      <c r="O1290" s="267" t="s">
        <v>15565</v>
      </c>
      <c r="P1290" s="265" t="s">
        <v>15566</v>
      </c>
      <c r="Q1290" s="266" t="s">
        <v>4109</v>
      </c>
      <c r="R1290" s="265" t="s">
        <v>15567</v>
      </c>
      <c r="S1290" s="265" t="s">
        <v>15568</v>
      </c>
      <c r="T1290" s="265">
        <v>206859122</v>
      </c>
      <c r="U1290" s="265">
        <v>24</v>
      </c>
      <c r="V1290" s="265">
        <v>58</v>
      </c>
      <c r="W1290" s="265">
        <v>125</v>
      </c>
      <c r="X1290" s="264" t="s">
        <v>15559</v>
      </c>
      <c r="Y1290" s="264" t="s">
        <v>15560</v>
      </c>
      <c r="Z1290" s="265">
        <v>1</v>
      </c>
      <c r="AA1290" s="265" t="s">
        <v>96</v>
      </c>
      <c r="AB1290" s="265" t="s">
        <v>23</v>
      </c>
      <c r="AC1290" s="265" t="s">
        <v>97</v>
      </c>
      <c r="AD1290" s="268"/>
      <c r="AE1290" s="264" t="s">
        <v>15569</v>
      </c>
      <c r="AF1290" s="269">
        <v>30191</v>
      </c>
      <c r="AG1290" s="265" t="str">
        <f t="shared" ca="1" si="354"/>
        <v>42 anos</v>
      </c>
      <c r="AH1290" s="269">
        <v>38058</v>
      </c>
      <c r="AI1290" s="269">
        <v>38058</v>
      </c>
      <c r="AJ1290" s="269">
        <f t="shared" si="355"/>
        <v>47189</v>
      </c>
      <c r="AK1290" s="269">
        <f t="shared" si="356"/>
        <v>49015</v>
      </c>
      <c r="AL1290" s="265">
        <v>59</v>
      </c>
      <c r="AM1290" s="265" t="str">
        <f t="shared" ca="1" si="357"/>
        <v>21 ano(s)</v>
      </c>
      <c r="AN1290" s="265" t="str">
        <f t="shared" ca="1" si="358"/>
        <v>5  mês(es)</v>
      </c>
      <c r="AO1290" s="265" t="str">
        <f t="shared" ca="1" si="359"/>
        <v>4 dias</v>
      </c>
      <c r="AP1290" s="265">
        <f t="shared" ca="1" si="360"/>
        <v>7827</v>
      </c>
      <c r="AQ1290" s="270" t="s">
        <v>99</v>
      </c>
      <c r="AR1290" s="265"/>
      <c r="AS1290" s="265"/>
      <c r="AT1290" s="265"/>
      <c r="AU1290" s="265"/>
      <c r="AV1290" s="265"/>
      <c r="AW1290" s="265" t="s">
        <v>100</v>
      </c>
      <c r="AX1290" s="265"/>
      <c r="AY1290" s="265" t="s">
        <v>4753</v>
      </c>
      <c r="AZ1290" s="265" t="s">
        <v>99</v>
      </c>
      <c r="BA1290" s="265" t="s">
        <v>99</v>
      </c>
      <c r="BB1290" s="269" t="s">
        <v>101</v>
      </c>
      <c r="BC1290" s="265"/>
      <c r="BD1290" s="265" t="s">
        <v>1430</v>
      </c>
      <c r="BE1290" s="265" t="s">
        <v>223</v>
      </c>
      <c r="BF1290" s="265"/>
      <c r="BG1290" s="265"/>
      <c r="BH1290" s="265"/>
      <c r="BI1290" s="265"/>
      <c r="BJ1290" s="265"/>
      <c r="BK1290" s="265"/>
      <c r="BL1290" s="265"/>
      <c r="BM1290" s="265">
        <v>0</v>
      </c>
      <c r="BN1290" s="265"/>
      <c r="BO1290" s="265" t="s">
        <v>106</v>
      </c>
      <c r="BP1290" s="265">
        <v>69095080</v>
      </c>
      <c r="BQ1290" s="14" t="s">
        <v>15570</v>
      </c>
      <c r="BR1290" s="22" t="s">
        <v>15571</v>
      </c>
      <c r="BS1290" s="265" t="s">
        <v>108</v>
      </c>
      <c r="BT1290" s="265" t="s">
        <v>109</v>
      </c>
      <c r="BU1290" s="265" t="s">
        <v>1432</v>
      </c>
      <c r="BV1290" s="265" t="s">
        <v>1433</v>
      </c>
      <c r="BW1290" s="265" t="s">
        <v>1434</v>
      </c>
      <c r="BX1290" s="265" t="s">
        <v>1435</v>
      </c>
      <c r="BY1290" s="265" t="s">
        <v>208</v>
      </c>
      <c r="BZ1290" s="265" t="s">
        <v>413</v>
      </c>
      <c r="CA1290" s="265" t="s">
        <v>110</v>
      </c>
      <c r="CB1290" s="269">
        <v>45037</v>
      </c>
      <c r="CC1290" s="265" t="s">
        <v>9820</v>
      </c>
      <c r="CD1290" s="265" t="s">
        <v>110</v>
      </c>
      <c r="CE1290" s="265" t="s">
        <v>110</v>
      </c>
      <c r="CF1290" s="265" t="s">
        <v>110</v>
      </c>
      <c r="CG1290" s="265" t="s">
        <v>110</v>
      </c>
      <c r="CH1290" s="265" t="s">
        <v>110</v>
      </c>
      <c r="CI1290" s="265" t="s">
        <v>110</v>
      </c>
      <c r="CJ1290" s="265" t="s">
        <v>110</v>
      </c>
      <c r="CK1290" s="265" t="s">
        <v>110</v>
      </c>
      <c r="CL1290" s="265" t="s">
        <v>110</v>
      </c>
      <c r="CM1290" s="265" t="s">
        <v>110</v>
      </c>
      <c r="CN1290" s="265"/>
      <c r="CO1290" s="265"/>
    </row>
    <row r="1291" spans="1:93" ht="15" customHeight="1">
      <c r="A1291" s="217" t="s">
        <v>15572</v>
      </c>
      <c r="B1291" s="265"/>
      <c r="C1291" s="225" t="s">
        <v>82</v>
      </c>
      <c r="D1291" s="609" t="s">
        <v>15025</v>
      </c>
      <c r="E1291" s="609">
        <v>51</v>
      </c>
      <c r="F1291" s="609"/>
      <c r="G1291" s="609"/>
      <c r="H1291" s="588" t="s">
        <v>84</v>
      </c>
      <c r="I1291" s="265" t="s">
        <v>15573</v>
      </c>
      <c r="J1291" s="265" t="s">
        <v>135</v>
      </c>
      <c r="K1291" s="265" t="s">
        <v>544</v>
      </c>
      <c r="L1291" s="270" t="s">
        <v>69</v>
      </c>
      <c r="M1291" s="266" t="s">
        <v>1392</v>
      </c>
      <c r="N1291" s="266" t="s">
        <v>1450</v>
      </c>
      <c r="O1291" s="267" t="s">
        <v>15574</v>
      </c>
      <c r="P1291" s="265" t="s">
        <v>15575</v>
      </c>
      <c r="Q1291" s="272" t="s">
        <v>15576</v>
      </c>
      <c r="R1291" s="265" t="s">
        <v>15577</v>
      </c>
      <c r="S1291" s="265" t="s">
        <v>15578</v>
      </c>
      <c r="T1291" s="265">
        <v>194739122</v>
      </c>
      <c r="U1291" s="265">
        <v>59</v>
      </c>
      <c r="V1291" s="265">
        <v>1</v>
      </c>
      <c r="W1291" s="265">
        <v>326</v>
      </c>
      <c r="X1291" s="264" t="s">
        <v>15579</v>
      </c>
      <c r="Y1291" s="264" t="s">
        <v>15580</v>
      </c>
      <c r="Z1291" s="265">
        <v>1</v>
      </c>
      <c r="AA1291" s="265" t="s">
        <v>96</v>
      </c>
      <c r="AB1291" s="265" t="s">
        <v>23</v>
      </c>
      <c r="AC1291" s="265" t="s">
        <v>97</v>
      </c>
      <c r="AD1291" s="268"/>
      <c r="AE1291" s="264" t="s">
        <v>857</v>
      </c>
      <c r="AF1291" s="280">
        <v>28862</v>
      </c>
      <c r="AG1291" s="265" t="str">
        <f t="shared" ca="1" si="354"/>
        <v>46 anos</v>
      </c>
      <c r="AH1291" s="269">
        <v>43937</v>
      </c>
      <c r="AI1291" s="269">
        <v>43937</v>
      </c>
      <c r="AJ1291" s="269">
        <f t="shared" si="355"/>
        <v>53068</v>
      </c>
      <c r="AK1291" s="269">
        <f t="shared" si="356"/>
        <v>54894</v>
      </c>
      <c r="AL1291" s="265">
        <v>59</v>
      </c>
      <c r="AM1291" s="265" t="str">
        <f t="shared" ca="1" si="357"/>
        <v>5 ano(s)</v>
      </c>
      <c r="AN1291" s="265" t="str">
        <f t="shared" ca="1" si="358"/>
        <v>4  mês(es)</v>
      </c>
      <c r="AO1291" s="265" t="str">
        <f t="shared" ca="1" si="359"/>
        <v>0 dias</v>
      </c>
      <c r="AP1291" s="265">
        <f t="shared" ca="1" si="360"/>
        <v>1948</v>
      </c>
      <c r="AQ1291" s="270" t="s">
        <v>99</v>
      </c>
      <c r="AR1291" s="265"/>
      <c r="AS1291" s="265"/>
      <c r="AT1291" s="265"/>
      <c r="AU1291" s="265"/>
      <c r="AV1291" s="265"/>
      <c r="AW1291" s="265" t="s">
        <v>336</v>
      </c>
      <c r="AX1291" s="265" t="s">
        <v>110</v>
      </c>
      <c r="AY1291" s="265" t="s">
        <v>99</v>
      </c>
      <c r="AZ1291" s="265" t="s">
        <v>99</v>
      </c>
      <c r="BA1291" s="265" t="s">
        <v>99</v>
      </c>
      <c r="BB1291" s="265"/>
      <c r="BC1291" s="265"/>
      <c r="BD1291" s="265"/>
      <c r="BE1291" s="265"/>
      <c r="BF1291" s="265"/>
      <c r="BG1291" s="265"/>
      <c r="BH1291" s="265"/>
      <c r="BI1291" s="265"/>
      <c r="BJ1291" s="265"/>
      <c r="BK1291" s="265"/>
      <c r="BL1291" s="273" t="s">
        <v>15581</v>
      </c>
      <c r="BM1291" s="270">
        <v>345</v>
      </c>
      <c r="BN1291" s="273" t="s">
        <v>1605</v>
      </c>
      <c r="BO1291" s="270" t="s">
        <v>106</v>
      </c>
      <c r="BP1291" s="270">
        <v>69099585</v>
      </c>
      <c r="BQ1291" s="307">
        <v>91481425</v>
      </c>
      <c r="BR1291" s="310" t="s">
        <v>15582</v>
      </c>
      <c r="BS1291" s="265"/>
      <c r="BT1291" s="265"/>
      <c r="BU1291" s="265"/>
      <c r="BV1291" s="265"/>
      <c r="BW1291" s="265"/>
      <c r="BX1291" s="265"/>
      <c r="BY1291" s="265"/>
      <c r="BZ1291" s="265"/>
      <c r="CA1291" s="265"/>
      <c r="CB1291" s="265"/>
      <c r="CC1291" s="265"/>
      <c r="CD1291" s="265"/>
      <c r="CE1291" s="265"/>
      <c r="CF1291" s="265"/>
      <c r="CG1291" s="265"/>
      <c r="CH1291" s="265"/>
      <c r="CI1291" s="265"/>
      <c r="CJ1291" s="265"/>
      <c r="CK1291" s="265"/>
      <c r="CL1291" s="265"/>
      <c r="CM1291" s="265"/>
      <c r="CN1291" s="265"/>
      <c r="CO1291" s="265"/>
    </row>
    <row r="1292" spans="1:93" ht="15" customHeight="1">
      <c r="A1292" s="264" t="s">
        <v>15583</v>
      </c>
      <c r="B1292" s="265">
        <v>330</v>
      </c>
      <c r="C1292" s="585" t="s">
        <v>82</v>
      </c>
      <c r="D1292" s="609" t="s">
        <v>15025</v>
      </c>
      <c r="E1292" s="609">
        <v>51</v>
      </c>
      <c r="F1292" s="609"/>
      <c r="G1292" s="609"/>
      <c r="H1292" s="588" t="s">
        <v>84</v>
      </c>
      <c r="I1292" s="265"/>
      <c r="J1292" s="265" t="s">
        <v>85</v>
      </c>
      <c r="K1292" s="265" t="s">
        <v>86</v>
      </c>
      <c r="L1292" s="265" t="s">
        <v>195</v>
      </c>
      <c r="M1292" s="266" t="s">
        <v>196</v>
      </c>
      <c r="N1292" s="266" t="s">
        <v>88</v>
      </c>
      <c r="O1292" s="267" t="s">
        <v>15584</v>
      </c>
      <c r="P1292" s="265" t="s">
        <v>15585</v>
      </c>
      <c r="Q1292" s="266" t="s">
        <v>3375</v>
      </c>
      <c r="R1292" s="265" t="s">
        <v>15586</v>
      </c>
      <c r="S1292" s="265" t="s">
        <v>15587</v>
      </c>
      <c r="T1292" s="265">
        <v>164182522</v>
      </c>
      <c r="U1292" s="265">
        <v>59</v>
      </c>
      <c r="V1292" s="265">
        <v>65</v>
      </c>
      <c r="W1292" s="265">
        <v>100</v>
      </c>
      <c r="X1292" s="264" t="s">
        <v>753</v>
      </c>
      <c r="Y1292" s="264" t="s">
        <v>15588</v>
      </c>
      <c r="Z1292" s="265">
        <v>1</v>
      </c>
      <c r="AA1292" s="265" t="s">
        <v>96</v>
      </c>
      <c r="AB1292" s="265" t="s">
        <v>23</v>
      </c>
      <c r="AC1292" s="265" t="s">
        <v>97</v>
      </c>
      <c r="AD1292" s="268"/>
      <c r="AE1292" s="264" t="s">
        <v>2790</v>
      </c>
      <c r="AF1292" s="269">
        <v>27954</v>
      </c>
      <c r="AG1292" s="265" t="str">
        <f t="shared" ca="1" si="354"/>
        <v>49 anos</v>
      </c>
      <c r="AH1292" s="269">
        <v>38384</v>
      </c>
      <c r="AI1292" s="269">
        <v>38384</v>
      </c>
      <c r="AJ1292" s="269">
        <f t="shared" si="355"/>
        <v>47515</v>
      </c>
      <c r="AK1292" s="269">
        <f t="shared" si="356"/>
        <v>49341</v>
      </c>
      <c r="AL1292" s="265">
        <v>59</v>
      </c>
      <c r="AM1292" s="265" t="str">
        <f t="shared" ca="1" si="357"/>
        <v>20 ano(s)</v>
      </c>
      <c r="AN1292" s="265" t="str">
        <f t="shared" ca="1" si="358"/>
        <v>6  mês(es)</v>
      </c>
      <c r="AO1292" s="265" t="str">
        <f t="shared" ca="1" si="359"/>
        <v>15 dias</v>
      </c>
      <c r="AP1292" s="265">
        <f t="shared" ca="1" si="360"/>
        <v>7501</v>
      </c>
      <c r="AQ1292" s="270" t="s">
        <v>99</v>
      </c>
      <c r="AR1292" s="265"/>
      <c r="AS1292" s="265"/>
      <c r="AT1292" s="265"/>
      <c r="AU1292" s="265"/>
      <c r="AV1292" s="265"/>
      <c r="AW1292" s="265" t="s">
        <v>100</v>
      </c>
      <c r="AX1292" s="265"/>
      <c r="AY1292" s="265" t="s">
        <v>15589</v>
      </c>
      <c r="AZ1292" s="265" t="s">
        <v>99</v>
      </c>
      <c r="BA1292" s="265" t="s">
        <v>99</v>
      </c>
      <c r="BB1292" s="265"/>
      <c r="BC1292" s="265"/>
      <c r="BD1292" s="265" t="s">
        <v>3259</v>
      </c>
      <c r="BE1292" s="265" t="s">
        <v>223</v>
      </c>
      <c r="BF1292" s="265"/>
      <c r="BG1292" s="265"/>
      <c r="BH1292" s="265"/>
      <c r="BI1292" s="265"/>
      <c r="BJ1292" s="265"/>
      <c r="BK1292" s="265"/>
      <c r="BL1292" s="265" t="s">
        <v>15590</v>
      </c>
      <c r="BM1292" s="265">
        <v>0</v>
      </c>
      <c r="BN1292" s="265"/>
      <c r="BO1292" s="265" t="s">
        <v>106</v>
      </c>
      <c r="BP1292" s="265">
        <v>69041370</v>
      </c>
      <c r="BQ1292" s="14">
        <v>9281760347</v>
      </c>
      <c r="BR1292" s="22" t="s">
        <v>15591</v>
      </c>
      <c r="BS1292" s="265" t="s">
        <v>205</v>
      </c>
      <c r="BT1292" s="265" t="s">
        <v>206</v>
      </c>
      <c r="BU1292" s="265" t="s">
        <v>207</v>
      </c>
      <c r="BV1292" s="265"/>
      <c r="BW1292" s="265"/>
      <c r="BX1292" s="265" t="s">
        <v>1435</v>
      </c>
      <c r="BY1292" s="265" t="s">
        <v>3262</v>
      </c>
      <c r="BZ1292" s="265" t="s">
        <v>110</v>
      </c>
      <c r="CA1292" s="269" t="s">
        <v>209</v>
      </c>
      <c r="CB1292" s="265" t="s">
        <v>110</v>
      </c>
      <c r="CC1292" s="265" t="s">
        <v>110</v>
      </c>
      <c r="CD1292" s="265" t="s">
        <v>110</v>
      </c>
      <c r="CE1292" s="265" t="s">
        <v>110</v>
      </c>
      <c r="CF1292" s="265" t="s">
        <v>110</v>
      </c>
      <c r="CG1292" s="265" t="s">
        <v>110</v>
      </c>
      <c r="CH1292" s="265" t="s">
        <v>110</v>
      </c>
      <c r="CI1292" s="265" t="s">
        <v>110</v>
      </c>
      <c r="CJ1292" s="265" t="s">
        <v>110</v>
      </c>
      <c r="CK1292" s="265" t="s">
        <v>110</v>
      </c>
      <c r="CL1292" s="265" t="s">
        <v>110</v>
      </c>
      <c r="CM1292" s="265" t="s">
        <v>110</v>
      </c>
      <c r="CN1292" s="265"/>
      <c r="CO1292" s="265"/>
    </row>
    <row r="1293" spans="1:93" ht="15" customHeight="1">
      <c r="A1293" s="264" t="s">
        <v>15592</v>
      </c>
      <c r="B1293" s="265"/>
      <c r="C1293" s="225" t="s">
        <v>82</v>
      </c>
      <c r="D1293" s="609" t="s">
        <v>15025</v>
      </c>
      <c r="E1293" s="609">
        <v>51</v>
      </c>
      <c r="F1293" s="609"/>
      <c r="G1293" s="609"/>
      <c r="H1293" s="588" t="s">
        <v>84</v>
      </c>
      <c r="I1293" s="265" t="s">
        <v>1899</v>
      </c>
      <c r="J1293" s="265" t="s">
        <v>135</v>
      </c>
      <c r="K1293" s="265" t="s">
        <v>86</v>
      </c>
      <c r="L1293" s="270" t="s">
        <v>69</v>
      </c>
      <c r="M1293" s="266" t="s">
        <v>1392</v>
      </c>
      <c r="N1293" s="266" t="s">
        <v>1450</v>
      </c>
      <c r="O1293" s="267" t="s">
        <v>15593</v>
      </c>
      <c r="P1293" s="265" t="s">
        <v>15594</v>
      </c>
      <c r="Q1293" s="272" t="s">
        <v>15595</v>
      </c>
      <c r="R1293" s="265" t="s">
        <v>15596</v>
      </c>
      <c r="S1293" s="265" t="s">
        <v>15597</v>
      </c>
      <c r="T1293" s="265">
        <v>213289522</v>
      </c>
      <c r="U1293" s="265">
        <v>16</v>
      </c>
      <c r="V1293" s="265">
        <v>34</v>
      </c>
      <c r="W1293" s="265">
        <v>16</v>
      </c>
      <c r="X1293" s="264" t="s">
        <v>5768</v>
      </c>
      <c r="Y1293" s="264" t="s">
        <v>15598</v>
      </c>
      <c r="Z1293" s="265">
        <v>2</v>
      </c>
      <c r="AA1293" s="265" t="s">
        <v>99</v>
      </c>
      <c r="AB1293" s="265" t="s">
        <v>817</v>
      </c>
      <c r="AC1293" s="265" t="s">
        <v>97</v>
      </c>
      <c r="AD1293" s="268" t="s">
        <v>15599</v>
      </c>
      <c r="AE1293" s="264" t="s">
        <v>4278</v>
      </c>
      <c r="AF1293" s="269">
        <v>29842</v>
      </c>
      <c r="AG1293" s="265" t="str">
        <f t="shared" ca="1" si="354"/>
        <v>43 anos</v>
      </c>
      <c r="AH1293" s="269">
        <v>43937</v>
      </c>
      <c r="AI1293" s="269">
        <v>43937</v>
      </c>
      <c r="AJ1293" s="269">
        <f t="shared" si="355"/>
        <v>53068</v>
      </c>
      <c r="AK1293" s="269">
        <f t="shared" si="356"/>
        <v>54894</v>
      </c>
      <c r="AL1293" s="265">
        <v>59</v>
      </c>
      <c r="AM1293" s="265" t="str">
        <f t="shared" ca="1" si="357"/>
        <v>5 ano(s)</v>
      </c>
      <c r="AN1293" s="265" t="str">
        <f t="shared" ca="1" si="358"/>
        <v>4  mês(es)</v>
      </c>
      <c r="AO1293" s="265" t="str">
        <f t="shared" ca="1" si="359"/>
        <v>0 dias</v>
      </c>
      <c r="AP1293" s="265">
        <f t="shared" ca="1" si="360"/>
        <v>1948</v>
      </c>
      <c r="AQ1293" s="270" t="s">
        <v>99</v>
      </c>
      <c r="AR1293" s="265"/>
      <c r="AS1293" s="265"/>
      <c r="AT1293" s="265"/>
      <c r="AU1293" s="265"/>
      <c r="AV1293" s="265"/>
      <c r="AW1293" s="265" t="s">
        <v>336</v>
      </c>
      <c r="AX1293" s="265" t="s">
        <v>110</v>
      </c>
      <c r="AY1293" s="265" t="s">
        <v>99</v>
      </c>
      <c r="AZ1293" s="265" t="s">
        <v>99</v>
      </c>
      <c r="BA1293" s="265" t="s">
        <v>99</v>
      </c>
      <c r="BB1293" s="265"/>
      <c r="BC1293" s="265"/>
      <c r="BD1293" s="265"/>
      <c r="BE1293" s="265"/>
      <c r="BF1293" s="265"/>
      <c r="BG1293" s="265"/>
      <c r="BH1293" s="265"/>
      <c r="BI1293" s="265"/>
      <c r="BJ1293" s="265"/>
      <c r="BK1293" s="265"/>
      <c r="BL1293" s="265" t="s">
        <v>15600</v>
      </c>
      <c r="BM1293" s="265">
        <v>304</v>
      </c>
      <c r="BN1293" s="265" t="s">
        <v>1539</v>
      </c>
      <c r="BO1293" s="265" t="s">
        <v>106</v>
      </c>
      <c r="BP1293" s="265" t="s">
        <v>15601</v>
      </c>
      <c r="BQ1293" s="305" t="s">
        <v>15602</v>
      </c>
      <c r="BR1293" s="309" t="s">
        <v>15603</v>
      </c>
      <c r="BS1293" s="265"/>
      <c r="BT1293" s="265"/>
      <c r="BU1293" s="265"/>
      <c r="BV1293" s="265"/>
      <c r="BW1293" s="265"/>
      <c r="BX1293" s="265"/>
      <c r="BY1293" s="265"/>
      <c r="BZ1293" s="265"/>
      <c r="CA1293" s="265"/>
      <c r="CB1293" s="265"/>
      <c r="CC1293" s="265"/>
      <c r="CD1293" s="265"/>
      <c r="CE1293" s="265"/>
      <c r="CF1293" s="265"/>
      <c r="CG1293" s="265"/>
      <c r="CH1293" s="265"/>
      <c r="CI1293" s="265"/>
      <c r="CJ1293" s="265"/>
      <c r="CK1293" s="265"/>
      <c r="CL1293" s="265"/>
      <c r="CM1293" s="265"/>
      <c r="CN1293" s="265"/>
      <c r="CO1293" s="265"/>
    </row>
    <row r="1294" spans="1:93" ht="15" customHeight="1">
      <c r="A1294" s="264" t="s">
        <v>15604</v>
      </c>
      <c r="B1294" s="265"/>
      <c r="C1294" s="225" t="s">
        <v>82</v>
      </c>
      <c r="D1294" s="609" t="s">
        <v>15025</v>
      </c>
      <c r="E1294" s="609">
        <v>51</v>
      </c>
      <c r="F1294" s="609"/>
      <c r="G1294" s="609"/>
      <c r="H1294" s="588" t="s">
        <v>84</v>
      </c>
      <c r="I1294" s="265" t="s">
        <v>1899</v>
      </c>
      <c r="J1294" s="265" t="s">
        <v>135</v>
      </c>
      <c r="K1294" s="265" t="s">
        <v>544</v>
      </c>
      <c r="L1294" s="270" t="s">
        <v>69</v>
      </c>
      <c r="M1294" s="266" t="s">
        <v>1392</v>
      </c>
      <c r="N1294" s="266" t="s">
        <v>1450</v>
      </c>
      <c r="O1294" s="267" t="s">
        <v>15605</v>
      </c>
      <c r="P1294" s="265" t="s">
        <v>15606</v>
      </c>
      <c r="Q1294" s="272" t="s">
        <v>15607</v>
      </c>
      <c r="R1294" s="265" t="s">
        <v>15608</v>
      </c>
      <c r="S1294" s="265" t="s">
        <v>15609</v>
      </c>
      <c r="T1294" s="265">
        <v>330954122</v>
      </c>
      <c r="U1294" s="265">
        <v>83</v>
      </c>
      <c r="V1294" s="265">
        <v>70</v>
      </c>
      <c r="W1294" s="265">
        <v>706</v>
      </c>
      <c r="X1294" s="264" t="s">
        <v>15610</v>
      </c>
      <c r="Y1294" s="264" t="s">
        <v>15611</v>
      </c>
      <c r="Z1294" s="265"/>
      <c r="AA1294" s="265" t="s">
        <v>96</v>
      </c>
      <c r="AB1294" s="265" t="s">
        <v>23</v>
      </c>
      <c r="AC1294" s="265" t="s">
        <v>97</v>
      </c>
      <c r="AD1294" s="268"/>
      <c r="AE1294" s="264" t="s">
        <v>7432</v>
      </c>
      <c r="AF1294" s="269">
        <v>33051</v>
      </c>
      <c r="AG1294" s="265" t="str">
        <f t="shared" ca="1" si="354"/>
        <v>35 anos</v>
      </c>
      <c r="AH1294" s="269">
        <v>43937</v>
      </c>
      <c r="AI1294" s="269">
        <v>43937</v>
      </c>
      <c r="AJ1294" s="269">
        <f t="shared" si="355"/>
        <v>53068</v>
      </c>
      <c r="AK1294" s="269">
        <f t="shared" si="356"/>
        <v>54894</v>
      </c>
      <c r="AL1294" s="265">
        <v>59</v>
      </c>
      <c r="AM1294" s="265" t="str">
        <f t="shared" ca="1" si="357"/>
        <v>5 ano(s)</v>
      </c>
      <c r="AN1294" s="265" t="str">
        <f t="shared" ca="1" si="358"/>
        <v>4  mês(es)</v>
      </c>
      <c r="AO1294" s="265" t="str">
        <f t="shared" ca="1" si="359"/>
        <v>0 dias</v>
      </c>
      <c r="AP1294" s="265">
        <f t="shared" ca="1" si="360"/>
        <v>1948</v>
      </c>
      <c r="AQ1294" s="270" t="s">
        <v>99</v>
      </c>
      <c r="AR1294" s="265"/>
      <c r="AS1294" s="265"/>
      <c r="AT1294" s="265"/>
      <c r="AU1294" s="265"/>
      <c r="AV1294" s="265"/>
      <c r="AW1294" s="265" t="s">
        <v>336</v>
      </c>
      <c r="AX1294" s="265" t="s">
        <v>110</v>
      </c>
      <c r="AY1294" s="265" t="s">
        <v>99</v>
      </c>
      <c r="AZ1294" s="265" t="s">
        <v>99</v>
      </c>
      <c r="BA1294" s="265" t="s">
        <v>99</v>
      </c>
      <c r="BB1294" s="265"/>
      <c r="BC1294" s="265"/>
      <c r="BD1294" s="265"/>
      <c r="BE1294" s="265"/>
      <c r="BF1294" s="265"/>
      <c r="BG1294" s="265"/>
      <c r="BH1294" s="265"/>
      <c r="BI1294" s="265"/>
      <c r="BJ1294" s="265"/>
      <c r="BK1294" s="265"/>
      <c r="BL1294" s="265" t="s">
        <v>15612</v>
      </c>
      <c r="BM1294" s="265">
        <v>185</v>
      </c>
      <c r="BN1294" s="265" t="s">
        <v>7723</v>
      </c>
      <c r="BO1294" s="265" t="s">
        <v>106</v>
      </c>
      <c r="BP1294" s="265" t="s">
        <v>4717</v>
      </c>
      <c r="BQ1294" s="14" t="s">
        <v>15613</v>
      </c>
      <c r="BR1294" s="118" t="s">
        <v>15614</v>
      </c>
      <c r="BS1294" s="265"/>
      <c r="BT1294" s="265"/>
      <c r="BU1294" s="265"/>
      <c r="BV1294" s="265"/>
      <c r="BW1294" s="265"/>
      <c r="BX1294" s="265"/>
      <c r="BY1294" s="265"/>
      <c r="BZ1294" s="265"/>
      <c r="CA1294" s="265"/>
      <c r="CB1294" s="265"/>
      <c r="CC1294" s="265"/>
      <c r="CD1294" s="265"/>
      <c r="CE1294" s="265"/>
      <c r="CF1294" s="265"/>
      <c r="CG1294" s="265"/>
      <c r="CH1294" s="265"/>
      <c r="CI1294" s="265"/>
      <c r="CJ1294" s="265"/>
      <c r="CK1294" s="265"/>
      <c r="CL1294" s="265"/>
      <c r="CM1294" s="265"/>
      <c r="CN1294" s="265"/>
      <c r="CO1294" s="265"/>
    </row>
    <row r="1295" spans="1:93" ht="15" customHeight="1">
      <c r="A1295" s="264" t="s">
        <v>15615</v>
      </c>
      <c r="B1295" s="265"/>
      <c r="C1295" s="225" t="s">
        <v>82</v>
      </c>
      <c r="D1295" s="609" t="s">
        <v>15025</v>
      </c>
      <c r="E1295" s="609">
        <v>51</v>
      </c>
      <c r="F1295" s="609"/>
      <c r="G1295" s="609"/>
      <c r="H1295" s="588" t="s">
        <v>84</v>
      </c>
      <c r="I1295" s="265" t="s">
        <v>8537</v>
      </c>
      <c r="J1295" s="265" t="s">
        <v>135</v>
      </c>
      <c r="K1295" s="265" t="s">
        <v>86</v>
      </c>
      <c r="L1295" s="270" t="s">
        <v>70</v>
      </c>
      <c r="M1295" s="266" t="s">
        <v>1392</v>
      </c>
      <c r="N1295" s="266" t="s">
        <v>1450</v>
      </c>
      <c r="O1295" s="267" t="s">
        <v>15616</v>
      </c>
      <c r="P1295" s="265" t="s">
        <v>15617</v>
      </c>
      <c r="Q1295" s="272" t="s">
        <v>15618</v>
      </c>
      <c r="R1295" s="265" t="s">
        <v>15619</v>
      </c>
      <c r="S1295" s="265" t="s">
        <v>15620</v>
      </c>
      <c r="T1295" s="265">
        <v>180521222</v>
      </c>
      <c r="U1295" s="265">
        <v>67</v>
      </c>
      <c r="V1295" s="265">
        <v>62</v>
      </c>
      <c r="W1295" s="265">
        <v>330</v>
      </c>
      <c r="X1295" s="264" t="s">
        <v>11946</v>
      </c>
      <c r="Y1295" s="264" t="s">
        <v>15621</v>
      </c>
      <c r="Z1295" s="265">
        <v>1</v>
      </c>
      <c r="AA1295" s="265" t="s">
        <v>96</v>
      </c>
      <c r="AB1295" s="265" t="s">
        <v>23</v>
      </c>
      <c r="AC1295" s="265" t="s">
        <v>97</v>
      </c>
      <c r="AD1295" s="268"/>
      <c r="AE1295" s="264" t="s">
        <v>4765</v>
      </c>
      <c r="AF1295" s="280">
        <v>29230</v>
      </c>
      <c r="AG1295" s="265" t="str">
        <f t="shared" ca="1" si="354"/>
        <v>45 anos</v>
      </c>
      <c r="AH1295" s="269">
        <v>43937</v>
      </c>
      <c r="AI1295" s="269">
        <v>43937</v>
      </c>
      <c r="AJ1295" s="269">
        <f t="shared" si="355"/>
        <v>53068</v>
      </c>
      <c r="AK1295" s="269">
        <f t="shared" si="356"/>
        <v>54894</v>
      </c>
      <c r="AL1295" s="265">
        <v>59</v>
      </c>
      <c r="AM1295" s="265" t="str">
        <f t="shared" ca="1" si="357"/>
        <v>5 ano(s)</v>
      </c>
      <c r="AN1295" s="265" t="str">
        <f t="shared" ca="1" si="358"/>
        <v>4  mês(es)</v>
      </c>
      <c r="AO1295" s="265" t="str">
        <f t="shared" ca="1" si="359"/>
        <v>0 dias</v>
      </c>
      <c r="AP1295" s="265">
        <f t="shared" ca="1" si="360"/>
        <v>1948</v>
      </c>
      <c r="AQ1295" s="270" t="s">
        <v>99</v>
      </c>
      <c r="AR1295" s="265"/>
      <c r="AS1295" s="265"/>
      <c r="AT1295" s="265"/>
      <c r="AU1295" s="265"/>
      <c r="AV1295" s="265"/>
      <c r="AW1295" s="265" t="s">
        <v>100</v>
      </c>
      <c r="AX1295" s="265" t="s">
        <v>110</v>
      </c>
      <c r="AY1295" s="265" t="s">
        <v>15622</v>
      </c>
      <c r="AZ1295" s="265" t="s">
        <v>99</v>
      </c>
      <c r="BA1295" s="265" t="s">
        <v>99</v>
      </c>
      <c r="BB1295" s="265"/>
      <c r="BC1295" s="265"/>
      <c r="BD1295" s="265"/>
      <c r="BE1295" s="265"/>
      <c r="BF1295" s="265"/>
      <c r="BG1295" s="265"/>
      <c r="BH1295" s="265"/>
      <c r="BI1295" s="265"/>
      <c r="BJ1295" s="265"/>
      <c r="BK1295" s="265"/>
      <c r="BL1295" s="273" t="s">
        <v>8676</v>
      </c>
      <c r="BM1295" s="270">
        <v>6427</v>
      </c>
      <c r="BN1295" s="273" t="s">
        <v>15623</v>
      </c>
      <c r="BO1295" s="270" t="s">
        <v>106</v>
      </c>
      <c r="BP1295" s="270">
        <v>69041025</v>
      </c>
      <c r="BQ1295" s="307">
        <v>92991666318</v>
      </c>
      <c r="BR1295" s="310" t="s">
        <v>15624</v>
      </c>
      <c r="BS1295" s="265"/>
      <c r="BT1295" s="265"/>
      <c r="BU1295" s="265"/>
      <c r="BV1295" s="265"/>
      <c r="BW1295" s="265"/>
      <c r="BX1295" s="265"/>
      <c r="BY1295" s="265" t="s">
        <v>15625</v>
      </c>
      <c r="BZ1295" s="265"/>
      <c r="CA1295" s="265"/>
      <c r="CB1295" s="265"/>
      <c r="CC1295" s="265"/>
      <c r="CD1295" s="265"/>
      <c r="CE1295" s="265"/>
      <c r="CF1295" s="265"/>
      <c r="CG1295" s="265"/>
      <c r="CH1295" s="265"/>
      <c r="CI1295" s="265"/>
      <c r="CJ1295" s="265"/>
      <c r="CK1295" s="265"/>
      <c r="CL1295" s="265"/>
      <c r="CM1295" s="265"/>
      <c r="CN1295" s="265"/>
      <c r="CO1295" s="265"/>
    </row>
    <row r="1296" spans="1:93" ht="15" customHeight="1">
      <c r="A1296" s="264" t="s">
        <v>15626</v>
      </c>
      <c r="B1296" s="265"/>
      <c r="C1296" s="225" t="s">
        <v>82</v>
      </c>
      <c r="D1296" s="609" t="s">
        <v>15025</v>
      </c>
      <c r="E1296" s="609">
        <v>51</v>
      </c>
      <c r="F1296" s="609"/>
      <c r="G1296" s="609"/>
      <c r="H1296" s="588" t="s">
        <v>84</v>
      </c>
      <c r="I1296" s="265" t="s">
        <v>4404</v>
      </c>
      <c r="J1296" s="265" t="s">
        <v>135</v>
      </c>
      <c r="K1296" s="265" t="s">
        <v>86</v>
      </c>
      <c r="L1296" s="270" t="s">
        <v>70</v>
      </c>
      <c r="M1296" s="266" t="s">
        <v>1392</v>
      </c>
      <c r="N1296" s="266" t="s">
        <v>1450</v>
      </c>
      <c r="O1296" s="267" t="s">
        <v>15627</v>
      </c>
      <c r="P1296" s="265" t="s">
        <v>15628</v>
      </c>
      <c r="Q1296" s="272" t="s">
        <v>15629</v>
      </c>
      <c r="R1296" s="265" t="s">
        <v>15630</v>
      </c>
      <c r="S1296" s="265" t="s">
        <v>15631</v>
      </c>
      <c r="T1296" s="265">
        <v>226197322</v>
      </c>
      <c r="U1296" s="265">
        <v>91</v>
      </c>
      <c r="V1296" s="265">
        <v>58</v>
      </c>
      <c r="W1296" s="265">
        <v>1001</v>
      </c>
      <c r="X1296" s="264" t="s">
        <v>6007</v>
      </c>
      <c r="Y1296" s="264" t="s">
        <v>15632</v>
      </c>
      <c r="Z1296" s="265">
        <v>2</v>
      </c>
      <c r="AA1296" s="265" t="s">
        <v>96</v>
      </c>
      <c r="AB1296" s="265" t="s">
        <v>23</v>
      </c>
      <c r="AC1296" s="265" t="s">
        <v>97</v>
      </c>
      <c r="AD1296" s="268"/>
      <c r="AE1296" s="264" t="s">
        <v>1716</v>
      </c>
      <c r="AF1296" s="269">
        <v>30413</v>
      </c>
      <c r="AG1296" s="265" t="str">
        <f t="shared" ca="1" si="354"/>
        <v>42 anos</v>
      </c>
      <c r="AH1296" s="269">
        <v>43937</v>
      </c>
      <c r="AI1296" s="269">
        <v>43937</v>
      </c>
      <c r="AJ1296" s="269">
        <f t="shared" si="355"/>
        <v>53068</v>
      </c>
      <c r="AK1296" s="269">
        <f t="shared" si="356"/>
        <v>54894</v>
      </c>
      <c r="AL1296" s="265">
        <v>59</v>
      </c>
      <c r="AM1296" s="265" t="str">
        <f t="shared" ca="1" si="357"/>
        <v>5 ano(s)</v>
      </c>
      <c r="AN1296" s="265" t="str">
        <f t="shared" ca="1" si="358"/>
        <v>4  mês(es)</v>
      </c>
      <c r="AO1296" s="265" t="str">
        <f t="shared" ca="1" si="359"/>
        <v>0 dias</v>
      </c>
      <c r="AP1296" s="265">
        <f t="shared" ca="1" si="360"/>
        <v>1948</v>
      </c>
      <c r="AQ1296" s="270" t="s">
        <v>99</v>
      </c>
      <c r="AR1296" s="265"/>
      <c r="AS1296" s="265"/>
      <c r="AT1296" s="265"/>
      <c r="AU1296" s="265"/>
      <c r="AV1296" s="265"/>
      <c r="AW1296" s="265" t="s">
        <v>100</v>
      </c>
      <c r="AX1296" s="265" t="s">
        <v>110</v>
      </c>
      <c r="AY1296" s="265" t="s">
        <v>5424</v>
      </c>
      <c r="AZ1296" s="265" t="s">
        <v>99</v>
      </c>
      <c r="BA1296" s="265" t="s">
        <v>99</v>
      </c>
      <c r="BB1296" s="265"/>
      <c r="BC1296" s="265"/>
      <c r="BD1296" s="265"/>
      <c r="BE1296" s="265"/>
      <c r="BF1296" s="265"/>
      <c r="BG1296" s="265"/>
      <c r="BH1296" s="265"/>
      <c r="BI1296" s="265"/>
      <c r="BJ1296" s="265"/>
      <c r="BK1296" s="265"/>
      <c r="BL1296" s="265" t="s">
        <v>15633</v>
      </c>
      <c r="BM1296" s="265">
        <v>653</v>
      </c>
      <c r="BN1296" s="265" t="s">
        <v>3225</v>
      </c>
      <c r="BO1296" s="265" t="s">
        <v>106</v>
      </c>
      <c r="BP1296" s="265" t="s">
        <v>15634</v>
      </c>
      <c r="BQ1296" s="14" t="s">
        <v>15635</v>
      </c>
      <c r="BR1296" s="118" t="s">
        <v>15636</v>
      </c>
      <c r="BS1296" s="265"/>
      <c r="BT1296" s="265"/>
      <c r="BU1296" s="265"/>
      <c r="BV1296" s="265"/>
      <c r="BW1296" s="265"/>
      <c r="BX1296" s="265"/>
      <c r="BY1296" s="265" t="s">
        <v>15637</v>
      </c>
      <c r="BZ1296" s="265"/>
      <c r="CA1296" s="265"/>
      <c r="CB1296" s="265"/>
      <c r="CC1296" s="265"/>
      <c r="CD1296" s="265"/>
      <c r="CE1296" s="265"/>
      <c r="CF1296" s="265"/>
      <c r="CG1296" s="265"/>
      <c r="CH1296" s="265"/>
      <c r="CI1296" s="265"/>
      <c r="CJ1296" s="265"/>
      <c r="CK1296" s="265"/>
      <c r="CL1296" s="265"/>
      <c r="CM1296" s="265"/>
      <c r="CN1296" s="265"/>
      <c r="CO1296" s="265"/>
    </row>
    <row r="1297" spans="1:93" ht="15" customHeight="1">
      <c r="A1297" s="264" t="s">
        <v>15638</v>
      </c>
      <c r="B1297" s="265">
        <v>259</v>
      </c>
      <c r="C1297" s="585" t="s">
        <v>82</v>
      </c>
      <c r="D1297" s="609" t="s">
        <v>15025</v>
      </c>
      <c r="E1297" s="609">
        <v>51</v>
      </c>
      <c r="F1297" s="609"/>
      <c r="G1297" s="609"/>
      <c r="H1297" s="588" t="s">
        <v>84</v>
      </c>
      <c r="I1297" s="265"/>
      <c r="J1297" s="265" t="s">
        <v>85</v>
      </c>
      <c r="K1297" s="265" t="s">
        <v>86</v>
      </c>
      <c r="L1297" s="265" t="s">
        <v>195</v>
      </c>
      <c r="M1297" s="265" t="s">
        <v>196</v>
      </c>
      <c r="N1297" s="266" t="s">
        <v>88</v>
      </c>
      <c r="O1297" s="267" t="s">
        <v>15639</v>
      </c>
      <c r="P1297" s="265" t="s">
        <v>15640</v>
      </c>
      <c r="Q1297" s="266" t="s">
        <v>4554</v>
      </c>
      <c r="R1297" s="265" t="s">
        <v>15641</v>
      </c>
      <c r="S1297" s="265" t="s">
        <v>15642</v>
      </c>
      <c r="T1297" s="265">
        <v>163232122</v>
      </c>
      <c r="U1297" s="265">
        <v>16</v>
      </c>
      <c r="V1297" s="265">
        <v>63</v>
      </c>
      <c r="W1297" s="265">
        <v>57</v>
      </c>
      <c r="X1297" s="264" t="s">
        <v>15643</v>
      </c>
      <c r="Y1297" s="264" t="s">
        <v>15644</v>
      </c>
      <c r="Z1297" s="265">
        <v>2</v>
      </c>
      <c r="AA1297" s="265" t="s">
        <v>96</v>
      </c>
      <c r="AB1297" s="265" t="s">
        <v>23</v>
      </c>
      <c r="AC1297" s="265" t="s">
        <v>97</v>
      </c>
      <c r="AD1297" s="268"/>
      <c r="AE1297" s="264" t="s">
        <v>495</v>
      </c>
      <c r="AF1297" s="269">
        <v>27986</v>
      </c>
      <c r="AG1297" s="265" t="str">
        <f t="shared" ca="1" si="354"/>
        <v>49 anos</v>
      </c>
      <c r="AH1297" s="269">
        <v>38058</v>
      </c>
      <c r="AI1297" s="269">
        <v>38058</v>
      </c>
      <c r="AJ1297" s="269">
        <f t="shared" si="355"/>
        <v>47189</v>
      </c>
      <c r="AK1297" s="269">
        <f t="shared" si="356"/>
        <v>49015</v>
      </c>
      <c r="AL1297" s="265">
        <v>59</v>
      </c>
      <c r="AM1297" s="265" t="str">
        <f t="shared" ca="1" si="357"/>
        <v>21 ano(s)</v>
      </c>
      <c r="AN1297" s="265" t="str">
        <f t="shared" ca="1" si="358"/>
        <v>5  mês(es)</v>
      </c>
      <c r="AO1297" s="265" t="str">
        <f t="shared" ca="1" si="359"/>
        <v>4 dias</v>
      </c>
      <c r="AP1297" s="265">
        <f t="shared" ca="1" si="360"/>
        <v>7827</v>
      </c>
      <c r="AQ1297" s="270" t="s">
        <v>99</v>
      </c>
      <c r="AR1297" s="265"/>
      <c r="AS1297" s="265"/>
      <c r="AT1297" s="265"/>
      <c r="AU1297" s="265"/>
      <c r="AV1297" s="265"/>
      <c r="AW1297" s="265" t="s">
        <v>100</v>
      </c>
      <c r="AX1297" s="265"/>
      <c r="AY1297" s="265" t="s">
        <v>15589</v>
      </c>
      <c r="AZ1297" s="265" t="s">
        <v>99</v>
      </c>
      <c r="BA1297" s="265" t="s">
        <v>99</v>
      </c>
      <c r="BB1297" s="269" t="s">
        <v>101</v>
      </c>
      <c r="BC1297" s="265"/>
      <c r="BD1297" s="265" t="s">
        <v>1430</v>
      </c>
      <c r="BE1297" s="265" t="s">
        <v>223</v>
      </c>
      <c r="BF1297" s="265"/>
      <c r="BG1297" s="265"/>
      <c r="BH1297" s="265"/>
      <c r="BI1297" s="265"/>
      <c r="BJ1297" s="265"/>
      <c r="BK1297" s="265"/>
      <c r="BL1297" s="265" t="s">
        <v>15645</v>
      </c>
      <c r="BM1297" s="265">
        <v>0</v>
      </c>
      <c r="BN1297" s="265" t="s">
        <v>15646</v>
      </c>
      <c r="BO1297" s="265" t="s">
        <v>106</v>
      </c>
      <c r="BP1297" s="265">
        <v>69097832</v>
      </c>
      <c r="BQ1297" s="305"/>
      <c r="BR1297" s="306" t="s">
        <v>15178</v>
      </c>
      <c r="BS1297" s="265" t="s">
        <v>108</v>
      </c>
      <c r="BT1297" s="265" t="s">
        <v>109</v>
      </c>
      <c r="BU1297" s="265" t="s">
        <v>1432</v>
      </c>
      <c r="BV1297" s="265" t="s">
        <v>1433</v>
      </c>
      <c r="BW1297" s="265" t="s">
        <v>1434</v>
      </c>
      <c r="BX1297" s="265" t="s">
        <v>1435</v>
      </c>
      <c r="BY1297" s="265" t="s">
        <v>208</v>
      </c>
      <c r="BZ1297" s="265" t="s">
        <v>413</v>
      </c>
      <c r="CA1297" s="265"/>
      <c r="CB1297" s="265" t="s">
        <v>110</v>
      </c>
      <c r="CC1297" s="265" t="s">
        <v>110</v>
      </c>
      <c r="CD1297" s="265" t="s">
        <v>110</v>
      </c>
      <c r="CE1297" s="265" t="s">
        <v>110</v>
      </c>
      <c r="CF1297" s="265" t="s">
        <v>110</v>
      </c>
      <c r="CG1297" s="265" t="s">
        <v>110</v>
      </c>
      <c r="CH1297" s="265" t="s">
        <v>110</v>
      </c>
      <c r="CI1297" s="265" t="s">
        <v>110</v>
      </c>
      <c r="CJ1297" s="265" t="s">
        <v>110</v>
      </c>
      <c r="CK1297" s="265" t="s">
        <v>110</v>
      </c>
      <c r="CL1297" s="265" t="s">
        <v>110</v>
      </c>
      <c r="CM1297" s="265" t="s">
        <v>110</v>
      </c>
      <c r="CN1297" s="265"/>
      <c r="CO1297" s="265"/>
    </row>
    <row r="1298" spans="1:93" ht="15" customHeight="1">
      <c r="A1298" s="264" t="s">
        <v>15647</v>
      </c>
      <c r="B1298" s="265">
        <v>351</v>
      </c>
      <c r="C1298" s="585" t="s">
        <v>82</v>
      </c>
      <c r="D1298" s="609" t="s">
        <v>15025</v>
      </c>
      <c r="E1298" s="609">
        <v>51</v>
      </c>
      <c r="F1298" s="609"/>
      <c r="G1298" s="609"/>
      <c r="H1298" s="588" t="s">
        <v>84</v>
      </c>
      <c r="I1298" s="265"/>
      <c r="J1298" s="265" t="s">
        <v>85</v>
      </c>
      <c r="K1298" s="265" t="s">
        <v>86</v>
      </c>
      <c r="L1298" s="265" t="s">
        <v>195</v>
      </c>
      <c r="M1298" s="266" t="s">
        <v>196</v>
      </c>
      <c r="N1298" s="266" t="s">
        <v>88</v>
      </c>
      <c r="O1298" s="267" t="s">
        <v>15648</v>
      </c>
      <c r="P1298" s="265" t="s">
        <v>15649</v>
      </c>
      <c r="Q1298" s="266" t="s">
        <v>15650</v>
      </c>
      <c r="R1298" s="265" t="s">
        <v>15651</v>
      </c>
      <c r="S1298" s="265" t="s">
        <v>15652</v>
      </c>
      <c r="T1298" s="265">
        <v>188942122</v>
      </c>
      <c r="U1298" s="265">
        <v>67</v>
      </c>
      <c r="V1298" s="265">
        <v>58</v>
      </c>
      <c r="W1298" s="265">
        <v>84</v>
      </c>
      <c r="X1298" s="264" t="s">
        <v>15653</v>
      </c>
      <c r="Y1298" s="264" t="s">
        <v>15654</v>
      </c>
      <c r="Z1298" s="265">
        <v>1</v>
      </c>
      <c r="AA1298" s="265" t="s">
        <v>96</v>
      </c>
      <c r="AB1298" s="265" t="s">
        <v>23</v>
      </c>
      <c r="AC1298" s="265" t="s">
        <v>97</v>
      </c>
      <c r="AD1298" s="268"/>
      <c r="AE1298" s="264" t="s">
        <v>1645</v>
      </c>
      <c r="AF1298" s="269">
        <v>29162</v>
      </c>
      <c r="AG1298" s="265" t="str">
        <f t="shared" ca="1" si="354"/>
        <v>45 anos</v>
      </c>
      <c r="AH1298" s="269">
        <v>38384</v>
      </c>
      <c r="AI1298" s="269">
        <v>38384</v>
      </c>
      <c r="AJ1298" s="269">
        <f t="shared" si="355"/>
        <v>47515</v>
      </c>
      <c r="AK1298" s="269">
        <f t="shared" si="356"/>
        <v>49341</v>
      </c>
      <c r="AL1298" s="265">
        <v>59</v>
      </c>
      <c r="AM1298" s="265" t="str">
        <f t="shared" ca="1" si="357"/>
        <v>20 ano(s)</v>
      </c>
      <c r="AN1298" s="265" t="str">
        <f t="shared" ca="1" si="358"/>
        <v>6  mês(es)</v>
      </c>
      <c r="AO1298" s="265" t="str">
        <f t="shared" ca="1" si="359"/>
        <v>15 dias</v>
      </c>
      <c r="AP1298" s="265">
        <f t="shared" ca="1" si="360"/>
        <v>7501</v>
      </c>
      <c r="AQ1298" s="270" t="s">
        <v>99</v>
      </c>
      <c r="AR1298" s="265"/>
      <c r="AS1298" s="265"/>
      <c r="AT1298" s="265"/>
      <c r="AU1298" s="265"/>
      <c r="AV1298" s="265"/>
      <c r="AW1298" s="265" t="s">
        <v>100</v>
      </c>
      <c r="AX1298" s="265"/>
      <c r="AY1298" s="265" t="s">
        <v>4753</v>
      </c>
      <c r="AZ1298" s="265"/>
      <c r="BA1298" s="265"/>
      <c r="BB1298" s="265"/>
      <c r="BC1298" s="265"/>
      <c r="BD1298" s="265"/>
      <c r="BE1298" s="265" t="s">
        <v>223</v>
      </c>
      <c r="BF1298" s="265"/>
      <c r="BG1298" s="265"/>
      <c r="BH1298" s="265"/>
      <c r="BI1298" s="265"/>
      <c r="BJ1298" s="265"/>
      <c r="BK1298" s="265"/>
      <c r="BL1298" s="265"/>
      <c r="BM1298" s="265">
        <v>0</v>
      </c>
      <c r="BN1298" s="265"/>
      <c r="BO1298" s="265" t="s">
        <v>106</v>
      </c>
      <c r="BP1298" s="265">
        <v>69000000</v>
      </c>
      <c r="BQ1298" s="14" t="s">
        <v>15655</v>
      </c>
      <c r="BR1298" s="22" t="s">
        <v>15656</v>
      </c>
      <c r="BS1298" s="265" t="s">
        <v>205</v>
      </c>
      <c r="BT1298" s="265" t="s">
        <v>206</v>
      </c>
      <c r="BU1298" s="265" t="s">
        <v>207</v>
      </c>
      <c r="BV1298" s="265"/>
      <c r="BW1298" s="265"/>
      <c r="BX1298" s="265"/>
      <c r="BY1298" s="265" t="s">
        <v>413</v>
      </c>
      <c r="BZ1298" s="265" t="s">
        <v>110</v>
      </c>
      <c r="CA1298" s="265" t="s">
        <v>15657</v>
      </c>
      <c r="CB1298" s="265" t="s">
        <v>110</v>
      </c>
      <c r="CC1298" s="265" t="s">
        <v>110</v>
      </c>
      <c r="CD1298" s="265" t="s">
        <v>110</v>
      </c>
      <c r="CE1298" s="265" t="s">
        <v>110</v>
      </c>
      <c r="CF1298" s="265" t="s">
        <v>110</v>
      </c>
      <c r="CG1298" s="265" t="s">
        <v>110</v>
      </c>
      <c r="CH1298" s="265" t="s">
        <v>110</v>
      </c>
      <c r="CI1298" s="265" t="s">
        <v>110</v>
      </c>
      <c r="CJ1298" s="265" t="s">
        <v>110</v>
      </c>
      <c r="CK1298" s="265" t="s">
        <v>110</v>
      </c>
      <c r="CL1298" s="265" t="s">
        <v>110</v>
      </c>
      <c r="CM1298" s="265" t="s">
        <v>110</v>
      </c>
      <c r="CN1298" s="265"/>
      <c r="CO1298" s="265"/>
    </row>
    <row r="1299" spans="1:93" ht="15" customHeight="1">
      <c r="A1299" s="264" t="s">
        <v>15658</v>
      </c>
      <c r="B1299" s="265">
        <v>616</v>
      </c>
      <c r="C1299" s="585" t="s">
        <v>82</v>
      </c>
      <c r="D1299" s="609" t="s">
        <v>15025</v>
      </c>
      <c r="E1299" s="609">
        <v>51</v>
      </c>
      <c r="F1299" s="609"/>
      <c r="G1299" s="609"/>
      <c r="H1299" s="588" t="s">
        <v>84</v>
      </c>
      <c r="I1299" s="265"/>
      <c r="J1299" s="265" t="s">
        <v>85</v>
      </c>
      <c r="K1299" s="265" t="s">
        <v>544</v>
      </c>
      <c r="L1299" s="265" t="s">
        <v>69</v>
      </c>
      <c r="M1299" s="265" t="s">
        <v>196</v>
      </c>
      <c r="N1299" s="266" t="s">
        <v>88</v>
      </c>
      <c r="O1299" s="267" t="s">
        <v>15659</v>
      </c>
      <c r="P1299" s="265" t="s">
        <v>15660</v>
      </c>
      <c r="Q1299" s="266" t="s">
        <v>15661</v>
      </c>
      <c r="R1299" s="265" t="s">
        <v>15662</v>
      </c>
      <c r="S1299" s="265" t="s">
        <v>15663</v>
      </c>
      <c r="T1299" s="265">
        <v>194231522</v>
      </c>
      <c r="U1299" s="265">
        <v>24</v>
      </c>
      <c r="V1299" s="265">
        <v>2</v>
      </c>
      <c r="W1299" s="265">
        <v>78</v>
      </c>
      <c r="X1299" s="264" t="s">
        <v>15664</v>
      </c>
      <c r="Y1299" s="264" t="s">
        <v>15665</v>
      </c>
      <c r="Z1299" s="265">
        <v>1</v>
      </c>
      <c r="AA1299" s="265" t="s">
        <v>96</v>
      </c>
      <c r="AB1299" s="265" t="s">
        <v>23</v>
      </c>
      <c r="AC1299" s="265" t="s">
        <v>97</v>
      </c>
      <c r="AD1299" s="268"/>
      <c r="AE1299" s="264" t="s">
        <v>495</v>
      </c>
      <c r="AF1299" s="269">
        <v>30018</v>
      </c>
      <c r="AG1299" s="265" t="str">
        <f t="shared" ca="1" si="354"/>
        <v>43 anos</v>
      </c>
      <c r="AH1299" s="269">
        <v>41561</v>
      </c>
      <c r="AI1299" s="269">
        <v>41561</v>
      </c>
      <c r="AJ1299" s="269">
        <f t="shared" si="355"/>
        <v>50692</v>
      </c>
      <c r="AK1299" s="269">
        <f t="shared" si="356"/>
        <v>52518</v>
      </c>
      <c r="AL1299" s="265">
        <v>59</v>
      </c>
      <c r="AM1299" s="265" t="str">
        <f t="shared" ca="1" si="357"/>
        <v>11 ano(s)</v>
      </c>
      <c r="AN1299" s="265" t="str">
        <f t="shared" ca="1" si="358"/>
        <v>10  mês(es)</v>
      </c>
      <c r="AO1299" s="265" t="str">
        <f t="shared" ca="1" si="359"/>
        <v>2 dias</v>
      </c>
      <c r="AP1299" s="265">
        <f t="shared" ca="1" si="360"/>
        <v>4324</v>
      </c>
      <c r="AQ1299" s="270" t="s">
        <v>99</v>
      </c>
      <c r="AR1299" s="265"/>
      <c r="AS1299" s="265"/>
      <c r="AT1299" s="265"/>
      <c r="AU1299" s="265"/>
      <c r="AV1299" s="265"/>
      <c r="AW1299" s="265" t="s">
        <v>336</v>
      </c>
      <c r="AX1299" s="265"/>
      <c r="AY1299" s="265" t="s">
        <v>99</v>
      </c>
      <c r="AZ1299" s="265" t="s">
        <v>99</v>
      </c>
      <c r="BA1299" s="265"/>
      <c r="BB1299" s="265"/>
      <c r="BC1299" s="265"/>
      <c r="BD1299" s="265"/>
      <c r="BE1299" s="265"/>
      <c r="BF1299" s="265"/>
      <c r="BG1299" s="265"/>
      <c r="BH1299" s="265"/>
      <c r="BI1299" s="265"/>
      <c r="BJ1299" s="265"/>
      <c r="BK1299" s="265"/>
      <c r="BL1299" s="265" t="s">
        <v>15666</v>
      </c>
      <c r="BM1299" s="265">
        <v>0</v>
      </c>
      <c r="BN1299" s="265" t="s">
        <v>15667</v>
      </c>
      <c r="BO1299" s="265" t="s">
        <v>106</v>
      </c>
      <c r="BP1299" s="265">
        <v>69097530</v>
      </c>
      <c r="BQ1299" s="305" t="s">
        <v>15668</v>
      </c>
      <c r="BR1299" s="306" t="s">
        <v>15669</v>
      </c>
      <c r="BS1299" s="265" t="s">
        <v>290</v>
      </c>
      <c r="BT1299" s="265" t="s">
        <v>110</v>
      </c>
      <c r="BU1299" s="265" t="s">
        <v>291</v>
      </c>
      <c r="BV1299" s="265" t="s">
        <v>110</v>
      </c>
      <c r="BW1299" s="269" t="s">
        <v>292</v>
      </c>
      <c r="BX1299" s="265" t="s">
        <v>9657</v>
      </c>
      <c r="BY1299" s="265" t="s">
        <v>110</v>
      </c>
      <c r="BZ1299" s="265" t="s">
        <v>110</v>
      </c>
      <c r="CA1299" s="265" t="s">
        <v>110</v>
      </c>
      <c r="CB1299" s="265" t="s">
        <v>110</v>
      </c>
      <c r="CC1299" s="265" t="s">
        <v>110</v>
      </c>
      <c r="CD1299" s="265" t="s">
        <v>110</v>
      </c>
      <c r="CE1299" s="265" t="s">
        <v>110</v>
      </c>
      <c r="CF1299" s="265" t="s">
        <v>110</v>
      </c>
      <c r="CG1299" s="265" t="s">
        <v>110</v>
      </c>
      <c r="CH1299" s="265" t="s">
        <v>110</v>
      </c>
      <c r="CI1299" s="265" t="s">
        <v>110</v>
      </c>
      <c r="CJ1299" s="265" t="s">
        <v>110</v>
      </c>
      <c r="CK1299" s="265" t="s">
        <v>110</v>
      </c>
      <c r="CL1299" s="265" t="s">
        <v>110</v>
      </c>
      <c r="CM1299" s="265" t="s">
        <v>110</v>
      </c>
      <c r="CN1299" s="265"/>
      <c r="CO1299" s="265"/>
    </row>
    <row r="1300" spans="1:93" ht="15" customHeight="1">
      <c r="A1300" s="264" t="s">
        <v>15670</v>
      </c>
      <c r="B1300" s="265">
        <v>376</v>
      </c>
      <c r="C1300" s="585" t="s">
        <v>82</v>
      </c>
      <c r="D1300" s="609" t="s">
        <v>15025</v>
      </c>
      <c r="E1300" s="609">
        <v>51</v>
      </c>
      <c r="F1300" s="609"/>
      <c r="G1300" s="609"/>
      <c r="H1300" s="588" t="s">
        <v>84</v>
      </c>
      <c r="I1300" s="265"/>
      <c r="J1300" s="265" t="s">
        <v>85</v>
      </c>
      <c r="K1300" s="265" t="s">
        <v>86</v>
      </c>
      <c r="L1300" s="265" t="s">
        <v>71</v>
      </c>
      <c r="M1300" s="266" t="s">
        <v>196</v>
      </c>
      <c r="N1300" s="266" t="s">
        <v>88</v>
      </c>
      <c r="O1300" s="267" t="s">
        <v>15671</v>
      </c>
      <c r="P1300" s="265" t="s">
        <v>15672</v>
      </c>
      <c r="Q1300" s="266" t="s">
        <v>15673</v>
      </c>
      <c r="R1300" s="265" t="s">
        <v>15674</v>
      </c>
      <c r="S1300" s="265" t="s">
        <v>15675</v>
      </c>
      <c r="T1300" s="265">
        <v>228407922</v>
      </c>
      <c r="U1300" s="265">
        <v>67</v>
      </c>
      <c r="V1300" s="265">
        <v>1</v>
      </c>
      <c r="W1300" s="265">
        <v>365</v>
      </c>
      <c r="X1300" s="264" t="s">
        <v>15676</v>
      </c>
      <c r="Y1300" s="264" t="s">
        <v>15677</v>
      </c>
      <c r="Z1300" s="265">
        <v>1</v>
      </c>
      <c r="AA1300" s="265" t="s">
        <v>96</v>
      </c>
      <c r="AB1300" s="265" t="s">
        <v>23</v>
      </c>
      <c r="AC1300" s="265" t="s">
        <v>97</v>
      </c>
      <c r="AD1300" s="268"/>
      <c r="AE1300" s="264" t="s">
        <v>15678</v>
      </c>
      <c r="AF1300" s="269">
        <v>30365</v>
      </c>
      <c r="AG1300" s="265" t="str">
        <f t="shared" ref="AG1300:AG1331" ca="1" si="361">DATEDIF(AF1300,TODAY(),"Y")&amp;" anos"</f>
        <v>42 anos</v>
      </c>
      <c r="AH1300" s="269">
        <v>38384</v>
      </c>
      <c r="AI1300" s="269">
        <v>38384</v>
      </c>
      <c r="AJ1300" s="269">
        <f t="shared" si="355"/>
        <v>47515</v>
      </c>
      <c r="AK1300" s="269">
        <f t="shared" si="356"/>
        <v>49341</v>
      </c>
      <c r="AL1300" s="265">
        <v>59</v>
      </c>
      <c r="AM1300" s="265" t="str">
        <f t="shared" ca="1" si="357"/>
        <v>20 ano(s)</v>
      </c>
      <c r="AN1300" s="265" t="str">
        <f t="shared" ca="1" si="358"/>
        <v>6  mês(es)</v>
      </c>
      <c r="AO1300" s="265" t="str">
        <f t="shared" ca="1" si="359"/>
        <v>15 dias</v>
      </c>
      <c r="AP1300" s="265">
        <f t="shared" ca="1" si="360"/>
        <v>7501</v>
      </c>
      <c r="AQ1300" s="270" t="s">
        <v>99</v>
      </c>
      <c r="AR1300" s="265"/>
      <c r="AS1300" s="265"/>
      <c r="AT1300" s="265"/>
      <c r="AU1300" s="265"/>
      <c r="AV1300" s="265"/>
      <c r="AW1300" s="265"/>
      <c r="AX1300" s="265"/>
      <c r="AY1300" s="265" t="s">
        <v>99</v>
      </c>
      <c r="AZ1300" s="265"/>
      <c r="BA1300" s="265"/>
      <c r="BB1300" s="265"/>
      <c r="BC1300" s="265"/>
      <c r="BD1300" s="265"/>
      <c r="BE1300" s="265"/>
      <c r="BF1300" s="265"/>
      <c r="BG1300" s="265"/>
      <c r="BH1300" s="265"/>
      <c r="BI1300" s="265"/>
      <c r="BJ1300" s="265"/>
      <c r="BK1300" s="265"/>
      <c r="BL1300" s="265" t="s">
        <v>15679</v>
      </c>
      <c r="BM1300" s="265">
        <v>0</v>
      </c>
      <c r="BN1300" s="265"/>
      <c r="BO1300" s="265" t="s">
        <v>106</v>
      </c>
      <c r="BP1300" s="265">
        <v>69054736</v>
      </c>
      <c r="BQ1300" s="14">
        <v>0</v>
      </c>
      <c r="BR1300" s="22" t="s">
        <v>15680</v>
      </c>
      <c r="BS1300" s="265" t="s">
        <v>205</v>
      </c>
      <c r="BT1300" s="265" t="s">
        <v>206</v>
      </c>
      <c r="BU1300" s="265" t="s">
        <v>207</v>
      </c>
      <c r="BV1300" s="265"/>
      <c r="BW1300" s="265"/>
      <c r="BX1300" s="265" t="s">
        <v>113</v>
      </c>
      <c r="BY1300" s="269" t="s">
        <v>226</v>
      </c>
      <c r="BZ1300" s="265" t="s">
        <v>110</v>
      </c>
      <c r="CA1300" s="265" t="s">
        <v>110</v>
      </c>
      <c r="CB1300" s="265" t="s">
        <v>110</v>
      </c>
      <c r="CC1300" s="265" t="s">
        <v>110</v>
      </c>
      <c r="CD1300" s="265" t="s">
        <v>110</v>
      </c>
      <c r="CE1300" s="265" t="s">
        <v>110</v>
      </c>
      <c r="CF1300" s="265" t="s">
        <v>110</v>
      </c>
      <c r="CG1300" s="265" t="s">
        <v>110</v>
      </c>
      <c r="CH1300" s="265" t="s">
        <v>110</v>
      </c>
      <c r="CI1300" s="265" t="s">
        <v>110</v>
      </c>
      <c r="CJ1300" s="265" t="s">
        <v>110</v>
      </c>
      <c r="CK1300" s="265" t="s">
        <v>110</v>
      </c>
      <c r="CL1300" s="265" t="s">
        <v>110</v>
      </c>
      <c r="CM1300" s="265" t="s">
        <v>110</v>
      </c>
      <c r="CN1300" s="265"/>
      <c r="CO1300" s="265"/>
    </row>
    <row r="1301" spans="1:93" ht="15" customHeight="1">
      <c r="A1301" s="264" t="s">
        <v>15681</v>
      </c>
      <c r="B1301" s="265">
        <v>308</v>
      </c>
      <c r="C1301" s="585" t="s">
        <v>82</v>
      </c>
      <c r="D1301" s="609" t="s">
        <v>15025</v>
      </c>
      <c r="E1301" s="609">
        <v>51</v>
      </c>
      <c r="F1301" s="609"/>
      <c r="G1301" s="609"/>
      <c r="H1301" s="588" t="s">
        <v>84</v>
      </c>
      <c r="I1301" s="265"/>
      <c r="J1301" s="265" t="s">
        <v>85</v>
      </c>
      <c r="K1301" s="265" t="s">
        <v>86</v>
      </c>
      <c r="L1301" s="265" t="s">
        <v>195</v>
      </c>
      <c r="M1301" s="266" t="s">
        <v>196</v>
      </c>
      <c r="N1301" s="266" t="s">
        <v>88</v>
      </c>
      <c r="O1301" s="267" t="s">
        <v>15682</v>
      </c>
      <c r="P1301" s="265" t="s">
        <v>15683</v>
      </c>
      <c r="Q1301" s="266" t="s">
        <v>15684</v>
      </c>
      <c r="R1301" s="265" t="s">
        <v>15685</v>
      </c>
      <c r="S1301" s="265" t="s">
        <v>15686</v>
      </c>
      <c r="T1301" s="265">
        <v>182455222</v>
      </c>
      <c r="U1301" s="265">
        <v>83</v>
      </c>
      <c r="V1301" s="265">
        <v>31</v>
      </c>
      <c r="W1301" s="265">
        <v>393</v>
      </c>
      <c r="X1301" s="264" t="s">
        <v>15687</v>
      </c>
      <c r="Y1301" s="264" t="s">
        <v>15688</v>
      </c>
      <c r="Z1301" s="265">
        <v>2</v>
      </c>
      <c r="AA1301" s="265" t="s">
        <v>96</v>
      </c>
      <c r="AB1301" s="265" t="s">
        <v>23</v>
      </c>
      <c r="AC1301" s="265" t="s">
        <v>97</v>
      </c>
      <c r="AD1301" s="268"/>
      <c r="AE1301" s="264"/>
      <c r="AF1301" s="269">
        <v>29150</v>
      </c>
      <c r="AG1301" s="265" t="str">
        <f t="shared" ca="1" si="361"/>
        <v>45 anos</v>
      </c>
      <c r="AH1301" s="269">
        <v>38384</v>
      </c>
      <c r="AI1301" s="269">
        <v>38384</v>
      </c>
      <c r="AJ1301" s="269">
        <f t="shared" si="355"/>
        <v>47515</v>
      </c>
      <c r="AK1301" s="269">
        <f t="shared" si="356"/>
        <v>49341</v>
      </c>
      <c r="AL1301" s="265">
        <v>59</v>
      </c>
      <c r="AM1301" s="265" t="str">
        <f t="shared" ca="1" si="357"/>
        <v>20 ano(s)</v>
      </c>
      <c r="AN1301" s="265" t="str">
        <f t="shared" ca="1" si="358"/>
        <v>6  mês(es)</v>
      </c>
      <c r="AO1301" s="265" t="str">
        <f t="shared" ca="1" si="359"/>
        <v>15 dias</v>
      </c>
      <c r="AP1301" s="265">
        <f t="shared" ca="1" si="360"/>
        <v>7501</v>
      </c>
      <c r="AQ1301" s="270" t="s">
        <v>99</v>
      </c>
      <c r="AR1301" s="265"/>
      <c r="AS1301" s="265"/>
      <c r="AT1301" s="265"/>
      <c r="AU1301" s="265"/>
      <c r="AV1301" s="265"/>
      <c r="AW1301" s="265"/>
      <c r="AX1301" s="265"/>
      <c r="AY1301" s="265" t="s">
        <v>99</v>
      </c>
      <c r="AZ1301" s="265"/>
      <c r="BA1301" s="265"/>
      <c r="BB1301" s="265"/>
      <c r="BC1301" s="265"/>
      <c r="BD1301" s="265"/>
      <c r="BE1301" s="265" t="s">
        <v>223</v>
      </c>
      <c r="BF1301" s="265"/>
      <c r="BG1301" s="265"/>
      <c r="BH1301" s="265"/>
      <c r="BI1301" s="265"/>
      <c r="BJ1301" s="265"/>
      <c r="BK1301" s="265"/>
      <c r="BL1301" s="265" t="s">
        <v>15689</v>
      </c>
      <c r="BM1301" s="265">
        <v>0</v>
      </c>
      <c r="BN1301" s="265"/>
      <c r="BO1301" s="265" t="s">
        <v>106</v>
      </c>
      <c r="BP1301" s="265">
        <v>69035000</v>
      </c>
      <c r="BQ1301" s="305">
        <v>92991101522</v>
      </c>
      <c r="BR1301" s="306" t="s">
        <v>15690</v>
      </c>
      <c r="BS1301" s="265" t="s">
        <v>205</v>
      </c>
      <c r="BT1301" s="265" t="s">
        <v>206</v>
      </c>
      <c r="BU1301" s="265" t="s">
        <v>207</v>
      </c>
      <c r="BV1301" s="265"/>
      <c r="BW1301" s="265"/>
      <c r="BX1301" s="265"/>
      <c r="BY1301" s="265" t="s">
        <v>208</v>
      </c>
      <c r="BZ1301" s="265" t="s">
        <v>110</v>
      </c>
      <c r="CA1301" s="265" t="s">
        <v>15691</v>
      </c>
      <c r="CB1301" s="265" t="s">
        <v>110</v>
      </c>
      <c r="CC1301" s="265" t="s">
        <v>110</v>
      </c>
      <c r="CD1301" s="265" t="s">
        <v>110</v>
      </c>
      <c r="CE1301" s="265" t="s">
        <v>110</v>
      </c>
      <c r="CF1301" s="265" t="s">
        <v>110</v>
      </c>
      <c r="CG1301" s="265" t="s">
        <v>110</v>
      </c>
      <c r="CH1301" s="265" t="s">
        <v>110</v>
      </c>
      <c r="CI1301" s="265" t="s">
        <v>110</v>
      </c>
      <c r="CJ1301" s="265" t="s">
        <v>110</v>
      </c>
      <c r="CK1301" s="265" t="s">
        <v>110</v>
      </c>
      <c r="CL1301" s="265" t="s">
        <v>110</v>
      </c>
      <c r="CM1301" s="265" t="s">
        <v>110</v>
      </c>
      <c r="CN1301" s="265"/>
      <c r="CO1301" s="265"/>
    </row>
    <row r="1302" spans="1:93" ht="15" customHeight="1">
      <c r="A1302" s="13" t="s">
        <v>1651</v>
      </c>
      <c r="B1302" s="14">
        <v>1</v>
      </c>
      <c r="C1302" s="40" t="s">
        <v>1347</v>
      </c>
      <c r="D1302" s="599" t="s">
        <v>1652</v>
      </c>
      <c r="E1302" s="599">
        <v>54</v>
      </c>
      <c r="F1302" s="599"/>
      <c r="G1302" s="599"/>
      <c r="H1302" s="591" t="s">
        <v>84</v>
      </c>
      <c r="I1302" s="14" t="s">
        <v>782</v>
      </c>
      <c r="J1302" s="14" t="s">
        <v>85</v>
      </c>
      <c r="K1302" s="14"/>
      <c r="L1302" s="14" t="s">
        <v>257</v>
      </c>
      <c r="M1302" s="14" t="s">
        <v>196</v>
      </c>
      <c r="N1302" s="17" t="s">
        <v>88</v>
      </c>
      <c r="O1302" s="18" t="s">
        <v>1653</v>
      </c>
      <c r="P1302" s="59" t="s">
        <v>1654</v>
      </c>
      <c r="Q1302" s="17" t="s">
        <v>1655</v>
      </c>
      <c r="R1302" s="59" t="s">
        <v>1656</v>
      </c>
      <c r="S1302" s="59" t="s">
        <v>1657</v>
      </c>
      <c r="T1302" s="85" t="s">
        <v>1658</v>
      </c>
      <c r="U1302" s="14">
        <v>83</v>
      </c>
      <c r="V1302" s="75" t="s">
        <v>301</v>
      </c>
      <c r="W1302" s="75" t="s">
        <v>1659</v>
      </c>
      <c r="X1302" s="39" t="s">
        <v>1660</v>
      </c>
      <c r="Y1302" s="39" t="s">
        <v>1661</v>
      </c>
      <c r="Z1302" s="14"/>
      <c r="AA1302" s="14" t="s">
        <v>96</v>
      </c>
      <c r="AB1302" s="14" t="s">
        <v>23</v>
      </c>
      <c r="AC1302" s="14" t="s">
        <v>97</v>
      </c>
      <c r="AD1302" s="19"/>
      <c r="AE1302" s="13"/>
      <c r="AF1302" s="62">
        <v>35752</v>
      </c>
      <c r="AG1302" s="14" t="str">
        <f t="shared" ca="1" si="361"/>
        <v>27 anos</v>
      </c>
      <c r="AH1302" s="62">
        <v>45267</v>
      </c>
      <c r="AI1302" s="20"/>
      <c r="AJ1302" s="20"/>
      <c r="AK1302" s="20"/>
      <c r="AL1302" s="14"/>
      <c r="AM1302" s="14"/>
      <c r="AN1302" s="14"/>
      <c r="AO1302" s="14"/>
      <c r="AP1302" s="14"/>
      <c r="AQ1302" s="21"/>
      <c r="AR1302" s="14"/>
      <c r="AS1302" s="14"/>
      <c r="AT1302" s="14"/>
      <c r="AU1302" s="14"/>
      <c r="AV1302" s="14"/>
      <c r="AW1302" s="63" t="s">
        <v>457</v>
      </c>
      <c r="AX1302" s="63" t="s">
        <v>1662</v>
      </c>
      <c r="AY1302" s="63" t="s">
        <v>110</v>
      </c>
      <c r="AZ1302" s="63" t="s">
        <v>110</v>
      </c>
      <c r="BA1302" s="63" t="s">
        <v>110</v>
      </c>
      <c r="BB1302" s="14" t="s">
        <v>271</v>
      </c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3" t="s">
        <v>1663</v>
      </c>
      <c r="BM1302" s="14">
        <v>56</v>
      </c>
      <c r="BN1302" s="14" t="s">
        <v>1664</v>
      </c>
      <c r="BO1302" s="14" t="s">
        <v>106</v>
      </c>
      <c r="BP1302" s="76" t="s">
        <v>1665</v>
      </c>
      <c r="BQ1302" s="64">
        <v>92994243503</v>
      </c>
      <c r="BR1302" s="51" t="s">
        <v>1666</v>
      </c>
      <c r="BS1302" s="14"/>
      <c r="BT1302" s="14"/>
      <c r="BU1302" s="14"/>
      <c r="BV1302" s="14" t="s">
        <v>276</v>
      </c>
      <c r="BW1302" s="20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</row>
    <row r="1303" spans="1:93" ht="15" customHeight="1">
      <c r="A1303" s="24" t="s">
        <v>1667</v>
      </c>
      <c r="B1303" s="25"/>
      <c r="C1303" s="34" t="s">
        <v>1347</v>
      </c>
      <c r="D1303" s="600" t="s">
        <v>1652</v>
      </c>
      <c r="E1303" s="599">
        <v>54</v>
      </c>
      <c r="F1303" s="600"/>
      <c r="G1303" s="600"/>
      <c r="H1303" s="27" t="s">
        <v>84</v>
      </c>
      <c r="I1303" s="25" t="s">
        <v>1668</v>
      </c>
      <c r="J1303" s="25" t="s">
        <v>135</v>
      </c>
      <c r="K1303" s="25" t="s">
        <v>86</v>
      </c>
      <c r="L1303" s="32" t="s">
        <v>69</v>
      </c>
      <c r="M1303" s="28" t="s">
        <v>1392</v>
      </c>
      <c r="N1303" s="28" t="s">
        <v>1450</v>
      </c>
      <c r="O1303" s="29" t="s">
        <v>1669</v>
      </c>
      <c r="P1303" s="25" t="s">
        <v>1670</v>
      </c>
      <c r="Q1303" s="41" t="s">
        <v>1671</v>
      </c>
      <c r="R1303" s="25" t="s">
        <v>1672</v>
      </c>
      <c r="S1303" s="25" t="s">
        <v>1673</v>
      </c>
      <c r="T1303" s="25">
        <v>191817622</v>
      </c>
      <c r="U1303" s="25">
        <v>8</v>
      </c>
      <c r="V1303" s="25">
        <v>32</v>
      </c>
      <c r="W1303" s="25">
        <v>782</v>
      </c>
      <c r="X1303" s="24" t="s">
        <v>1674</v>
      </c>
      <c r="Y1303" s="24" t="s">
        <v>1675</v>
      </c>
      <c r="Z1303" s="25">
        <v>3</v>
      </c>
      <c r="AA1303" s="25" t="s">
        <v>96</v>
      </c>
      <c r="AB1303" s="25" t="s">
        <v>23</v>
      </c>
      <c r="AC1303" s="25" t="s">
        <v>97</v>
      </c>
      <c r="AD1303" s="30"/>
      <c r="AE1303" s="24" t="s">
        <v>1676</v>
      </c>
      <c r="AF1303" s="31">
        <v>29823</v>
      </c>
      <c r="AG1303" s="25" t="str">
        <f t="shared" ca="1" si="361"/>
        <v>43 anos</v>
      </c>
      <c r="AH1303" s="31">
        <v>43937</v>
      </c>
      <c r="AI1303" s="31">
        <v>43937</v>
      </c>
      <c r="AJ1303" s="31">
        <f t="shared" ref="AJ1303:AJ1324" si="362">EDATE(AI1303,300)</f>
        <v>53068</v>
      </c>
      <c r="AK1303" s="31">
        <f t="shared" ref="AK1303:AK1324" si="363">EDATE(AI1303,360)</f>
        <v>54894</v>
      </c>
      <c r="AL1303" s="25">
        <v>59</v>
      </c>
      <c r="AM1303" s="25" t="str">
        <f t="shared" ref="AM1303:AM1324" ca="1" si="364">DATEDIF(AI1303,TODAY(),"Y")&amp;" ano(s)"</f>
        <v>5 ano(s)</v>
      </c>
      <c r="AN1303" s="25" t="str">
        <f t="shared" ref="AN1303:AN1324" ca="1" si="365">DATEDIF(AI1303,TODAY(),"YM")&amp;"  mês(es)"</f>
        <v>4  mês(es)</v>
      </c>
      <c r="AO1303" s="25" t="str">
        <f t="shared" ref="AO1303:AO1324" ca="1" si="366">DATEDIF(AI1303,TODAY(),"MD")&amp;" dias"</f>
        <v>0 dias</v>
      </c>
      <c r="AP1303" s="25">
        <f t="shared" ref="AP1303:AP1324" ca="1" si="367">TODAY()-AI1303</f>
        <v>1948</v>
      </c>
      <c r="AQ1303" s="32" t="s">
        <v>99</v>
      </c>
      <c r="AR1303" s="25"/>
      <c r="AS1303" s="25"/>
      <c r="AT1303" s="25"/>
      <c r="AU1303" s="25"/>
      <c r="AV1303" s="25"/>
      <c r="AW1303" s="25" t="s">
        <v>336</v>
      </c>
      <c r="AX1303" s="25" t="s">
        <v>110</v>
      </c>
      <c r="AY1303" s="25" t="s">
        <v>99</v>
      </c>
      <c r="AZ1303" s="25" t="s">
        <v>99</v>
      </c>
      <c r="BA1303" s="25" t="s">
        <v>99</v>
      </c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 t="s">
        <v>1677</v>
      </c>
      <c r="BM1303" s="25">
        <v>14</v>
      </c>
      <c r="BN1303" s="25" t="s">
        <v>1678</v>
      </c>
      <c r="BO1303" s="25" t="s">
        <v>106</v>
      </c>
      <c r="BP1303" s="25">
        <v>69030220</v>
      </c>
      <c r="BQ1303" s="25">
        <v>92994740993</v>
      </c>
      <c r="BR1303" s="25" t="s">
        <v>1679</v>
      </c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</row>
    <row r="1304" spans="1:93" ht="15" customHeight="1">
      <c r="A1304" s="13" t="s">
        <v>1680</v>
      </c>
      <c r="B1304" s="14">
        <v>323</v>
      </c>
      <c r="C1304" s="40" t="s">
        <v>1347</v>
      </c>
      <c r="D1304" s="599" t="s">
        <v>1652</v>
      </c>
      <c r="E1304" s="599">
        <v>54</v>
      </c>
      <c r="F1304" s="599"/>
      <c r="G1304" s="599"/>
      <c r="H1304" s="36" t="s">
        <v>84</v>
      </c>
      <c r="I1304" s="14"/>
      <c r="J1304" s="14" t="s">
        <v>135</v>
      </c>
      <c r="K1304" s="14" t="s">
        <v>86</v>
      </c>
      <c r="L1304" s="14" t="s">
        <v>195</v>
      </c>
      <c r="M1304" s="17" t="s">
        <v>196</v>
      </c>
      <c r="N1304" s="17" t="s">
        <v>88</v>
      </c>
      <c r="O1304" s="18" t="s">
        <v>1681</v>
      </c>
      <c r="P1304" s="14" t="s">
        <v>1682</v>
      </c>
      <c r="Q1304" s="17" t="s">
        <v>1683</v>
      </c>
      <c r="R1304" s="14" t="s">
        <v>1684</v>
      </c>
      <c r="S1304" s="14" t="s">
        <v>1685</v>
      </c>
      <c r="T1304" s="14">
        <v>187967022</v>
      </c>
      <c r="U1304" s="14">
        <v>24</v>
      </c>
      <c r="V1304" s="14">
        <v>9</v>
      </c>
      <c r="W1304" s="14">
        <v>112</v>
      </c>
      <c r="X1304" s="13" t="s">
        <v>1686</v>
      </c>
      <c r="Y1304" s="13" t="s">
        <v>1687</v>
      </c>
      <c r="Z1304" s="14">
        <v>1</v>
      </c>
      <c r="AA1304" s="14" t="s">
        <v>99</v>
      </c>
      <c r="AB1304" s="14" t="s">
        <v>817</v>
      </c>
      <c r="AC1304" s="14" t="s">
        <v>97</v>
      </c>
      <c r="AD1304" s="19" t="s">
        <v>1688</v>
      </c>
      <c r="AE1304" s="13" t="s">
        <v>1689</v>
      </c>
      <c r="AF1304" s="20">
        <v>29676</v>
      </c>
      <c r="AG1304" s="14" t="str">
        <f t="shared" ca="1" si="361"/>
        <v>44 anos</v>
      </c>
      <c r="AH1304" s="20">
        <v>38384</v>
      </c>
      <c r="AI1304" s="20">
        <v>38384</v>
      </c>
      <c r="AJ1304" s="20">
        <f t="shared" si="362"/>
        <v>47515</v>
      </c>
      <c r="AK1304" s="20">
        <f t="shared" si="363"/>
        <v>49341</v>
      </c>
      <c r="AL1304" s="14">
        <v>59</v>
      </c>
      <c r="AM1304" s="14" t="str">
        <f t="shared" ca="1" si="364"/>
        <v>20 ano(s)</v>
      </c>
      <c r="AN1304" s="14" t="str">
        <f t="shared" ca="1" si="365"/>
        <v>6  mês(es)</v>
      </c>
      <c r="AO1304" s="14" t="str">
        <f t="shared" ca="1" si="366"/>
        <v>15 dias</v>
      </c>
      <c r="AP1304" s="14">
        <f t="shared" ca="1" si="367"/>
        <v>7501</v>
      </c>
      <c r="AQ1304" s="21" t="s">
        <v>99</v>
      </c>
      <c r="AR1304" s="14"/>
      <c r="AS1304" s="14"/>
      <c r="AT1304" s="14"/>
      <c r="AU1304" s="14"/>
      <c r="AV1304" s="14"/>
      <c r="AW1304" s="14" t="s">
        <v>100</v>
      </c>
      <c r="AX1304" s="14"/>
      <c r="AY1304" s="14" t="s">
        <v>1690</v>
      </c>
      <c r="AZ1304" s="14"/>
      <c r="BA1304" s="14"/>
      <c r="BB1304" s="14"/>
      <c r="BC1304" s="14"/>
      <c r="BD1304" s="14"/>
      <c r="BE1304" s="14" t="s">
        <v>223</v>
      </c>
      <c r="BF1304" s="14"/>
      <c r="BG1304" s="14"/>
      <c r="BH1304" s="14"/>
      <c r="BI1304" s="14"/>
      <c r="BJ1304" s="14"/>
      <c r="BK1304" s="14"/>
      <c r="BL1304" s="14"/>
      <c r="BM1304" s="14">
        <v>0</v>
      </c>
      <c r="BN1304" s="14"/>
      <c r="BO1304" s="14" t="s">
        <v>106</v>
      </c>
      <c r="BP1304" s="14">
        <v>69095000</v>
      </c>
      <c r="BQ1304" s="14">
        <v>91525791</v>
      </c>
      <c r="BR1304" s="22" t="s">
        <v>1691</v>
      </c>
      <c r="BS1304" s="14" t="s">
        <v>205</v>
      </c>
      <c r="BT1304" s="14" t="s">
        <v>206</v>
      </c>
      <c r="BU1304" s="14" t="s">
        <v>207</v>
      </c>
      <c r="BV1304" s="14"/>
      <c r="BW1304" s="14"/>
      <c r="BX1304" s="14"/>
      <c r="BY1304" s="14" t="s">
        <v>208</v>
      </c>
      <c r="BZ1304" s="14" t="s">
        <v>110</v>
      </c>
      <c r="CA1304" s="14" t="s">
        <v>1692</v>
      </c>
      <c r="CB1304" s="14" t="s">
        <v>110</v>
      </c>
      <c r="CC1304" s="14" t="s">
        <v>110</v>
      </c>
      <c r="CD1304" s="14" t="s">
        <v>110</v>
      </c>
      <c r="CE1304" s="14" t="s">
        <v>110</v>
      </c>
      <c r="CF1304" s="14" t="s">
        <v>110</v>
      </c>
      <c r="CG1304" s="14" t="s">
        <v>110</v>
      </c>
      <c r="CH1304" s="14" t="s">
        <v>110</v>
      </c>
      <c r="CI1304" s="14" t="s">
        <v>110</v>
      </c>
      <c r="CJ1304" s="14" t="s">
        <v>110</v>
      </c>
      <c r="CK1304" s="14" t="s">
        <v>110</v>
      </c>
      <c r="CL1304" s="14" t="s">
        <v>110</v>
      </c>
      <c r="CM1304" s="14" t="s">
        <v>110</v>
      </c>
      <c r="CN1304" s="14"/>
      <c r="CO1304" s="14"/>
    </row>
    <row r="1305" spans="1:93" ht="15" customHeight="1">
      <c r="A1305" s="24" t="s">
        <v>1693</v>
      </c>
      <c r="B1305" s="25"/>
      <c r="C1305" s="34" t="s">
        <v>1347</v>
      </c>
      <c r="D1305" s="600" t="s">
        <v>1652</v>
      </c>
      <c r="E1305" s="599">
        <v>54</v>
      </c>
      <c r="F1305" s="600"/>
      <c r="G1305" s="600"/>
      <c r="H1305" s="27" t="s">
        <v>84</v>
      </c>
      <c r="I1305" s="25" t="s">
        <v>1694</v>
      </c>
      <c r="J1305" s="25" t="s">
        <v>135</v>
      </c>
      <c r="K1305" s="25" t="s">
        <v>86</v>
      </c>
      <c r="L1305" s="32" t="s">
        <v>70</v>
      </c>
      <c r="M1305" s="28" t="s">
        <v>1392</v>
      </c>
      <c r="N1305" s="28" t="s">
        <v>1450</v>
      </c>
      <c r="O1305" s="29" t="s">
        <v>1695</v>
      </c>
      <c r="P1305" s="25" t="s">
        <v>1696</v>
      </c>
      <c r="Q1305" s="41" t="s">
        <v>1697</v>
      </c>
      <c r="R1305" s="25" t="s">
        <v>1698</v>
      </c>
      <c r="S1305" s="25" t="s">
        <v>1699</v>
      </c>
      <c r="T1305" s="25">
        <v>176950622</v>
      </c>
      <c r="U1305" s="25">
        <v>67</v>
      </c>
      <c r="V1305" s="25">
        <v>58</v>
      </c>
      <c r="W1305" s="25">
        <v>887</v>
      </c>
      <c r="X1305" s="24" t="s">
        <v>1700</v>
      </c>
      <c r="Y1305" s="24" t="s">
        <v>1701</v>
      </c>
      <c r="Z1305" s="25">
        <v>1</v>
      </c>
      <c r="AA1305" s="25" t="s">
        <v>96</v>
      </c>
      <c r="AB1305" s="25" t="s">
        <v>23</v>
      </c>
      <c r="AC1305" s="25" t="s">
        <v>97</v>
      </c>
      <c r="AD1305" s="30"/>
      <c r="AE1305" s="24" t="s">
        <v>1702</v>
      </c>
      <c r="AF1305" s="31">
        <v>28402</v>
      </c>
      <c r="AG1305" s="25" t="str">
        <f t="shared" ca="1" si="361"/>
        <v>47 anos</v>
      </c>
      <c r="AH1305" s="31">
        <v>43937</v>
      </c>
      <c r="AI1305" s="31">
        <v>43937</v>
      </c>
      <c r="AJ1305" s="31">
        <f t="shared" si="362"/>
        <v>53068</v>
      </c>
      <c r="AK1305" s="31">
        <f t="shared" si="363"/>
        <v>54894</v>
      </c>
      <c r="AL1305" s="25">
        <v>59</v>
      </c>
      <c r="AM1305" s="25" t="str">
        <f t="shared" ca="1" si="364"/>
        <v>5 ano(s)</v>
      </c>
      <c r="AN1305" s="25" t="str">
        <f t="shared" ca="1" si="365"/>
        <v>4  mês(es)</v>
      </c>
      <c r="AO1305" s="25" t="str">
        <f t="shared" ca="1" si="366"/>
        <v>0 dias</v>
      </c>
      <c r="AP1305" s="25">
        <f t="shared" ca="1" si="367"/>
        <v>1948</v>
      </c>
      <c r="AQ1305" s="32" t="s">
        <v>99</v>
      </c>
      <c r="AR1305" s="25"/>
      <c r="AS1305" s="25"/>
      <c r="AT1305" s="25"/>
      <c r="AU1305" s="25"/>
      <c r="AV1305" s="25"/>
      <c r="AW1305" s="25" t="s">
        <v>100</v>
      </c>
      <c r="AX1305" s="25" t="s">
        <v>110</v>
      </c>
      <c r="AY1305" s="25" t="s">
        <v>1703</v>
      </c>
      <c r="AZ1305" s="25" t="s">
        <v>99</v>
      </c>
      <c r="BA1305" s="25" t="s">
        <v>99</v>
      </c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 t="s">
        <v>1704</v>
      </c>
      <c r="BM1305" s="25">
        <v>404</v>
      </c>
      <c r="BN1305" s="25" t="s">
        <v>1705</v>
      </c>
      <c r="BO1305" s="25" t="s">
        <v>106</v>
      </c>
      <c r="BP1305" s="25">
        <v>69028331</v>
      </c>
      <c r="BQ1305" s="25">
        <v>92992429652</v>
      </c>
      <c r="BR1305" s="25" t="s">
        <v>1706</v>
      </c>
      <c r="BS1305" s="25"/>
      <c r="BT1305" s="25"/>
      <c r="BU1305" s="25"/>
      <c r="BV1305" s="25"/>
      <c r="BW1305" s="25"/>
      <c r="BX1305" s="25"/>
      <c r="BY1305" s="25" t="s">
        <v>1707</v>
      </c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</row>
    <row r="1306" spans="1:93" ht="15" customHeight="1">
      <c r="A1306" s="13" t="s">
        <v>1708</v>
      </c>
      <c r="B1306" s="14">
        <v>443</v>
      </c>
      <c r="C1306" s="40" t="s">
        <v>1347</v>
      </c>
      <c r="D1306" s="599" t="s">
        <v>1652</v>
      </c>
      <c r="E1306" s="599">
        <v>54</v>
      </c>
      <c r="F1306" s="599"/>
      <c r="G1306" s="599"/>
      <c r="H1306" s="36" t="s">
        <v>84</v>
      </c>
      <c r="I1306" s="14"/>
      <c r="J1306" s="14" t="s">
        <v>85</v>
      </c>
      <c r="K1306" s="14" t="s">
        <v>86</v>
      </c>
      <c r="L1306" s="14" t="s">
        <v>936</v>
      </c>
      <c r="M1306" s="14" t="s">
        <v>196</v>
      </c>
      <c r="N1306" s="17" t="s">
        <v>88</v>
      </c>
      <c r="O1306" s="18" t="s">
        <v>1709</v>
      </c>
      <c r="P1306" s="14" t="s">
        <v>1710</v>
      </c>
      <c r="Q1306" s="17" t="s">
        <v>1711</v>
      </c>
      <c r="R1306" s="14" t="s">
        <v>1712</v>
      </c>
      <c r="S1306" s="14" t="s">
        <v>1713</v>
      </c>
      <c r="T1306" s="14">
        <v>168805522</v>
      </c>
      <c r="U1306" s="14">
        <v>24</v>
      </c>
      <c r="V1306" s="14">
        <v>1</v>
      </c>
      <c r="W1306" s="14">
        <v>89</v>
      </c>
      <c r="X1306" s="13" t="s">
        <v>1714</v>
      </c>
      <c r="Y1306" s="13" t="s">
        <v>1715</v>
      </c>
      <c r="Z1306" s="14">
        <v>1</v>
      </c>
      <c r="AA1306" s="14" t="s">
        <v>96</v>
      </c>
      <c r="AB1306" s="14" t="s">
        <v>23</v>
      </c>
      <c r="AC1306" s="14" t="s">
        <v>97</v>
      </c>
      <c r="AD1306" s="19"/>
      <c r="AE1306" s="13" t="s">
        <v>1716</v>
      </c>
      <c r="AF1306" s="20">
        <v>28207</v>
      </c>
      <c r="AG1306" s="14" t="str">
        <f t="shared" ca="1" si="361"/>
        <v>48 anos</v>
      </c>
      <c r="AH1306" s="20">
        <v>41561</v>
      </c>
      <c r="AI1306" s="20">
        <v>41561</v>
      </c>
      <c r="AJ1306" s="20">
        <f t="shared" si="362"/>
        <v>50692</v>
      </c>
      <c r="AK1306" s="20">
        <f t="shared" si="363"/>
        <v>52518</v>
      </c>
      <c r="AL1306" s="14">
        <v>59</v>
      </c>
      <c r="AM1306" s="14" t="str">
        <f t="shared" ca="1" si="364"/>
        <v>11 ano(s)</v>
      </c>
      <c r="AN1306" s="14" t="str">
        <f t="shared" ca="1" si="365"/>
        <v>10  mês(es)</v>
      </c>
      <c r="AO1306" s="14" t="str">
        <f t="shared" ca="1" si="366"/>
        <v>2 dias</v>
      </c>
      <c r="AP1306" s="14">
        <f t="shared" ca="1" si="367"/>
        <v>4324</v>
      </c>
      <c r="AQ1306" s="21" t="s">
        <v>99</v>
      </c>
      <c r="AR1306" s="14"/>
      <c r="AS1306" s="14"/>
      <c r="AT1306" s="14"/>
      <c r="AU1306" s="14"/>
      <c r="AV1306" s="14"/>
      <c r="AW1306" s="14" t="s">
        <v>100</v>
      </c>
      <c r="AX1306" s="14" t="s">
        <v>99</v>
      </c>
      <c r="AY1306" s="14" t="s">
        <v>1717</v>
      </c>
      <c r="AZ1306" s="14" t="s">
        <v>99</v>
      </c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 t="s">
        <v>1718</v>
      </c>
      <c r="BM1306" s="14">
        <v>0</v>
      </c>
      <c r="BN1306" s="14"/>
      <c r="BO1306" s="14" t="s">
        <v>106</v>
      </c>
      <c r="BP1306" s="14">
        <v>69053510</v>
      </c>
      <c r="BQ1306" s="14">
        <v>9299634747</v>
      </c>
      <c r="BR1306" s="22" t="s">
        <v>1719</v>
      </c>
      <c r="BS1306" s="14" t="s">
        <v>290</v>
      </c>
      <c r="BT1306" s="14" t="s">
        <v>110</v>
      </c>
      <c r="BU1306" s="14" t="s">
        <v>291</v>
      </c>
      <c r="BV1306" s="14" t="s">
        <v>110</v>
      </c>
      <c r="BW1306" s="20" t="s">
        <v>292</v>
      </c>
      <c r="BX1306" s="14" t="s">
        <v>1720</v>
      </c>
      <c r="BY1306" s="14" t="s">
        <v>110</v>
      </c>
      <c r="BZ1306" s="14" t="s">
        <v>110</v>
      </c>
      <c r="CA1306" s="14" t="s">
        <v>110</v>
      </c>
      <c r="CB1306" s="14" t="s">
        <v>110</v>
      </c>
      <c r="CC1306" s="14" t="s">
        <v>110</v>
      </c>
      <c r="CD1306" s="14" t="s">
        <v>110</v>
      </c>
      <c r="CE1306" s="14" t="s">
        <v>110</v>
      </c>
      <c r="CF1306" s="14" t="s">
        <v>110</v>
      </c>
      <c r="CG1306" s="14" t="s">
        <v>110</v>
      </c>
      <c r="CH1306" s="14" t="s">
        <v>110</v>
      </c>
      <c r="CI1306" s="14" t="s">
        <v>110</v>
      </c>
      <c r="CJ1306" s="14" t="s">
        <v>110</v>
      </c>
      <c r="CK1306" s="14" t="s">
        <v>110</v>
      </c>
      <c r="CL1306" s="14" t="s">
        <v>110</v>
      </c>
      <c r="CM1306" s="14" t="s">
        <v>110</v>
      </c>
      <c r="CN1306" s="14"/>
      <c r="CO1306" s="14"/>
    </row>
    <row r="1307" spans="1:93" ht="15" customHeight="1">
      <c r="A1307" s="24" t="s">
        <v>1721</v>
      </c>
      <c r="B1307" s="25">
        <v>262</v>
      </c>
      <c r="C1307" s="34" t="s">
        <v>1347</v>
      </c>
      <c r="D1307" s="600" t="s">
        <v>1652</v>
      </c>
      <c r="E1307" s="599">
        <v>54</v>
      </c>
      <c r="F1307" s="600"/>
      <c r="G1307" s="600"/>
      <c r="H1307" s="27" t="s">
        <v>84</v>
      </c>
      <c r="I1307" s="25"/>
      <c r="J1307" s="25" t="s">
        <v>85</v>
      </c>
      <c r="K1307" s="25" t="s">
        <v>544</v>
      </c>
      <c r="L1307" s="25" t="s">
        <v>195</v>
      </c>
      <c r="M1307" s="25" t="s">
        <v>196</v>
      </c>
      <c r="N1307" s="28" t="s">
        <v>88</v>
      </c>
      <c r="O1307" s="29" t="s">
        <v>1722</v>
      </c>
      <c r="P1307" s="25" t="s">
        <v>1723</v>
      </c>
      <c r="Q1307" s="28" t="s">
        <v>1724</v>
      </c>
      <c r="R1307" s="25" t="s">
        <v>1725</v>
      </c>
      <c r="S1307" s="25" t="s">
        <v>1726</v>
      </c>
      <c r="T1307" s="25">
        <v>170248722</v>
      </c>
      <c r="U1307" s="25">
        <v>8</v>
      </c>
      <c r="V1307" s="25">
        <v>58</v>
      </c>
      <c r="W1307" s="25">
        <v>68</v>
      </c>
      <c r="X1307" s="24" t="s">
        <v>1727</v>
      </c>
      <c r="Y1307" s="24" t="s">
        <v>1728</v>
      </c>
      <c r="Z1307" s="25">
        <v>1</v>
      </c>
      <c r="AA1307" s="25" t="s">
        <v>96</v>
      </c>
      <c r="AB1307" s="25" t="s">
        <v>23</v>
      </c>
      <c r="AC1307" s="25" t="s">
        <v>97</v>
      </c>
      <c r="AD1307" s="30"/>
      <c r="AE1307" s="24" t="s">
        <v>1729</v>
      </c>
      <c r="AF1307" s="31">
        <v>28478</v>
      </c>
      <c r="AG1307" s="25" t="str">
        <f t="shared" ca="1" si="361"/>
        <v>47 anos</v>
      </c>
      <c r="AH1307" s="31">
        <v>38058</v>
      </c>
      <c r="AI1307" s="31">
        <v>38058</v>
      </c>
      <c r="AJ1307" s="31">
        <f t="shared" si="362"/>
        <v>47189</v>
      </c>
      <c r="AK1307" s="31">
        <f t="shared" si="363"/>
        <v>49015</v>
      </c>
      <c r="AL1307" s="25">
        <v>59</v>
      </c>
      <c r="AM1307" s="25" t="str">
        <f t="shared" ca="1" si="364"/>
        <v>21 ano(s)</v>
      </c>
      <c r="AN1307" s="25" t="str">
        <f t="shared" ca="1" si="365"/>
        <v>5  mês(es)</v>
      </c>
      <c r="AO1307" s="25" t="str">
        <f t="shared" ca="1" si="366"/>
        <v>4 dias</v>
      </c>
      <c r="AP1307" s="25">
        <f t="shared" ca="1" si="367"/>
        <v>7827</v>
      </c>
      <c r="AQ1307" s="32" t="s">
        <v>99</v>
      </c>
      <c r="AR1307" s="25"/>
      <c r="AS1307" s="25"/>
      <c r="AT1307" s="25"/>
      <c r="AU1307" s="25"/>
      <c r="AV1307" s="25"/>
      <c r="AW1307" s="25" t="s">
        <v>100</v>
      </c>
      <c r="AX1307" s="25" t="s">
        <v>1730</v>
      </c>
      <c r="AY1307" s="25" t="s">
        <v>99</v>
      </c>
      <c r="AZ1307" s="25" t="s">
        <v>99</v>
      </c>
      <c r="BA1307" s="25" t="s">
        <v>99</v>
      </c>
      <c r="BB1307" s="31" t="s">
        <v>101</v>
      </c>
      <c r="BC1307" s="25"/>
      <c r="BD1307" s="25" t="s">
        <v>1430</v>
      </c>
      <c r="BE1307" s="25" t="s">
        <v>223</v>
      </c>
      <c r="BF1307" s="25"/>
      <c r="BG1307" s="25"/>
      <c r="BH1307" s="25"/>
      <c r="BI1307" s="25"/>
      <c r="BJ1307" s="25"/>
      <c r="BK1307" s="25"/>
      <c r="BL1307" s="25"/>
      <c r="BM1307" s="25">
        <v>0</v>
      </c>
      <c r="BN1307" s="25"/>
      <c r="BO1307" s="25" t="s">
        <v>106</v>
      </c>
      <c r="BP1307" s="25">
        <v>69000000</v>
      </c>
      <c r="BQ1307" s="25">
        <v>0</v>
      </c>
      <c r="BR1307" s="33" t="s">
        <v>1731</v>
      </c>
      <c r="BS1307" s="25" t="s">
        <v>108</v>
      </c>
      <c r="BT1307" s="25" t="s">
        <v>109</v>
      </c>
      <c r="BU1307" s="25" t="s">
        <v>1432</v>
      </c>
      <c r="BV1307" s="25" t="s">
        <v>1433</v>
      </c>
      <c r="BW1307" s="25" t="s">
        <v>1434</v>
      </c>
      <c r="BX1307" s="25" t="s">
        <v>1435</v>
      </c>
      <c r="BY1307" s="25" t="s">
        <v>208</v>
      </c>
      <c r="BZ1307" s="25" t="s">
        <v>413</v>
      </c>
      <c r="CA1307" s="25" t="s">
        <v>110</v>
      </c>
      <c r="CB1307" s="25" t="s">
        <v>110</v>
      </c>
      <c r="CC1307" s="25" t="s">
        <v>110</v>
      </c>
      <c r="CD1307" s="25" t="s">
        <v>110</v>
      </c>
      <c r="CE1307" s="25" t="s">
        <v>110</v>
      </c>
      <c r="CF1307" s="25" t="s">
        <v>110</v>
      </c>
      <c r="CG1307" s="25" t="s">
        <v>110</v>
      </c>
      <c r="CH1307" s="25" t="s">
        <v>110</v>
      </c>
      <c r="CI1307" s="25" t="s">
        <v>110</v>
      </c>
      <c r="CJ1307" s="25" t="s">
        <v>110</v>
      </c>
      <c r="CK1307" s="25" t="s">
        <v>110</v>
      </c>
      <c r="CL1307" s="25" t="s">
        <v>110</v>
      </c>
      <c r="CM1307" s="25" t="s">
        <v>110</v>
      </c>
      <c r="CN1307" s="25"/>
      <c r="CO1307" s="25"/>
    </row>
    <row r="1308" spans="1:93" ht="15" customHeight="1">
      <c r="A1308" s="13" t="s">
        <v>1732</v>
      </c>
      <c r="B1308" s="14">
        <v>506</v>
      </c>
      <c r="C1308" s="40" t="s">
        <v>1347</v>
      </c>
      <c r="D1308" s="599" t="s">
        <v>1652</v>
      </c>
      <c r="E1308" s="599">
        <v>54</v>
      </c>
      <c r="F1308" s="599"/>
      <c r="G1308" s="599"/>
      <c r="H1308" s="36" t="s">
        <v>84</v>
      </c>
      <c r="I1308" s="14" t="s">
        <v>1458</v>
      </c>
      <c r="J1308" s="14" t="s">
        <v>85</v>
      </c>
      <c r="K1308" s="14" t="s">
        <v>86</v>
      </c>
      <c r="L1308" s="14" t="s">
        <v>69</v>
      </c>
      <c r="M1308" s="14" t="s">
        <v>196</v>
      </c>
      <c r="N1308" s="17" t="s">
        <v>88</v>
      </c>
      <c r="O1308" s="18" t="s">
        <v>1733</v>
      </c>
      <c r="P1308" s="14" t="s">
        <v>1734</v>
      </c>
      <c r="Q1308" s="14">
        <v>1115</v>
      </c>
      <c r="R1308" s="14" t="s">
        <v>1735</v>
      </c>
      <c r="S1308" s="14" t="s">
        <v>1736</v>
      </c>
      <c r="T1308" s="14">
        <v>184882422</v>
      </c>
      <c r="U1308" s="14">
        <v>24</v>
      </c>
      <c r="V1308" s="14">
        <v>40</v>
      </c>
      <c r="W1308" s="14">
        <v>29</v>
      </c>
      <c r="X1308" s="13" t="s">
        <v>1737</v>
      </c>
      <c r="Y1308" s="13" t="s">
        <v>1738</v>
      </c>
      <c r="Z1308" s="14">
        <v>2</v>
      </c>
      <c r="AA1308" s="14" t="s">
        <v>96</v>
      </c>
      <c r="AB1308" s="14" t="s">
        <v>23</v>
      </c>
      <c r="AC1308" s="14" t="s">
        <v>97</v>
      </c>
      <c r="AD1308" s="19"/>
      <c r="AE1308" s="13" t="s">
        <v>1739</v>
      </c>
      <c r="AF1308" s="20">
        <v>29018</v>
      </c>
      <c r="AG1308" s="14" t="str">
        <f t="shared" ca="1" si="361"/>
        <v>46 anos</v>
      </c>
      <c r="AH1308" s="20">
        <v>41561</v>
      </c>
      <c r="AI1308" s="20">
        <v>41561</v>
      </c>
      <c r="AJ1308" s="20">
        <f t="shared" si="362"/>
        <v>50692</v>
      </c>
      <c r="AK1308" s="20">
        <f t="shared" si="363"/>
        <v>52518</v>
      </c>
      <c r="AL1308" s="14">
        <v>59</v>
      </c>
      <c r="AM1308" s="14" t="str">
        <f t="shared" ca="1" si="364"/>
        <v>11 ano(s)</v>
      </c>
      <c r="AN1308" s="14" t="str">
        <f t="shared" ca="1" si="365"/>
        <v>10  mês(es)</v>
      </c>
      <c r="AO1308" s="14" t="str">
        <f t="shared" ca="1" si="366"/>
        <v>2 dias</v>
      </c>
      <c r="AP1308" s="14">
        <f t="shared" ca="1" si="367"/>
        <v>4324</v>
      </c>
      <c r="AQ1308" s="21" t="s">
        <v>99</v>
      </c>
      <c r="AR1308" s="14"/>
      <c r="AS1308" s="14"/>
      <c r="AT1308" s="14"/>
      <c r="AU1308" s="14"/>
      <c r="AV1308" s="14"/>
      <c r="AW1308" s="14" t="s">
        <v>100</v>
      </c>
      <c r="AX1308" s="21" t="s">
        <v>1740</v>
      </c>
      <c r="AY1308" s="14" t="s">
        <v>99</v>
      </c>
      <c r="AZ1308" s="14" t="s">
        <v>99</v>
      </c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 t="s">
        <v>1741</v>
      </c>
      <c r="BM1308" s="14">
        <v>0</v>
      </c>
      <c r="BN1308" s="14" t="s">
        <v>1742</v>
      </c>
      <c r="BO1308" s="14" t="s">
        <v>106</v>
      </c>
      <c r="BP1308" s="14">
        <v>69037565</v>
      </c>
      <c r="BQ1308" s="14">
        <v>9294563939</v>
      </c>
      <c r="BR1308" s="22" t="s">
        <v>1743</v>
      </c>
      <c r="BS1308" s="14" t="s">
        <v>290</v>
      </c>
      <c r="BT1308" s="14" t="s">
        <v>110</v>
      </c>
      <c r="BU1308" s="14" t="s">
        <v>291</v>
      </c>
      <c r="BV1308" s="14" t="s">
        <v>110</v>
      </c>
      <c r="BW1308" s="20" t="s">
        <v>292</v>
      </c>
      <c r="BX1308" s="14" t="s">
        <v>110</v>
      </c>
      <c r="BY1308" s="14" t="s">
        <v>110</v>
      </c>
      <c r="BZ1308" s="14" t="s">
        <v>110</v>
      </c>
      <c r="CA1308" s="14" t="s">
        <v>110</v>
      </c>
      <c r="CB1308" s="14" t="s">
        <v>110</v>
      </c>
      <c r="CC1308" s="14" t="s">
        <v>110</v>
      </c>
      <c r="CD1308" s="14" t="s">
        <v>110</v>
      </c>
      <c r="CE1308" s="14" t="s">
        <v>110</v>
      </c>
      <c r="CF1308" s="14" t="s">
        <v>110</v>
      </c>
      <c r="CG1308" s="14" t="s">
        <v>110</v>
      </c>
      <c r="CH1308" s="14" t="s">
        <v>110</v>
      </c>
      <c r="CI1308" s="14" t="s">
        <v>110</v>
      </c>
      <c r="CJ1308" s="14" t="s">
        <v>110</v>
      </c>
      <c r="CK1308" s="14" t="s">
        <v>110</v>
      </c>
      <c r="CL1308" s="14" t="s">
        <v>110</v>
      </c>
      <c r="CM1308" s="14" t="s">
        <v>110</v>
      </c>
      <c r="CN1308" s="14"/>
      <c r="CO1308" s="14"/>
    </row>
    <row r="1309" spans="1:93" ht="15" customHeight="1">
      <c r="A1309" s="24" t="s">
        <v>1744</v>
      </c>
      <c r="B1309" s="25"/>
      <c r="C1309" s="34" t="s">
        <v>1347</v>
      </c>
      <c r="D1309" s="600" t="s">
        <v>1652</v>
      </c>
      <c r="E1309" s="599">
        <v>54</v>
      </c>
      <c r="F1309" s="600"/>
      <c r="G1309" s="600"/>
      <c r="H1309" s="27" t="s">
        <v>84</v>
      </c>
      <c r="I1309" s="25" t="s">
        <v>1449</v>
      </c>
      <c r="J1309" s="25" t="s">
        <v>85</v>
      </c>
      <c r="K1309" s="25" t="s">
        <v>86</v>
      </c>
      <c r="L1309" s="32" t="s">
        <v>70</v>
      </c>
      <c r="M1309" s="28" t="s">
        <v>1392</v>
      </c>
      <c r="N1309" s="28" t="s">
        <v>1450</v>
      </c>
      <c r="O1309" s="29" t="s">
        <v>1745</v>
      </c>
      <c r="P1309" s="25" t="s">
        <v>1746</v>
      </c>
      <c r="Q1309" s="41" t="s">
        <v>1747</v>
      </c>
      <c r="R1309" s="25" t="s">
        <v>1748</v>
      </c>
      <c r="S1309" s="25" t="s">
        <v>1749</v>
      </c>
      <c r="T1309" s="25">
        <v>427038013</v>
      </c>
      <c r="U1309" s="25">
        <v>84</v>
      </c>
      <c r="V1309" s="25">
        <v>104</v>
      </c>
      <c r="W1309" s="25">
        <v>278</v>
      </c>
      <c r="X1309" s="24" t="s">
        <v>1750</v>
      </c>
      <c r="Y1309" s="24" t="s">
        <v>1751</v>
      </c>
      <c r="Z1309" s="25">
        <v>2</v>
      </c>
      <c r="AA1309" s="25" t="s">
        <v>96</v>
      </c>
      <c r="AB1309" s="25" t="s">
        <v>23</v>
      </c>
      <c r="AC1309" s="25" t="s">
        <v>97</v>
      </c>
      <c r="AD1309" s="30"/>
      <c r="AE1309" s="24" t="s">
        <v>1752</v>
      </c>
      <c r="AF1309" s="31">
        <v>30756</v>
      </c>
      <c r="AG1309" s="25" t="str">
        <f t="shared" ca="1" si="361"/>
        <v>41 anos</v>
      </c>
      <c r="AH1309" s="31">
        <v>43937</v>
      </c>
      <c r="AI1309" s="31">
        <v>43937</v>
      </c>
      <c r="AJ1309" s="31">
        <f t="shared" si="362"/>
        <v>53068</v>
      </c>
      <c r="AK1309" s="31">
        <f t="shared" si="363"/>
        <v>54894</v>
      </c>
      <c r="AL1309" s="25">
        <v>59</v>
      </c>
      <c r="AM1309" s="25" t="str">
        <f t="shared" ca="1" si="364"/>
        <v>5 ano(s)</v>
      </c>
      <c r="AN1309" s="25" t="str">
        <f t="shared" ca="1" si="365"/>
        <v>4  mês(es)</v>
      </c>
      <c r="AO1309" s="25" t="str">
        <f t="shared" ca="1" si="366"/>
        <v>0 dias</v>
      </c>
      <c r="AP1309" s="25">
        <f t="shared" ca="1" si="367"/>
        <v>1948</v>
      </c>
      <c r="AQ1309" s="32" t="s">
        <v>99</v>
      </c>
      <c r="AR1309" s="25"/>
      <c r="AS1309" s="25"/>
      <c r="AT1309" s="25"/>
      <c r="AU1309" s="25"/>
      <c r="AV1309" s="25"/>
      <c r="AW1309" s="25" t="s">
        <v>100</v>
      </c>
      <c r="AX1309" s="25" t="s">
        <v>110</v>
      </c>
      <c r="AY1309" s="25" t="s">
        <v>1753</v>
      </c>
      <c r="AZ1309" s="25" t="s">
        <v>99</v>
      </c>
      <c r="BA1309" s="25" t="s">
        <v>99</v>
      </c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 t="s">
        <v>106</v>
      </c>
      <c r="BP1309" s="25"/>
      <c r="BQ1309" s="25"/>
      <c r="BR1309" s="33"/>
      <c r="BS1309" s="25"/>
      <c r="BT1309" s="25"/>
      <c r="BU1309" s="25"/>
      <c r="BV1309" s="25"/>
      <c r="BW1309" s="25"/>
      <c r="BX1309" s="25"/>
      <c r="BY1309" s="25" t="s">
        <v>1754</v>
      </c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</row>
    <row r="1310" spans="1:93" ht="15" customHeight="1">
      <c r="A1310" s="13" t="s">
        <v>1755</v>
      </c>
      <c r="B1310" s="14">
        <v>291</v>
      </c>
      <c r="C1310" s="40" t="s">
        <v>1347</v>
      </c>
      <c r="D1310" s="599" t="s">
        <v>1652</v>
      </c>
      <c r="E1310" s="599">
        <v>54</v>
      </c>
      <c r="F1310" s="599"/>
      <c r="G1310" s="599"/>
      <c r="H1310" s="36" t="s">
        <v>84</v>
      </c>
      <c r="I1310" s="14"/>
      <c r="J1310" s="14" t="s">
        <v>85</v>
      </c>
      <c r="K1310" s="14" t="s">
        <v>544</v>
      </c>
      <c r="L1310" s="14" t="s">
        <v>73</v>
      </c>
      <c r="M1310" s="17" t="s">
        <v>87</v>
      </c>
      <c r="N1310" s="17" t="s">
        <v>88</v>
      </c>
      <c r="O1310" s="18" t="s">
        <v>1756</v>
      </c>
      <c r="P1310" s="14" t="s">
        <v>1757</v>
      </c>
      <c r="Q1310" s="17" t="s">
        <v>1758</v>
      </c>
      <c r="R1310" s="14" t="s">
        <v>1759</v>
      </c>
      <c r="S1310" s="14" t="s">
        <v>1760</v>
      </c>
      <c r="T1310" s="14">
        <v>231811222</v>
      </c>
      <c r="U1310" s="14">
        <v>59</v>
      </c>
      <c r="V1310" s="14">
        <v>2</v>
      </c>
      <c r="W1310" s="14">
        <v>277</v>
      </c>
      <c r="X1310" s="13" t="s">
        <v>1761</v>
      </c>
      <c r="Y1310" s="13" t="s">
        <v>1762</v>
      </c>
      <c r="Z1310" s="14">
        <v>1</v>
      </c>
      <c r="AA1310" s="14" t="s">
        <v>96</v>
      </c>
      <c r="AB1310" s="14" t="s">
        <v>23</v>
      </c>
      <c r="AC1310" s="14" t="s">
        <v>97</v>
      </c>
      <c r="AD1310" s="19"/>
      <c r="AE1310" s="13" t="s">
        <v>1763</v>
      </c>
      <c r="AF1310" s="20">
        <v>31263</v>
      </c>
      <c r="AG1310" s="14" t="str">
        <f t="shared" ca="1" si="361"/>
        <v>40 anos</v>
      </c>
      <c r="AH1310" s="20">
        <v>38384</v>
      </c>
      <c r="AI1310" s="20">
        <v>38384</v>
      </c>
      <c r="AJ1310" s="20">
        <f t="shared" si="362"/>
        <v>47515</v>
      </c>
      <c r="AK1310" s="20">
        <f t="shared" si="363"/>
        <v>49341</v>
      </c>
      <c r="AL1310" s="14">
        <v>59</v>
      </c>
      <c r="AM1310" s="14" t="str">
        <f t="shared" ca="1" si="364"/>
        <v>20 ano(s)</v>
      </c>
      <c r="AN1310" s="14" t="str">
        <f t="shared" ca="1" si="365"/>
        <v>6  mês(es)</v>
      </c>
      <c r="AO1310" s="14" t="str">
        <f t="shared" ca="1" si="366"/>
        <v>15 dias</v>
      </c>
      <c r="AP1310" s="14">
        <f t="shared" ca="1" si="367"/>
        <v>7501</v>
      </c>
      <c r="AQ1310" s="21" t="s">
        <v>99</v>
      </c>
      <c r="AR1310" s="14"/>
      <c r="AS1310" s="14"/>
      <c r="AT1310" s="14"/>
      <c r="AU1310" s="14"/>
      <c r="AV1310" s="14"/>
      <c r="AW1310" s="14" t="s">
        <v>100</v>
      </c>
      <c r="AX1310" s="14"/>
      <c r="AY1310" s="14" t="s">
        <v>1764</v>
      </c>
      <c r="AZ1310" s="14" t="s">
        <v>99</v>
      </c>
      <c r="BA1310" s="116" t="s">
        <v>99</v>
      </c>
      <c r="BB1310" s="14"/>
      <c r="BC1310" s="14"/>
      <c r="BD1310" s="14"/>
      <c r="BE1310" s="14" t="s">
        <v>223</v>
      </c>
      <c r="BF1310" s="14"/>
      <c r="BG1310" s="14"/>
      <c r="BH1310" s="14"/>
      <c r="BI1310" s="14"/>
      <c r="BJ1310" s="14"/>
      <c r="BK1310" s="14"/>
      <c r="BL1310" s="14" t="s">
        <v>1765</v>
      </c>
      <c r="BM1310" s="14">
        <v>0</v>
      </c>
      <c r="BN1310" s="14"/>
      <c r="BO1310" s="14" t="s">
        <v>106</v>
      </c>
      <c r="BP1310" s="14">
        <v>69010170</v>
      </c>
      <c r="BQ1310" s="121">
        <v>0</v>
      </c>
      <c r="BR1310" s="22" t="s">
        <v>1766</v>
      </c>
      <c r="BS1310" s="14" t="s">
        <v>205</v>
      </c>
      <c r="BT1310" s="14" t="s">
        <v>206</v>
      </c>
      <c r="BU1310" s="14" t="s">
        <v>207</v>
      </c>
      <c r="BV1310" s="14"/>
      <c r="BW1310" s="14"/>
      <c r="BX1310" s="14"/>
      <c r="BY1310" s="14" t="s">
        <v>208</v>
      </c>
      <c r="BZ1310" s="14" t="s">
        <v>110</v>
      </c>
      <c r="CA1310" s="20" t="s">
        <v>209</v>
      </c>
      <c r="CB1310" s="20">
        <v>45037</v>
      </c>
      <c r="CC1310" s="14" t="s">
        <v>155</v>
      </c>
      <c r="CD1310" s="14" t="s">
        <v>110</v>
      </c>
      <c r="CE1310" s="14" t="s">
        <v>110</v>
      </c>
      <c r="CF1310" s="14" t="s">
        <v>110</v>
      </c>
      <c r="CG1310" s="14" t="s">
        <v>110</v>
      </c>
      <c r="CH1310" s="14" t="s">
        <v>110</v>
      </c>
      <c r="CI1310" s="14" t="s">
        <v>110</v>
      </c>
      <c r="CJ1310" s="14" t="s">
        <v>110</v>
      </c>
      <c r="CK1310" s="14" t="s">
        <v>110</v>
      </c>
      <c r="CL1310" s="14" t="s">
        <v>110</v>
      </c>
      <c r="CM1310" s="14" t="s">
        <v>110</v>
      </c>
      <c r="CN1310" s="14"/>
      <c r="CO1310" s="14"/>
    </row>
    <row r="1311" spans="1:93" ht="15" customHeight="1">
      <c r="A1311" s="24" t="s">
        <v>1767</v>
      </c>
      <c r="B1311" s="25">
        <v>475</v>
      </c>
      <c r="C1311" s="34" t="s">
        <v>1347</v>
      </c>
      <c r="D1311" s="600" t="s">
        <v>1652</v>
      </c>
      <c r="E1311" s="599">
        <v>54</v>
      </c>
      <c r="F1311" s="600"/>
      <c r="G1311" s="600"/>
      <c r="H1311" s="27" t="s">
        <v>84</v>
      </c>
      <c r="I1311" s="25" t="s">
        <v>1768</v>
      </c>
      <c r="J1311" s="25" t="s">
        <v>135</v>
      </c>
      <c r="K1311" s="25" t="s">
        <v>86</v>
      </c>
      <c r="L1311" s="25" t="s">
        <v>69</v>
      </c>
      <c r="M1311" s="25" t="s">
        <v>196</v>
      </c>
      <c r="N1311" s="28" t="s">
        <v>88</v>
      </c>
      <c r="O1311" s="29" t="s">
        <v>1769</v>
      </c>
      <c r="P1311" s="25" t="s">
        <v>1770</v>
      </c>
      <c r="Q1311" s="25">
        <v>1083</v>
      </c>
      <c r="R1311" s="25" t="s">
        <v>1771</v>
      </c>
      <c r="S1311" s="25" t="s">
        <v>1772</v>
      </c>
      <c r="T1311" s="25">
        <v>225829822</v>
      </c>
      <c r="U1311" s="25">
        <v>32</v>
      </c>
      <c r="V1311" s="25">
        <v>68</v>
      </c>
      <c r="W1311" s="25">
        <v>146</v>
      </c>
      <c r="X1311" s="24" t="s">
        <v>1773</v>
      </c>
      <c r="Y1311" s="24" t="s">
        <v>1774</v>
      </c>
      <c r="Z1311" s="25">
        <v>1</v>
      </c>
      <c r="AA1311" s="25" t="s">
        <v>96</v>
      </c>
      <c r="AB1311" s="25" t="s">
        <v>23</v>
      </c>
      <c r="AC1311" s="25" t="s">
        <v>97</v>
      </c>
      <c r="AD1311" s="30"/>
      <c r="AE1311" s="24" t="s">
        <v>1775</v>
      </c>
      <c r="AF1311" s="31">
        <v>31185</v>
      </c>
      <c r="AG1311" s="25" t="str">
        <f t="shared" ca="1" si="361"/>
        <v>40 anos</v>
      </c>
      <c r="AH1311" s="31">
        <v>41561</v>
      </c>
      <c r="AI1311" s="31">
        <v>41561</v>
      </c>
      <c r="AJ1311" s="31">
        <f t="shared" si="362"/>
        <v>50692</v>
      </c>
      <c r="AK1311" s="31">
        <f t="shared" si="363"/>
        <v>52518</v>
      </c>
      <c r="AL1311" s="25">
        <v>59</v>
      </c>
      <c r="AM1311" s="25" t="str">
        <f t="shared" ca="1" si="364"/>
        <v>11 ano(s)</v>
      </c>
      <c r="AN1311" s="25" t="str">
        <f t="shared" ca="1" si="365"/>
        <v>10  mês(es)</v>
      </c>
      <c r="AO1311" s="25" t="str">
        <f t="shared" ca="1" si="366"/>
        <v>2 dias</v>
      </c>
      <c r="AP1311" s="25">
        <f t="shared" ca="1" si="367"/>
        <v>4324</v>
      </c>
      <c r="AQ1311" s="32" t="s">
        <v>99</v>
      </c>
      <c r="AR1311" s="25"/>
      <c r="AS1311" s="25"/>
      <c r="AT1311" s="25"/>
      <c r="AU1311" s="25"/>
      <c r="AV1311" s="25"/>
      <c r="AW1311" s="25" t="s">
        <v>336</v>
      </c>
      <c r="AX1311" s="25"/>
      <c r="AY1311" s="25" t="s">
        <v>99</v>
      </c>
      <c r="AZ1311" s="25" t="s">
        <v>99</v>
      </c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 t="s">
        <v>1776</v>
      </c>
      <c r="BM1311" s="25">
        <v>0</v>
      </c>
      <c r="BN1311" s="25" t="s">
        <v>1777</v>
      </c>
      <c r="BO1311" s="25" t="s">
        <v>106</v>
      </c>
      <c r="BP1311" s="25">
        <v>69087120</v>
      </c>
      <c r="BQ1311" s="25">
        <v>9281970854</v>
      </c>
      <c r="BR1311" s="33" t="s">
        <v>1778</v>
      </c>
      <c r="BS1311" s="25" t="s">
        <v>290</v>
      </c>
      <c r="BT1311" s="25" t="s">
        <v>110</v>
      </c>
      <c r="BU1311" s="25" t="s">
        <v>291</v>
      </c>
      <c r="BV1311" s="25" t="s">
        <v>110</v>
      </c>
      <c r="BW1311" s="31" t="s">
        <v>292</v>
      </c>
      <c r="BX1311" s="81" t="s">
        <v>643</v>
      </c>
      <c r="BY1311" s="25" t="s">
        <v>110</v>
      </c>
      <c r="BZ1311" s="25" t="s">
        <v>110</v>
      </c>
      <c r="CA1311" s="25" t="s">
        <v>110</v>
      </c>
      <c r="CB1311" s="25" t="s">
        <v>110</v>
      </c>
      <c r="CC1311" s="25" t="s">
        <v>110</v>
      </c>
      <c r="CD1311" s="25" t="s">
        <v>110</v>
      </c>
      <c r="CE1311" s="25" t="s">
        <v>110</v>
      </c>
      <c r="CF1311" s="25" t="s">
        <v>110</v>
      </c>
      <c r="CG1311" s="25" t="s">
        <v>110</v>
      </c>
      <c r="CH1311" s="25" t="s">
        <v>110</v>
      </c>
      <c r="CI1311" s="25" t="s">
        <v>110</v>
      </c>
      <c r="CJ1311" s="25" t="s">
        <v>110</v>
      </c>
      <c r="CK1311" s="25" t="s">
        <v>110</v>
      </c>
      <c r="CL1311" s="25" t="s">
        <v>110</v>
      </c>
      <c r="CM1311" s="25" t="s">
        <v>110</v>
      </c>
      <c r="CN1311" s="25"/>
      <c r="CO1311" s="25"/>
    </row>
    <row r="1312" spans="1:93" ht="15" customHeight="1">
      <c r="A1312" s="13" t="s">
        <v>1779</v>
      </c>
      <c r="B1312" s="14"/>
      <c r="C1312" s="40" t="s">
        <v>1347</v>
      </c>
      <c r="D1312" s="599" t="s">
        <v>1652</v>
      </c>
      <c r="E1312" s="599">
        <v>54</v>
      </c>
      <c r="F1312" s="599"/>
      <c r="G1312" s="599"/>
      <c r="H1312" s="36" t="s">
        <v>84</v>
      </c>
      <c r="I1312" s="14" t="s">
        <v>1449</v>
      </c>
      <c r="J1312" s="14" t="s">
        <v>135</v>
      </c>
      <c r="K1312" s="14" t="s">
        <v>86</v>
      </c>
      <c r="L1312" s="21" t="s">
        <v>69</v>
      </c>
      <c r="M1312" s="17" t="s">
        <v>1392</v>
      </c>
      <c r="N1312" s="17" t="s">
        <v>1450</v>
      </c>
      <c r="O1312" s="18" t="s">
        <v>1780</v>
      </c>
      <c r="P1312" s="14" t="s">
        <v>1781</v>
      </c>
      <c r="Q1312" s="60" t="s">
        <v>1782</v>
      </c>
      <c r="R1312" s="14" t="s">
        <v>1783</v>
      </c>
      <c r="S1312" s="14" t="s">
        <v>1784</v>
      </c>
      <c r="T1312" s="14">
        <v>224693522</v>
      </c>
      <c r="U1312" s="14">
        <v>40</v>
      </c>
      <c r="V1312" s="14">
        <v>32</v>
      </c>
      <c r="W1312" s="14">
        <v>628</v>
      </c>
      <c r="X1312" s="13" t="s">
        <v>1785</v>
      </c>
      <c r="Y1312" s="13" t="s">
        <v>1786</v>
      </c>
      <c r="Z1312" s="14">
        <v>2</v>
      </c>
      <c r="AA1312" s="14" t="s">
        <v>96</v>
      </c>
      <c r="AB1312" s="14" t="s">
        <v>23</v>
      </c>
      <c r="AC1312" s="14" t="s">
        <v>97</v>
      </c>
      <c r="AD1312" s="19"/>
      <c r="AE1312" s="13"/>
      <c r="AF1312" s="20">
        <v>31096</v>
      </c>
      <c r="AG1312" s="14" t="str">
        <f t="shared" ca="1" si="361"/>
        <v>40 anos</v>
      </c>
      <c r="AH1312" s="20">
        <v>43937</v>
      </c>
      <c r="AI1312" s="20">
        <v>43937</v>
      </c>
      <c r="AJ1312" s="20">
        <f t="shared" si="362"/>
        <v>53068</v>
      </c>
      <c r="AK1312" s="20">
        <f t="shared" si="363"/>
        <v>54894</v>
      </c>
      <c r="AL1312" s="14">
        <v>59</v>
      </c>
      <c r="AM1312" s="14" t="str">
        <f t="shared" ca="1" si="364"/>
        <v>5 ano(s)</v>
      </c>
      <c r="AN1312" s="14" t="str">
        <f t="shared" ca="1" si="365"/>
        <v>4  mês(es)</v>
      </c>
      <c r="AO1312" s="14" t="str">
        <f t="shared" ca="1" si="366"/>
        <v>0 dias</v>
      </c>
      <c r="AP1312" s="14">
        <f t="shared" ca="1" si="367"/>
        <v>1948</v>
      </c>
      <c r="AQ1312" s="21" t="s">
        <v>99</v>
      </c>
      <c r="AR1312" s="14"/>
      <c r="AS1312" s="14"/>
      <c r="AT1312" s="14"/>
      <c r="AU1312" s="14"/>
      <c r="AV1312" s="14"/>
      <c r="AW1312" s="14" t="s">
        <v>100</v>
      </c>
      <c r="AX1312" s="14" t="s">
        <v>110</v>
      </c>
      <c r="AY1312" s="14" t="s">
        <v>1787</v>
      </c>
      <c r="AZ1312" s="14" t="s">
        <v>99</v>
      </c>
      <c r="BA1312" s="14" t="s">
        <v>99</v>
      </c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 t="s">
        <v>106</v>
      </c>
      <c r="BP1312" s="14"/>
      <c r="BQ1312" s="14"/>
      <c r="BR1312" s="22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</row>
    <row r="1313" spans="1:93" ht="15" customHeight="1">
      <c r="A1313" s="24" t="s">
        <v>1788</v>
      </c>
      <c r="B1313" s="25">
        <v>40</v>
      </c>
      <c r="C1313" s="34" t="s">
        <v>1347</v>
      </c>
      <c r="D1313" s="600" t="s">
        <v>1652</v>
      </c>
      <c r="E1313" s="599">
        <v>54</v>
      </c>
      <c r="F1313" s="600"/>
      <c r="G1313" s="600"/>
      <c r="H1313" s="27" t="s">
        <v>1789</v>
      </c>
      <c r="I1313" s="25" t="s">
        <v>1790</v>
      </c>
      <c r="J1313" s="25" t="s">
        <v>85</v>
      </c>
      <c r="K1313" s="25" t="s">
        <v>86</v>
      </c>
      <c r="L1313" s="25" t="s">
        <v>73</v>
      </c>
      <c r="M1313" s="28" t="s">
        <v>87</v>
      </c>
      <c r="N1313" s="28" t="s">
        <v>88</v>
      </c>
      <c r="O1313" s="29" t="s">
        <v>1791</v>
      </c>
      <c r="P1313" s="25" t="s">
        <v>1792</v>
      </c>
      <c r="Q1313" s="28" t="s">
        <v>1793</v>
      </c>
      <c r="R1313" s="25" t="s">
        <v>1794</v>
      </c>
      <c r="S1313" s="25" t="s">
        <v>1795</v>
      </c>
      <c r="T1313" s="25">
        <v>395896610</v>
      </c>
      <c r="U1313" s="25">
        <v>82</v>
      </c>
      <c r="V1313" s="25">
        <v>83</v>
      </c>
      <c r="W1313" s="25">
        <v>153</v>
      </c>
      <c r="X1313" s="24" t="s">
        <v>1796</v>
      </c>
      <c r="Y1313" s="24" t="s">
        <v>1797</v>
      </c>
      <c r="Z1313" s="25">
        <v>1</v>
      </c>
      <c r="AA1313" s="25" t="s">
        <v>96</v>
      </c>
      <c r="AB1313" s="25" t="s">
        <v>23</v>
      </c>
      <c r="AC1313" s="25" t="s">
        <v>97</v>
      </c>
      <c r="AD1313" s="30"/>
      <c r="AE1313" s="24" t="s">
        <v>1798</v>
      </c>
      <c r="AF1313" s="31">
        <v>29178</v>
      </c>
      <c r="AG1313" s="25" t="str">
        <f t="shared" ca="1" si="361"/>
        <v>45 anos</v>
      </c>
      <c r="AH1313" s="31">
        <v>38058</v>
      </c>
      <c r="AI1313" s="31">
        <v>38058</v>
      </c>
      <c r="AJ1313" s="31">
        <f t="shared" si="362"/>
        <v>47189</v>
      </c>
      <c r="AK1313" s="31">
        <f t="shared" si="363"/>
        <v>49015</v>
      </c>
      <c r="AL1313" s="25">
        <v>59</v>
      </c>
      <c r="AM1313" s="25" t="str">
        <f t="shared" ca="1" si="364"/>
        <v>21 ano(s)</v>
      </c>
      <c r="AN1313" s="25" t="str">
        <f t="shared" ca="1" si="365"/>
        <v>5  mês(es)</v>
      </c>
      <c r="AO1313" s="25" t="str">
        <f t="shared" ca="1" si="366"/>
        <v>4 dias</v>
      </c>
      <c r="AP1313" s="25">
        <f t="shared" ca="1" si="367"/>
        <v>7827</v>
      </c>
      <c r="AQ1313" s="32" t="s">
        <v>99</v>
      </c>
      <c r="AR1313" s="25"/>
      <c r="AS1313" s="25"/>
      <c r="AT1313" s="25"/>
      <c r="AU1313" s="25"/>
      <c r="AV1313" s="25"/>
      <c r="AW1313" s="25"/>
      <c r="AX1313" s="25"/>
      <c r="AY1313" s="25" t="s">
        <v>99</v>
      </c>
      <c r="AZ1313" s="25" t="s">
        <v>99</v>
      </c>
      <c r="BA1313" s="25" t="s">
        <v>99</v>
      </c>
      <c r="BB1313" s="31" t="s">
        <v>611</v>
      </c>
      <c r="BC1313" s="25"/>
      <c r="BD1313" s="25"/>
      <c r="BE1313" s="25" t="s">
        <v>365</v>
      </c>
      <c r="BF1313" s="25"/>
      <c r="BG1313" s="25"/>
      <c r="BH1313" s="25"/>
      <c r="BI1313" s="25"/>
      <c r="BJ1313" s="25"/>
      <c r="BK1313" s="25"/>
      <c r="BL1313" s="25"/>
      <c r="BM1313" s="25">
        <v>0</v>
      </c>
      <c r="BN1313" s="25"/>
      <c r="BO1313" s="25" t="s">
        <v>106</v>
      </c>
      <c r="BP1313" s="25">
        <v>69075500</v>
      </c>
      <c r="BQ1313" s="25" t="s">
        <v>1799</v>
      </c>
      <c r="BR1313" s="33" t="s">
        <v>1800</v>
      </c>
      <c r="BS1313" s="25" t="s">
        <v>108</v>
      </c>
      <c r="BT1313" s="25" t="s">
        <v>109</v>
      </c>
      <c r="BU1313" s="25" t="s">
        <v>110</v>
      </c>
      <c r="BV1313" s="25" t="s">
        <v>110</v>
      </c>
      <c r="BW1313" s="25" t="s">
        <v>615</v>
      </c>
      <c r="BX1313" s="25" t="s">
        <v>1801</v>
      </c>
      <c r="BY1313" s="25" t="s">
        <v>1802</v>
      </c>
      <c r="BZ1313" s="25" t="s">
        <v>110</v>
      </c>
      <c r="CA1313" s="25" t="s">
        <v>110</v>
      </c>
      <c r="CB1313" s="31">
        <v>44672</v>
      </c>
      <c r="CC1313" s="25" t="s">
        <v>617</v>
      </c>
      <c r="CD1313" s="25" t="s">
        <v>110</v>
      </c>
      <c r="CE1313" s="25" t="s">
        <v>110</v>
      </c>
      <c r="CF1313" s="25" t="s">
        <v>110</v>
      </c>
      <c r="CG1313" s="25" t="s">
        <v>110</v>
      </c>
      <c r="CH1313" s="25" t="s">
        <v>110</v>
      </c>
      <c r="CI1313" s="25" t="s">
        <v>110</v>
      </c>
      <c r="CJ1313" s="25" t="s">
        <v>110</v>
      </c>
      <c r="CK1313" s="25" t="s">
        <v>110</v>
      </c>
      <c r="CL1313" s="25" t="s">
        <v>110</v>
      </c>
      <c r="CM1313" s="25" t="s">
        <v>110</v>
      </c>
      <c r="CN1313" s="25"/>
      <c r="CO1313" s="25"/>
    </row>
    <row r="1314" spans="1:93" ht="15" customHeight="1">
      <c r="A1314" s="13" t="s">
        <v>1803</v>
      </c>
      <c r="B1314" s="14">
        <v>513</v>
      </c>
      <c r="C1314" s="40" t="s">
        <v>1347</v>
      </c>
      <c r="D1314" s="599" t="s">
        <v>1652</v>
      </c>
      <c r="E1314" s="599">
        <v>54</v>
      </c>
      <c r="F1314" s="599"/>
      <c r="G1314" s="599"/>
      <c r="H1314" s="36" t="s">
        <v>84</v>
      </c>
      <c r="I1314" s="14"/>
      <c r="J1314" s="14" t="s">
        <v>85</v>
      </c>
      <c r="K1314" s="14" t="s">
        <v>86</v>
      </c>
      <c r="L1314" s="14" t="s">
        <v>69</v>
      </c>
      <c r="M1314" s="14" t="s">
        <v>196</v>
      </c>
      <c r="N1314" s="17" t="s">
        <v>88</v>
      </c>
      <c r="O1314" s="18" t="s">
        <v>1804</v>
      </c>
      <c r="P1314" s="14" t="s">
        <v>1805</v>
      </c>
      <c r="Q1314" s="14">
        <v>1122</v>
      </c>
      <c r="R1314" s="14" t="s">
        <v>1806</v>
      </c>
      <c r="S1314" s="14" t="s">
        <v>1807</v>
      </c>
      <c r="T1314" s="14">
        <v>194838122</v>
      </c>
      <c r="U1314" s="14">
        <v>32</v>
      </c>
      <c r="V1314" s="14">
        <v>65</v>
      </c>
      <c r="W1314" s="14">
        <v>120</v>
      </c>
      <c r="X1314" s="13" t="s">
        <v>1808</v>
      </c>
      <c r="Y1314" s="13" t="s">
        <v>1809</v>
      </c>
      <c r="Z1314" s="14">
        <v>2</v>
      </c>
      <c r="AA1314" s="14" t="s">
        <v>96</v>
      </c>
      <c r="AB1314" s="14" t="s">
        <v>23</v>
      </c>
      <c r="AC1314" s="14" t="s">
        <v>97</v>
      </c>
      <c r="AD1314" s="19"/>
      <c r="AE1314" s="13" t="s">
        <v>1810</v>
      </c>
      <c r="AF1314" s="20">
        <v>29519</v>
      </c>
      <c r="AG1314" s="14" t="str">
        <f t="shared" ca="1" si="361"/>
        <v>44 anos</v>
      </c>
      <c r="AH1314" s="20">
        <v>41561</v>
      </c>
      <c r="AI1314" s="20">
        <v>41561</v>
      </c>
      <c r="AJ1314" s="20">
        <f t="shared" si="362"/>
        <v>50692</v>
      </c>
      <c r="AK1314" s="20">
        <f t="shared" si="363"/>
        <v>52518</v>
      </c>
      <c r="AL1314" s="14">
        <v>59</v>
      </c>
      <c r="AM1314" s="14" t="str">
        <f t="shared" ca="1" si="364"/>
        <v>11 ano(s)</v>
      </c>
      <c r="AN1314" s="14" t="str">
        <f t="shared" ca="1" si="365"/>
        <v>10  mês(es)</v>
      </c>
      <c r="AO1314" s="14" t="str">
        <f t="shared" ca="1" si="366"/>
        <v>2 dias</v>
      </c>
      <c r="AP1314" s="14">
        <f t="shared" ca="1" si="367"/>
        <v>4324</v>
      </c>
      <c r="AQ1314" s="21" t="s">
        <v>99</v>
      </c>
      <c r="AR1314" s="14"/>
      <c r="AS1314" s="14"/>
      <c r="AT1314" s="14"/>
      <c r="AU1314" s="14"/>
      <c r="AV1314" s="14"/>
      <c r="AW1314" s="139" t="s">
        <v>336</v>
      </c>
      <c r="AX1314" s="14"/>
      <c r="AY1314" s="14" t="s">
        <v>99</v>
      </c>
      <c r="AZ1314" s="14" t="s">
        <v>99</v>
      </c>
      <c r="BA1314" s="191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 t="s">
        <v>1811</v>
      </c>
      <c r="BM1314" s="14">
        <v>0</v>
      </c>
      <c r="BN1314" s="14"/>
      <c r="BO1314" s="14" t="s">
        <v>106</v>
      </c>
      <c r="BP1314" s="14">
        <v>69036030</v>
      </c>
      <c r="BQ1314" s="117">
        <v>9293637272</v>
      </c>
      <c r="BR1314" s="22" t="s">
        <v>1812</v>
      </c>
      <c r="BS1314" s="14" t="s">
        <v>290</v>
      </c>
      <c r="BT1314" s="14" t="s">
        <v>110</v>
      </c>
      <c r="BU1314" s="14" t="s">
        <v>291</v>
      </c>
      <c r="BV1314" s="14" t="s">
        <v>110</v>
      </c>
      <c r="BW1314" s="20" t="s">
        <v>292</v>
      </c>
      <c r="BX1314" s="14" t="s">
        <v>1813</v>
      </c>
      <c r="BY1314" s="14" t="s">
        <v>110</v>
      </c>
      <c r="BZ1314" s="14" t="s">
        <v>110</v>
      </c>
      <c r="CA1314" s="14" t="s">
        <v>110</v>
      </c>
      <c r="CB1314" s="14" t="s">
        <v>110</v>
      </c>
      <c r="CC1314" s="14" t="s">
        <v>110</v>
      </c>
      <c r="CD1314" s="14" t="s">
        <v>110</v>
      </c>
      <c r="CE1314" s="14" t="s">
        <v>110</v>
      </c>
      <c r="CF1314" s="14" t="s">
        <v>110</v>
      </c>
      <c r="CG1314" s="14" t="s">
        <v>110</v>
      </c>
      <c r="CH1314" s="14" t="s">
        <v>110</v>
      </c>
      <c r="CI1314" s="14" t="s">
        <v>110</v>
      </c>
      <c r="CJ1314" s="14" t="s">
        <v>110</v>
      </c>
      <c r="CK1314" s="14" t="s">
        <v>110</v>
      </c>
      <c r="CL1314" s="14" t="s">
        <v>110</v>
      </c>
      <c r="CM1314" s="14" t="s">
        <v>110</v>
      </c>
      <c r="CN1314" s="14"/>
      <c r="CO1314" s="14"/>
    </row>
    <row r="1315" spans="1:93" ht="15" customHeight="1">
      <c r="A1315" s="24" t="s">
        <v>1814</v>
      </c>
      <c r="B1315" s="25">
        <v>6</v>
      </c>
      <c r="C1315" s="34" t="s">
        <v>1347</v>
      </c>
      <c r="D1315" s="600" t="s">
        <v>1652</v>
      </c>
      <c r="E1315" s="599">
        <v>54</v>
      </c>
      <c r="F1315" s="600"/>
      <c r="G1315" s="600"/>
      <c r="H1315" s="27" t="s">
        <v>116</v>
      </c>
      <c r="I1315" s="25"/>
      <c r="J1315" s="25" t="s">
        <v>85</v>
      </c>
      <c r="K1315" s="25" t="s">
        <v>86</v>
      </c>
      <c r="L1315" s="25" t="s">
        <v>76</v>
      </c>
      <c r="M1315" s="28" t="s">
        <v>87</v>
      </c>
      <c r="N1315" s="28" t="s">
        <v>88</v>
      </c>
      <c r="O1315" s="29" t="s">
        <v>1815</v>
      </c>
      <c r="P1315" s="25" t="s">
        <v>1816</v>
      </c>
      <c r="Q1315" s="28" t="s">
        <v>1817</v>
      </c>
      <c r="R1315" s="25" t="s">
        <v>1818</v>
      </c>
      <c r="S1315" s="25" t="s">
        <v>1819</v>
      </c>
      <c r="T1315" s="25">
        <v>167263522</v>
      </c>
      <c r="U1315" s="25">
        <v>91</v>
      </c>
      <c r="V1315" s="25">
        <v>59</v>
      </c>
      <c r="W1315" s="25">
        <v>1</v>
      </c>
      <c r="X1315" s="24" t="s">
        <v>1820</v>
      </c>
      <c r="Y1315" s="24" t="s">
        <v>1821</v>
      </c>
      <c r="Z1315" s="25">
        <v>1</v>
      </c>
      <c r="AA1315" s="25" t="s">
        <v>96</v>
      </c>
      <c r="AB1315" s="25" t="s">
        <v>23</v>
      </c>
      <c r="AC1315" s="25" t="s">
        <v>97</v>
      </c>
      <c r="AD1315" s="30"/>
      <c r="AE1315" s="24" t="s">
        <v>1822</v>
      </c>
      <c r="AF1315" s="31">
        <v>25873</v>
      </c>
      <c r="AG1315" s="25" t="str">
        <f t="shared" ca="1" si="361"/>
        <v>54 anos</v>
      </c>
      <c r="AH1315" s="31">
        <v>34425</v>
      </c>
      <c r="AI1315" s="31">
        <v>34425</v>
      </c>
      <c r="AJ1315" s="31">
        <f t="shared" si="362"/>
        <v>43556</v>
      </c>
      <c r="AK1315" s="31">
        <f t="shared" si="363"/>
        <v>45383</v>
      </c>
      <c r="AL1315" s="25">
        <v>59</v>
      </c>
      <c r="AM1315" s="25" t="str">
        <f t="shared" ca="1" si="364"/>
        <v>31 ano(s)</v>
      </c>
      <c r="AN1315" s="25" t="str">
        <f t="shared" ca="1" si="365"/>
        <v>4  mês(es)</v>
      </c>
      <c r="AO1315" s="25" t="str">
        <f t="shared" ca="1" si="366"/>
        <v>15 dias</v>
      </c>
      <c r="AP1315" s="25">
        <f t="shared" ca="1" si="367"/>
        <v>11460</v>
      </c>
      <c r="AQ1315" s="32" t="s">
        <v>99</v>
      </c>
      <c r="AR1315" s="25"/>
      <c r="AS1315" s="25"/>
      <c r="AT1315" s="25"/>
      <c r="AU1315" s="25"/>
      <c r="AV1315" s="25"/>
      <c r="AW1315" s="25" t="s">
        <v>100</v>
      </c>
      <c r="AX1315" s="32" t="s">
        <v>1740</v>
      </c>
      <c r="AY1315" s="25" t="s">
        <v>99</v>
      </c>
      <c r="AZ1315" s="25" t="s">
        <v>99</v>
      </c>
      <c r="BA1315" s="25" t="s">
        <v>99</v>
      </c>
      <c r="BB1315" s="25"/>
      <c r="BC1315" s="25"/>
      <c r="BD1315" s="25"/>
      <c r="BE1315" s="25" t="s">
        <v>1823</v>
      </c>
      <c r="BF1315" s="25"/>
      <c r="BG1315" s="25"/>
      <c r="BH1315" s="25"/>
      <c r="BI1315" s="25"/>
      <c r="BJ1315" s="25"/>
      <c r="BK1315" s="25"/>
      <c r="BL1315" s="25" t="s">
        <v>1824</v>
      </c>
      <c r="BM1315" s="25">
        <v>0</v>
      </c>
      <c r="BN1315" s="25"/>
      <c r="BO1315" s="25" t="s">
        <v>106</v>
      </c>
      <c r="BP1315" s="25">
        <v>69153010</v>
      </c>
      <c r="BQ1315" s="25">
        <v>92732847</v>
      </c>
      <c r="BR1315" s="33" t="s">
        <v>1825</v>
      </c>
      <c r="BS1315" s="25" t="s">
        <v>1826</v>
      </c>
      <c r="BT1315" s="25"/>
      <c r="BU1315" s="25"/>
      <c r="BV1315" s="25"/>
      <c r="BW1315" s="25"/>
      <c r="BX1315" s="25"/>
      <c r="BY1315" s="25"/>
      <c r="BZ1315" s="25" t="s">
        <v>1827</v>
      </c>
      <c r="CA1315" s="25"/>
      <c r="CB1315" s="25" t="s">
        <v>1828</v>
      </c>
      <c r="CC1315" s="25" t="s">
        <v>110</v>
      </c>
      <c r="CD1315" s="31">
        <v>44672</v>
      </c>
      <c r="CE1315" s="25" t="s">
        <v>617</v>
      </c>
      <c r="CF1315" s="31">
        <v>45017</v>
      </c>
      <c r="CG1315" s="25" t="s">
        <v>1829</v>
      </c>
      <c r="CH1315" s="25" t="s">
        <v>110</v>
      </c>
      <c r="CI1315" s="25" t="s">
        <v>110</v>
      </c>
      <c r="CJ1315" s="25" t="s">
        <v>110</v>
      </c>
      <c r="CK1315" s="25" t="s">
        <v>110</v>
      </c>
      <c r="CL1315" s="25" t="s">
        <v>110</v>
      </c>
      <c r="CM1315" s="25" t="s">
        <v>110</v>
      </c>
      <c r="CN1315" s="25"/>
      <c r="CO1315" s="25"/>
    </row>
    <row r="1316" spans="1:93" ht="15" customHeight="1">
      <c r="A1316" s="13" t="s">
        <v>1830</v>
      </c>
      <c r="B1316" s="14">
        <v>648</v>
      </c>
      <c r="C1316" s="40" t="s">
        <v>1347</v>
      </c>
      <c r="D1316" s="599" t="s">
        <v>1652</v>
      </c>
      <c r="E1316" s="599">
        <v>54</v>
      </c>
      <c r="F1316" s="599"/>
      <c r="G1316" s="599"/>
      <c r="H1316" s="36" t="s">
        <v>84</v>
      </c>
      <c r="I1316" s="14" t="s">
        <v>1831</v>
      </c>
      <c r="J1316" s="14" t="s">
        <v>85</v>
      </c>
      <c r="K1316" s="14" t="s">
        <v>86</v>
      </c>
      <c r="L1316" s="14" t="s">
        <v>69</v>
      </c>
      <c r="M1316" s="14" t="s">
        <v>196</v>
      </c>
      <c r="N1316" s="17" t="s">
        <v>88</v>
      </c>
      <c r="O1316" s="18" t="s">
        <v>1832</v>
      </c>
      <c r="P1316" s="14" t="s">
        <v>1833</v>
      </c>
      <c r="Q1316" s="17" t="s">
        <v>1834</v>
      </c>
      <c r="R1316" s="14" t="s">
        <v>1835</v>
      </c>
      <c r="S1316" s="14" t="s">
        <v>1836</v>
      </c>
      <c r="T1316" s="14">
        <v>121106722</v>
      </c>
      <c r="U1316" s="14">
        <v>16</v>
      </c>
      <c r="V1316" s="14">
        <v>70</v>
      </c>
      <c r="W1316" s="14">
        <v>280</v>
      </c>
      <c r="X1316" s="13" t="s">
        <v>1837</v>
      </c>
      <c r="Y1316" s="13" t="s">
        <v>1838</v>
      </c>
      <c r="Z1316" s="14">
        <v>2</v>
      </c>
      <c r="AA1316" s="14" t="s">
        <v>96</v>
      </c>
      <c r="AB1316" s="14" t="s">
        <v>23</v>
      </c>
      <c r="AC1316" s="14" t="s">
        <v>97</v>
      </c>
      <c r="AD1316" s="19"/>
      <c r="AE1316" s="13"/>
      <c r="AF1316" s="20">
        <v>26723</v>
      </c>
      <c r="AG1316" s="14" t="str">
        <f t="shared" ca="1" si="361"/>
        <v>52 anos</v>
      </c>
      <c r="AH1316" s="20">
        <v>41561</v>
      </c>
      <c r="AI1316" s="20">
        <v>41561</v>
      </c>
      <c r="AJ1316" s="20">
        <f t="shared" si="362"/>
        <v>50692</v>
      </c>
      <c r="AK1316" s="20">
        <f t="shared" si="363"/>
        <v>52518</v>
      </c>
      <c r="AL1316" s="14">
        <v>59</v>
      </c>
      <c r="AM1316" s="14" t="str">
        <f t="shared" ca="1" si="364"/>
        <v>11 ano(s)</v>
      </c>
      <c r="AN1316" s="14" t="str">
        <f t="shared" ca="1" si="365"/>
        <v>10  mês(es)</v>
      </c>
      <c r="AO1316" s="14" t="str">
        <f t="shared" ca="1" si="366"/>
        <v>2 dias</v>
      </c>
      <c r="AP1316" s="14">
        <f t="shared" ca="1" si="367"/>
        <v>4324</v>
      </c>
      <c r="AQ1316" s="21" t="s">
        <v>99</v>
      </c>
      <c r="AR1316" s="14"/>
      <c r="AS1316" s="14"/>
      <c r="AT1316" s="14"/>
      <c r="AU1316" s="14"/>
      <c r="AV1316" s="14"/>
      <c r="AW1316" s="14" t="s">
        <v>336</v>
      </c>
      <c r="AX1316" s="14"/>
      <c r="AY1316" s="14" t="s">
        <v>99</v>
      </c>
      <c r="AZ1316" s="14" t="s">
        <v>99</v>
      </c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 t="s">
        <v>1839</v>
      </c>
      <c r="BM1316" s="14">
        <v>0</v>
      </c>
      <c r="BN1316" s="14"/>
      <c r="BO1316" s="14" t="s">
        <v>106</v>
      </c>
      <c r="BP1316" s="14">
        <v>69097225</v>
      </c>
      <c r="BQ1316" s="14">
        <v>9291049114</v>
      </c>
      <c r="BR1316" s="22" t="s">
        <v>1840</v>
      </c>
      <c r="BS1316" s="14" t="s">
        <v>290</v>
      </c>
      <c r="BT1316" s="14" t="s">
        <v>110</v>
      </c>
      <c r="BU1316" s="14" t="s">
        <v>291</v>
      </c>
      <c r="BV1316" s="14" t="s">
        <v>110</v>
      </c>
      <c r="BW1316" s="20" t="s">
        <v>292</v>
      </c>
      <c r="BX1316" s="14" t="s">
        <v>643</v>
      </c>
      <c r="BY1316" s="14" t="s">
        <v>110</v>
      </c>
      <c r="BZ1316" s="14" t="s">
        <v>110</v>
      </c>
      <c r="CA1316" s="14" t="s">
        <v>110</v>
      </c>
      <c r="CB1316" s="14" t="s">
        <v>110</v>
      </c>
      <c r="CC1316" s="14" t="s">
        <v>110</v>
      </c>
      <c r="CD1316" s="14" t="s">
        <v>110</v>
      </c>
      <c r="CE1316" s="14" t="s">
        <v>110</v>
      </c>
      <c r="CF1316" s="14" t="s">
        <v>110</v>
      </c>
      <c r="CG1316" s="14" t="s">
        <v>110</v>
      </c>
      <c r="CH1316" s="14" t="s">
        <v>110</v>
      </c>
      <c r="CI1316" s="14" t="s">
        <v>110</v>
      </c>
      <c r="CJ1316" s="14" t="s">
        <v>110</v>
      </c>
      <c r="CK1316" s="14" t="s">
        <v>110</v>
      </c>
      <c r="CL1316" s="14" t="s">
        <v>110</v>
      </c>
      <c r="CM1316" s="14" t="s">
        <v>110</v>
      </c>
      <c r="CN1316" s="14"/>
      <c r="CO1316" s="14"/>
    </row>
    <row r="1317" spans="1:93" ht="15" customHeight="1">
      <c r="A1317" s="24" t="s">
        <v>1841</v>
      </c>
      <c r="B1317" s="25">
        <v>501</v>
      </c>
      <c r="C1317" s="34" t="s">
        <v>1347</v>
      </c>
      <c r="D1317" s="600" t="s">
        <v>1652</v>
      </c>
      <c r="E1317" s="599">
        <v>54</v>
      </c>
      <c r="F1317" s="600"/>
      <c r="G1317" s="600"/>
      <c r="H1317" s="27" t="s">
        <v>84</v>
      </c>
      <c r="I1317" s="25" t="s">
        <v>1842</v>
      </c>
      <c r="J1317" s="25" t="s">
        <v>135</v>
      </c>
      <c r="K1317" s="25" t="s">
        <v>86</v>
      </c>
      <c r="L1317" s="25" t="s">
        <v>69</v>
      </c>
      <c r="M1317" s="25" t="s">
        <v>196</v>
      </c>
      <c r="N1317" s="28" t="s">
        <v>88</v>
      </c>
      <c r="O1317" s="29" t="s">
        <v>1843</v>
      </c>
      <c r="P1317" s="25" t="s">
        <v>1844</v>
      </c>
      <c r="Q1317" s="25">
        <v>1110</v>
      </c>
      <c r="R1317" s="25" t="s">
        <v>1845</v>
      </c>
      <c r="S1317" s="25" t="s">
        <v>1846</v>
      </c>
      <c r="T1317" s="25">
        <v>235716022</v>
      </c>
      <c r="U1317" s="25">
        <v>83</v>
      </c>
      <c r="V1317" s="25">
        <v>40</v>
      </c>
      <c r="W1317" s="25">
        <v>32</v>
      </c>
      <c r="X1317" s="24" t="s">
        <v>1847</v>
      </c>
      <c r="Y1317" s="24" t="s">
        <v>1848</v>
      </c>
      <c r="Z1317" s="25">
        <v>2</v>
      </c>
      <c r="AA1317" s="25" t="s">
        <v>99</v>
      </c>
      <c r="AB1317" s="25" t="s">
        <v>817</v>
      </c>
      <c r="AC1317" s="25" t="s">
        <v>97</v>
      </c>
      <c r="AD1317" s="30" t="s">
        <v>1849</v>
      </c>
      <c r="AE1317" s="24" t="s">
        <v>1850</v>
      </c>
      <c r="AF1317" s="31">
        <v>32163</v>
      </c>
      <c r="AG1317" s="25" t="str">
        <f t="shared" ca="1" si="361"/>
        <v>37 anos</v>
      </c>
      <c r="AH1317" s="31">
        <v>41561</v>
      </c>
      <c r="AI1317" s="31">
        <v>41561</v>
      </c>
      <c r="AJ1317" s="31">
        <f t="shared" si="362"/>
        <v>50692</v>
      </c>
      <c r="AK1317" s="31">
        <f t="shared" si="363"/>
        <v>52518</v>
      </c>
      <c r="AL1317" s="25">
        <v>59</v>
      </c>
      <c r="AM1317" s="25" t="str">
        <f t="shared" ca="1" si="364"/>
        <v>11 ano(s)</v>
      </c>
      <c r="AN1317" s="25" t="str">
        <f t="shared" ca="1" si="365"/>
        <v>10  mês(es)</v>
      </c>
      <c r="AO1317" s="25" t="str">
        <f t="shared" ca="1" si="366"/>
        <v>2 dias</v>
      </c>
      <c r="AP1317" s="25">
        <f t="shared" ca="1" si="367"/>
        <v>4324</v>
      </c>
      <c r="AQ1317" s="32" t="s">
        <v>99</v>
      </c>
      <c r="AR1317" s="25"/>
      <c r="AS1317" s="25"/>
      <c r="AT1317" s="25"/>
      <c r="AU1317" s="25"/>
      <c r="AV1317" s="25"/>
      <c r="AW1317" s="25" t="s">
        <v>100</v>
      </c>
      <c r="AX1317" s="25" t="s">
        <v>1851</v>
      </c>
      <c r="AY1317" s="25"/>
      <c r="AZ1317" s="25" t="s">
        <v>99</v>
      </c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 t="s">
        <v>1852</v>
      </c>
      <c r="BM1317" s="25">
        <v>0</v>
      </c>
      <c r="BN1317" s="25" t="s">
        <v>1853</v>
      </c>
      <c r="BO1317" s="25" t="s">
        <v>106</v>
      </c>
      <c r="BP1317" s="25">
        <v>69042120</v>
      </c>
      <c r="BQ1317" s="25">
        <v>9292295447</v>
      </c>
      <c r="BR1317" s="33" t="s">
        <v>1854</v>
      </c>
      <c r="BS1317" s="25" t="s">
        <v>290</v>
      </c>
      <c r="BT1317" s="25" t="s">
        <v>110</v>
      </c>
      <c r="BU1317" s="25" t="s">
        <v>291</v>
      </c>
      <c r="BV1317" s="25" t="s">
        <v>110</v>
      </c>
      <c r="BW1317" s="31" t="s">
        <v>292</v>
      </c>
      <c r="BX1317" s="25" t="s">
        <v>1855</v>
      </c>
      <c r="BY1317" s="25" t="s">
        <v>110</v>
      </c>
      <c r="BZ1317" s="25" t="s">
        <v>110</v>
      </c>
      <c r="CA1317" s="25" t="s">
        <v>110</v>
      </c>
      <c r="CB1317" s="25" t="s">
        <v>110</v>
      </c>
      <c r="CC1317" s="25" t="s">
        <v>110</v>
      </c>
      <c r="CD1317" s="25" t="s">
        <v>110</v>
      </c>
      <c r="CE1317" s="25" t="s">
        <v>110</v>
      </c>
      <c r="CF1317" s="25" t="s">
        <v>110</v>
      </c>
      <c r="CG1317" s="25" t="s">
        <v>110</v>
      </c>
      <c r="CH1317" s="25" t="s">
        <v>110</v>
      </c>
      <c r="CI1317" s="25" t="s">
        <v>110</v>
      </c>
      <c r="CJ1317" s="25" t="s">
        <v>110</v>
      </c>
      <c r="CK1317" s="25" t="s">
        <v>110</v>
      </c>
      <c r="CL1317" s="25" t="s">
        <v>110</v>
      </c>
      <c r="CM1317" s="25" t="s">
        <v>110</v>
      </c>
      <c r="CN1317" s="25"/>
      <c r="CO1317" s="25"/>
    </row>
    <row r="1318" spans="1:93" ht="15" customHeight="1">
      <c r="A1318" s="13" t="s">
        <v>1856</v>
      </c>
      <c r="B1318" s="14">
        <v>368</v>
      </c>
      <c r="C1318" s="40" t="s">
        <v>1347</v>
      </c>
      <c r="D1318" s="599" t="s">
        <v>1652</v>
      </c>
      <c r="E1318" s="599">
        <v>54</v>
      </c>
      <c r="F1318" s="599"/>
      <c r="G1318" s="599"/>
      <c r="H1318" s="36" t="s">
        <v>84</v>
      </c>
      <c r="I1318" s="14"/>
      <c r="J1318" s="14" t="s">
        <v>85</v>
      </c>
      <c r="K1318" s="14" t="s">
        <v>86</v>
      </c>
      <c r="L1318" s="14" t="s">
        <v>71</v>
      </c>
      <c r="M1318" s="17" t="s">
        <v>196</v>
      </c>
      <c r="N1318" s="17" t="s">
        <v>88</v>
      </c>
      <c r="O1318" s="18" t="s">
        <v>1857</v>
      </c>
      <c r="P1318" s="14" t="s">
        <v>1858</v>
      </c>
      <c r="Q1318" s="17" t="s">
        <v>1859</v>
      </c>
      <c r="R1318" s="14" t="s">
        <v>1860</v>
      </c>
      <c r="S1318" s="14" t="s">
        <v>1861</v>
      </c>
      <c r="T1318" s="14">
        <v>199160122</v>
      </c>
      <c r="U1318" s="14">
        <v>91</v>
      </c>
      <c r="V1318" s="14">
        <v>56</v>
      </c>
      <c r="W1318" s="14">
        <v>69</v>
      </c>
      <c r="X1318" s="13" t="s">
        <v>1862</v>
      </c>
      <c r="Y1318" s="13" t="s">
        <v>1863</v>
      </c>
      <c r="Z1318" s="14">
        <v>3</v>
      </c>
      <c r="AA1318" s="14" t="s">
        <v>99</v>
      </c>
      <c r="AB1318" s="14" t="s">
        <v>1864</v>
      </c>
      <c r="AC1318" s="14" t="s">
        <v>97</v>
      </c>
      <c r="AD1318" s="19" t="s">
        <v>1865</v>
      </c>
      <c r="AE1318" s="13" t="s">
        <v>356</v>
      </c>
      <c r="AF1318" s="20">
        <v>30078</v>
      </c>
      <c r="AG1318" s="14" t="str">
        <f t="shared" ca="1" si="361"/>
        <v>43 anos</v>
      </c>
      <c r="AH1318" s="20">
        <v>38384</v>
      </c>
      <c r="AI1318" s="20">
        <v>38384</v>
      </c>
      <c r="AJ1318" s="20">
        <f t="shared" si="362"/>
        <v>47515</v>
      </c>
      <c r="AK1318" s="20">
        <f t="shared" si="363"/>
        <v>49341</v>
      </c>
      <c r="AL1318" s="14">
        <v>59</v>
      </c>
      <c r="AM1318" s="14" t="str">
        <f t="shared" ca="1" si="364"/>
        <v>20 ano(s)</v>
      </c>
      <c r="AN1318" s="14" t="str">
        <f t="shared" ca="1" si="365"/>
        <v>6  mês(es)</v>
      </c>
      <c r="AO1318" s="14" t="str">
        <f t="shared" ca="1" si="366"/>
        <v>15 dias</v>
      </c>
      <c r="AP1318" s="14">
        <f t="shared" ca="1" si="367"/>
        <v>7501</v>
      </c>
      <c r="AQ1318" s="21" t="s">
        <v>99</v>
      </c>
      <c r="AR1318" s="14"/>
      <c r="AS1318" s="14"/>
      <c r="AT1318" s="14"/>
      <c r="AU1318" s="14"/>
      <c r="AV1318" s="14"/>
      <c r="AW1318" s="14"/>
      <c r="AX1318" s="14"/>
      <c r="AY1318" s="14" t="s">
        <v>99</v>
      </c>
      <c r="AZ1318" s="14"/>
      <c r="BA1318" s="14"/>
      <c r="BB1318" s="14"/>
      <c r="BC1318" s="14"/>
      <c r="BD1318" s="14"/>
      <c r="BE1318" s="14" t="s">
        <v>223</v>
      </c>
      <c r="BF1318" s="14"/>
      <c r="BG1318" s="14"/>
      <c r="BH1318" s="14"/>
      <c r="BI1318" s="14"/>
      <c r="BJ1318" s="14"/>
      <c r="BK1318" s="14"/>
      <c r="BL1318" s="14" t="s">
        <v>1866</v>
      </c>
      <c r="BM1318" s="14">
        <v>0</v>
      </c>
      <c r="BN1318" s="14"/>
      <c r="BO1318" s="14" t="s">
        <v>106</v>
      </c>
      <c r="BP1318" s="14">
        <v>69087100</v>
      </c>
      <c r="BQ1318" s="14">
        <v>0</v>
      </c>
      <c r="BR1318" s="22" t="s">
        <v>1840</v>
      </c>
      <c r="BS1318" s="14" t="s">
        <v>205</v>
      </c>
      <c r="BT1318" s="14" t="s">
        <v>206</v>
      </c>
      <c r="BU1318" s="14" t="s">
        <v>207</v>
      </c>
      <c r="BV1318" s="14"/>
      <c r="BW1318" s="14"/>
      <c r="BX1318" s="14"/>
      <c r="BY1318" s="14" t="s">
        <v>413</v>
      </c>
      <c r="BZ1318" s="14" t="s">
        <v>110</v>
      </c>
      <c r="CA1318" s="14" t="s">
        <v>110</v>
      </c>
      <c r="CB1318" s="14" t="s">
        <v>110</v>
      </c>
      <c r="CC1318" s="14" t="s">
        <v>110</v>
      </c>
      <c r="CD1318" s="14" t="s">
        <v>110</v>
      </c>
      <c r="CE1318" s="14" t="s">
        <v>110</v>
      </c>
      <c r="CF1318" s="14" t="s">
        <v>110</v>
      </c>
      <c r="CG1318" s="14" t="s">
        <v>110</v>
      </c>
      <c r="CH1318" s="14" t="s">
        <v>110</v>
      </c>
      <c r="CI1318" s="14" t="s">
        <v>110</v>
      </c>
      <c r="CJ1318" s="14" t="s">
        <v>110</v>
      </c>
      <c r="CK1318" s="14" t="s">
        <v>110</v>
      </c>
      <c r="CL1318" s="14" t="s">
        <v>110</v>
      </c>
      <c r="CM1318" s="14" t="s">
        <v>110</v>
      </c>
      <c r="CN1318" s="14"/>
      <c r="CO1318" s="14"/>
    </row>
    <row r="1319" spans="1:93" ht="15" customHeight="1">
      <c r="A1319" s="24" t="s">
        <v>1867</v>
      </c>
      <c r="B1319" s="25">
        <v>395</v>
      </c>
      <c r="C1319" s="34" t="s">
        <v>1347</v>
      </c>
      <c r="D1319" s="600" t="s">
        <v>1652</v>
      </c>
      <c r="E1319" s="599">
        <v>54</v>
      </c>
      <c r="F1319" s="600"/>
      <c r="G1319" s="600"/>
      <c r="H1319" s="27" t="s">
        <v>84</v>
      </c>
      <c r="I1319" s="25" t="s">
        <v>1790</v>
      </c>
      <c r="J1319" s="25" t="s">
        <v>85</v>
      </c>
      <c r="K1319" s="25" t="s">
        <v>86</v>
      </c>
      <c r="L1319" s="25" t="s">
        <v>71</v>
      </c>
      <c r="M1319" s="28" t="s">
        <v>196</v>
      </c>
      <c r="N1319" s="28" t="s">
        <v>88</v>
      </c>
      <c r="O1319" s="29" t="s">
        <v>1868</v>
      </c>
      <c r="P1319" s="25" t="s">
        <v>1869</v>
      </c>
      <c r="Q1319" s="28" t="s">
        <v>1870</v>
      </c>
      <c r="R1319" s="25" t="s">
        <v>1871</v>
      </c>
      <c r="S1319" s="25" t="s">
        <v>1872</v>
      </c>
      <c r="T1319" s="25">
        <v>224844422</v>
      </c>
      <c r="U1319" s="25">
        <v>24</v>
      </c>
      <c r="V1319" s="25">
        <v>68</v>
      </c>
      <c r="W1319" s="25">
        <v>148</v>
      </c>
      <c r="X1319" s="24" t="s">
        <v>1873</v>
      </c>
      <c r="Y1319" s="24" t="s">
        <v>1874</v>
      </c>
      <c r="Z1319" s="25">
        <v>2</v>
      </c>
      <c r="AA1319" s="25" t="s">
        <v>96</v>
      </c>
      <c r="AB1319" s="25" t="s">
        <v>23</v>
      </c>
      <c r="AC1319" s="25" t="s">
        <v>97</v>
      </c>
      <c r="AD1319" s="30"/>
      <c r="AE1319" s="24" t="s">
        <v>1875</v>
      </c>
      <c r="AF1319" s="31">
        <v>31122</v>
      </c>
      <c r="AG1319" s="25" t="str">
        <f t="shared" ca="1" si="361"/>
        <v>40 anos</v>
      </c>
      <c r="AH1319" s="31">
        <v>38384</v>
      </c>
      <c r="AI1319" s="31">
        <v>38384</v>
      </c>
      <c r="AJ1319" s="31">
        <f t="shared" si="362"/>
        <v>47515</v>
      </c>
      <c r="AK1319" s="31">
        <f t="shared" si="363"/>
        <v>49341</v>
      </c>
      <c r="AL1319" s="25">
        <v>59</v>
      </c>
      <c r="AM1319" s="25" t="str">
        <f t="shared" ca="1" si="364"/>
        <v>20 ano(s)</v>
      </c>
      <c r="AN1319" s="25" t="str">
        <f t="shared" ca="1" si="365"/>
        <v>6  mês(es)</v>
      </c>
      <c r="AO1319" s="25" t="str">
        <f t="shared" ca="1" si="366"/>
        <v>15 dias</v>
      </c>
      <c r="AP1319" s="25">
        <f t="shared" ca="1" si="367"/>
        <v>7501</v>
      </c>
      <c r="AQ1319" s="32" t="s">
        <v>99</v>
      </c>
      <c r="AR1319" s="25"/>
      <c r="AS1319" s="25"/>
      <c r="AT1319" s="25"/>
      <c r="AU1319" s="25"/>
      <c r="AV1319" s="25"/>
      <c r="AW1319" s="56"/>
      <c r="AX1319" s="163"/>
      <c r="AY1319" s="163" t="s">
        <v>99</v>
      </c>
      <c r="AZ1319" s="163"/>
      <c r="BA1319" s="164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>
        <v>0</v>
      </c>
      <c r="BN1319" s="25"/>
      <c r="BO1319" s="25" t="s">
        <v>106</v>
      </c>
      <c r="BP1319" s="25">
        <v>0</v>
      </c>
      <c r="BQ1319" s="80">
        <v>0</v>
      </c>
      <c r="BR1319" s="33" t="s">
        <v>1876</v>
      </c>
      <c r="BS1319" s="25" t="s">
        <v>205</v>
      </c>
      <c r="BT1319" s="25" t="s">
        <v>206</v>
      </c>
      <c r="BU1319" s="25" t="s">
        <v>207</v>
      </c>
      <c r="BV1319" s="25" t="s">
        <v>110</v>
      </c>
      <c r="BW1319" s="25" t="s">
        <v>1827</v>
      </c>
      <c r="BX1319" s="25" t="s">
        <v>113</v>
      </c>
      <c r="BY1319" s="25" t="s">
        <v>1828</v>
      </c>
      <c r="BZ1319" s="25" t="s">
        <v>110</v>
      </c>
      <c r="CA1319" s="25" t="s">
        <v>110</v>
      </c>
      <c r="CB1319" s="25" t="s">
        <v>110</v>
      </c>
      <c r="CC1319" s="25" t="s">
        <v>110</v>
      </c>
      <c r="CD1319" s="25" t="s">
        <v>110</v>
      </c>
      <c r="CE1319" s="25" t="s">
        <v>110</v>
      </c>
      <c r="CF1319" s="25" t="s">
        <v>110</v>
      </c>
      <c r="CG1319" s="25" t="s">
        <v>110</v>
      </c>
      <c r="CH1319" s="25" t="s">
        <v>110</v>
      </c>
      <c r="CI1319" s="25" t="s">
        <v>110</v>
      </c>
      <c r="CJ1319" s="25" t="s">
        <v>110</v>
      </c>
      <c r="CK1319" s="25" t="s">
        <v>110</v>
      </c>
      <c r="CL1319" s="25" t="s">
        <v>110</v>
      </c>
      <c r="CM1319" s="25" t="s">
        <v>110</v>
      </c>
      <c r="CN1319" s="25"/>
      <c r="CO1319" s="25"/>
    </row>
    <row r="1320" spans="1:93" ht="15" customHeight="1">
      <c r="A1320" s="13" t="s">
        <v>1877</v>
      </c>
      <c r="B1320" s="14">
        <v>364</v>
      </c>
      <c r="C1320" s="40" t="s">
        <v>1347</v>
      </c>
      <c r="D1320" s="599" t="s">
        <v>1652</v>
      </c>
      <c r="E1320" s="599">
        <v>54</v>
      </c>
      <c r="F1320" s="599"/>
      <c r="G1320" s="599"/>
      <c r="H1320" s="36" t="s">
        <v>84</v>
      </c>
      <c r="I1320" s="14"/>
      <c r="J1320" s="14" t="s">
        <v>85</v>
      </c>
      <c r="K1320" s="14" t="s">
        <v>86</v>
      </c>
      <c r="L1320" s="14" t="s">
        <v>71</v>
      </c>
      <c r="M1320" s="17" t="s">
        <v>196</v>
      </c>
      <c r="N1320" s="17" t="s">
        <v>88</v>
      </c>
      <c r="O1320" s="18" t="s">
        <v>1878</v>
      </c>
      <c r="P1320" s="14" t="s">
        <v>1879</v>
      </c>
      <c r="Q1320" s="17" t="s">
        <v>1880</v>
      </c>
      <c r="R1320" s="14" t="s">
        <v>1881</v>
      </c>
      <c r="S1320" s="14" t="s">
        <v>1882</v>
      </c>
      <c r="T1320" s="14">
        <v>207171122</v>
      </c>
      <c r="U1320" s="14">
        <v>32</v>
      </c>
      <c r="V1320" s="14">
        <v>65</v>
      </c>
      <c r="W1320" s="14">
        <v>126</v>
      </c>
      <c r="X1320" s="13" t="s">
        <v>1883</v>
      </c>
      <c r="Y1320" s="13" t="s">
        <v>1884</v>
      </c>
      <c r="Z1320" s="14">
        <v>1</v>
      </c>
      <c r="AA1320" s="14" t="s">
        <v>99</v>
      </c>
      <c r="AB1320" s="14" t="s">
        <v>817</v>
      </c>
      <c r="AC1320" s="14" t="s">
        <v>97</v>
      </c>
      <c r="AD1320" s="19" t="s">
        <v>1885</v>
      </c>
      <c r="AE1320" s="13" t="s">
        <v>1886</v>
      </c>
      <c r="AF1320" s="20">
        <v>30249</v>
      </c>
      <c r="AG1320" s="14" t="str">
        <f t="shared" ca="1" si="361"/>
        <v>42 anos</v>
      </c>
      <c r="AH1320" s="20">
        <v>38384</v>
      </c>
      <c r="AI1320" s="20">
        <v>38384</v>
      </c>
      <c r="AJ1320" s="20">
        <f t="shared" si="362"/>
        <v>47515</v>
      </c>
      <c r="AK1320" s="20">
        <f t="shared" si="363"/>
        <v>49341</v>
      </c>
      <c r="AL1320" s="14">
        <v>59</v>
      </c>
      <c r="AM1320" s="14" t="str">
        <f t="shared" ca="1" si="364"/>
        <v>20 ano(s)</v>
      </c>
      <c r="AN1320" s="14" t="str">
        <f t="shared" ca="1" si="365"/>
        <v>6  mês(es)</v>
      </c>
      <c r="AO1320" s="14" t="str">
        <f t="shared" ca="1" si="366"/>
        <v>15 dias</v>
      </c>
      <c r="AP1320" s="14">
        <f t="shared" ca="1" si="367"/>
        <v>7501</v>
      </c>
      <c r="AQ1320" s="21" t="s">
        <v>99</v>
      </c>
      <c r="AR1320" s="14"/>
      <c r="AS1320" s="14"/>
      <c r="AT1320" s="14"/>
      <c r="AU1320" s="14"/>
      <c r="AV1320" s="14"/>
      <c r="AW1320" s="139" t="s">
        <v>100</v>
      </c>
      <c r="AX1320" s="14" t="s">
        <v>1887</v>
      </c>
      <c r="AY1320" s="14" t="s">
        <v>1888</v>
      </c>
      <c r="AZ1320" s="14"/>
      <c r="BA1320" s="191"/>
      <c r="BB1320" s="14"/>
      <c r="BC1320" s="14"/>
      <c r="BD1320" s="14" t="s">
        <v>1889</v>
      </c>
      <c r="BE1320" s="14" t="s">
        <v>223</v>
      </c>
      <c r="BF1320" s="14"/>
      <c r="BG1320" s="14"/>
      <c r="BH1320" s="14"/>
      <c r="BI1320" s="14"/>
      <c r="BJ1320" s="14"/>
      <c r="BK1320" s="14"/>
      <c r="BL1320" s="14"/>
      <c r="BM1320" s="14">
        <v>0</v>
      </c>
      <c r="BN1320" s="14"/>
      <c r="BO1320" s="14" t="s">
        <v>106</v>
      </c>
      <c r="BP1320" s="14">
        <v>69035640</v>
      </c>
      <c r="BQ1320" s="117">
        <v>93369659</v>
      </c>
      <c r="BR1320" s="22" t="s">
        <v>1890</v>
      </c>
      <c r="BS1320" s="14" t="s">
        <v>205</v>
      </c>
      <c r="BT1320" s="14" t="s">
        <v>206</v>
      </c>
      <c r="BU1320" s="14" t="s">
        <v>207</v>
      </c>
      <c r="BV1320" s="14"/>
      <c r="BW1320" s="14"/>
      <c r="BX1320" s="14"/>
      <c r="BY1320" s="14" t="s">
        <v>413</v>
      </c>
      <c r="BZ1320" s="14" t="s">
        <v>110</v>
      </c>
      <c r="CA1320" s="14" t="s">
        <v>110</v>
      </c>
      <c r="CB1320" s="14" t="s">
        <v>110</v>
      </c>
      <c r="CC1320" s="14" t="s">
        <v>110</v>
      </c>
      <c r="CD1320" s="14" t="s">
        <v>110</v>
      </c>
      <c r="CE1320" s="14" t="s">
        <v>110</v>
      </c>
      <c r="CF1320" s="14" t="s">
        <v>110</v>
      </c>
      <c r="CG1320" s="14" t="s">
        <v>110</v>
      </c>
      <c r="CH1320" s="14" t="s">
        <v>110</v>
      </c>
      <c r="CI1320" s="14" t="s">
        <v>110</v>
      </c>
      <c r="CJ1320" s="14" t="s">
        <v>110</v>
      </c>
      <c r="CK1320" s="14" t="s">
        <v>110</v>
      </c>
      <c r="CL1320" s="14" t="s">
        <v>110</v>
      </c>
      <c r="CM1320" s="14" t="s">
        <v>110</v>
      </c>
      <c r="CN1320" s="14"/>
      <c r="CO1320" s="14"/>
    </row>
    <row r="1321" spans="1:93" ht="15" customHeight="1">
      <c r="A1321" s="24" t="s">
        <v>1891</v>
      </c>
      <c r="B1321" s="25"/>
      <c r="C1321" s="34" t="s">
        <v>1347</v>
      </c>
      <c r="D1321" s="600" t="s">
        <v>1652</v>
      </c>
      <c r="E1321" s="599">
        <v>54</v>
      </c>
      <c r="F1321" s="600"/>
      <c r="G1321" s="600"/>
      <c r="H1321" s="27" t="s">
        <v>84</v>
      </c>
      <c r="I1321" s="25" t="s">
        <v>1449</v>
      </c>
      <c r="J1321" s="25" t="s">
        <v>135</v>
      </c>
      <c r="K1321" s="25" t="s">
        <v>86</v>
      </c>
      <c r="L1321" s="32" t="s">
        <v>70</v>
      </c>
      <c r="M1321" s="28" t="s">
        <v>1392</v>
      </c>
      <c r="N1321" s="28" t="s">
        <v>1450</v>
      </c>
      <c r="O1321" s="29" t="s">
        <v>1892</v>
      </c>
      <c r="P1321" s="25" t="s">
        <v>1893</v>
      </c>
      <c r="Q1321" s="41" t="s">
        <v>1894</v>
      </c>
      <c r="R1321" s="25" t="s">
        <v>1895</v>
      </c>
      <c r="S1321" s="25" t="s">
        <v>1896</v>
      </c>
      <c r="T1321" s="25">
        <v>146375422</v>
      </c>
      <c r="U1321" s="25">
        <v>59</v>
      </c>
      <c r="V1321" s="25">
        <v>40</v>
      </c>
      <c r="W1321" s="25">
        <v>398</v>
      </c>
      <c r="X1321" s="24" t="s">
        <v>1897</v>
      </c>
      <c r="Y1321" s="24" t="s">
        <v>1898</v>
      </c>
      <c r="Z1321" s="25">
        <v>2</v>
      </c>
      <c r="AA1321" s="25" t="s">
        <v>96</v>
      </c>
      <c r="AB1321" s="25" t="s">
        <v>23</v>
      </c>
      <c r="AC1321" s="25" t="s">
        <v>97</v>
      </c>
      <c r="AD1321" s="30"/>
      <c r="AE1321" s="24" t="s">
        <v>1899</v>
      </c>
      <c r="AF1321" s="31">
        <v>27812</v>
      </c>
      <c r="AG1321" s="25" t="str">
        <f t="shared" ca="1" si="361"/>
        <v>49 anos</v>
      </c>
      <c r="AH1321" s="31">
        <v>43937</v>
      </c>
      <c r="AI1321" s="31">
        <v>43937</v>
      </c>
      <c r="AJ1321" s="31">
        <f t="shared" si="362"/>
        <v>53068</v>
      </c>
      <c r="AK1321" s="31">
        <f t="shared" si="363"/>
        <v>54894</v>
      </c>
      <c r="AL1321" s="25">
        <v>59</v>
      </c>
      <c r="AM1321" s="25" t="str">
        <f t="shared" ca="1" si="364"/>
        <v>5 ano(s)</v>
      </c>
      <c r="AN1321" s="25" t="str">
        <f t="shared" ca="1" si="365"/>
        <v>4  mês(es)</v>
      </c>
      <c r="AO1321" s="25" t="str">
        <f t="shared" ca="1" si="366"/>
        <v>0 dias</v>
      </c>
      <c r="AP1321" s="25">
        <f t="shared" ca="1" si="367"/>
        <v>1948</v>
      </c>
      <c r="AQ1321" s="32" t="s">
        <v>99</v>
      </c>
      <c r="AR1321" s="25"/>
      <c r="AS1321" s="25"/>
      <c r="AT1321" s="25"/>
      <c r="AU1321" s="25"/>
      <c r="AV1321" s="25"/>
      <c r="AW1321" s="25" t="s">
        <v>100</v>
      </c>
      <c r="AX1321" s="25" t="s">
        <v>110</v>
      </c>
      <c r="AY1321" s="25" t="s">
        <v>1900</v>
      </c>
      <c r="AZ1321" s="25" t="s">
        <v>99</v>
      </c>
      <c r="BA1321" s="25" t="s">
        <v>99</v>
      </c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 t="s">
        <v>106</v>
      </c>
      <c r="BP1321" s="25"/>
      <c r="BQ1321" s="25"/>
      <c r="BR1321" s="33"/>
      <c r="BS1321" s="25"/>
      <c r="BT1321" s="25"/>
      <c r="BU1321" s="25"/>
      <c r="BV1321" s="25"/>
      <c r="BW1321" s="25"/>
      <c r="BX1321" s="25"/>
      <c r="BY1321" s="25" t="s">
        <v>1901</v>
      </c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</row>
    <row r="1322" spans="1:93" ht="15" customHeight="1">
      <c r="A1322" s="24" t="s">
        <v>11917</v>
      </c>
      <c r="B1322" s="25">
        <v>5</v>
      </c>
      <c r="C1322" s="34" t="s">
        <v>82</v>
      </c>
      <c r="D1322" s="600" t="s">
        <v>11918</v>
      </c>
      <c r="E1322" s="599">
        <v>57</v>
      </c>
      <c r="F1322" s="600"/>
      <c r="G1322" s="600"/>
      <c r="H1322" s="27" t="s">
        <v>7609</v>
      </c>
      <c r="I1322" s="25" t="s">
        <v>11054</v>
      </c>
      <c r="J1322" s="25" t="s">
        <v>85</v>
      </c>
      <c r="K1322" s="25" t="s">
        <v>86</v>
      </c>
      <c r="L1322" s="25" t="s">
        <v>78</v>
      </c>
      <c r="M1322" s="28" t="s">
        <v>118</v>
      </c>
      <c r="N1322" s="28" t="s">
        <v>88</v>
      </c>
      <c r="O1322" s="29" t="s">
        <v>11919</v>
      </c>
      <c r="P1322" s="25" t="s">
        <v>11920</v>
      </c>
      <c r="Q1322" s="28" t="s">
        <v>11921</v>
      </c>
      <c r="R1322" s="25" t="s">
        <v>11922</v>
      </c>
      <c r="S1322" s="25" t="s">
        <v>11923</v>
      </c>
      <c r="T1322" s="25">
        <v>426474007</v>
      </c>
      <c r="U1322" s="25">
        <v>10</v>
      </c>
      <c r="V1322" s="25">
        <v>1</v>
      </c>
      <c r="W1322" s="25">
        <v>643</v>
      </c>
      <c r="X1322" s="24" t="s">
        <v>11924</v>
      </c>
      <c r="Y1322" s="24" t="s">
        <v>11925</v>
      </c>
      <c r="Z1322" s="25">
        <v>2</v>
      </c>
      <c r="AA1322" s="25" t="s">
        <v>96</v>
      </c>
      <c r="AB1322" s="25" t="s">
        <v>23</v>
      </c>
      <c r="AC1322" s="25" t="s">
        <v>97</v>
      </c>
      <c r="AD1322" s="30" t="s">
        <v>11926</v>
      </c>
      <c r="AE1322" s="24" t="s">
        <v>6315</v>
      </c>
      <c r="AF1322" s="31">
        <v>27766</v>
      </c>
      <c r="AG1322" s="25" t="str">
        <f t="shared" ca="1" si="361"/>
        <v>49 anos</v>
      </c>
      <c r="AH1322" s="31">
        <v>38058</v>
      </c>
      <c r="AI1322" s="31">
        <v>38058</v>
      </c>
      <c r="AJ1322" s="31">
        <f t="shared" si="362"/>
        <v>47189</v>
      </c>
      <c r="AK1322" s="31">
        <f t="shared" si="363"/>
        <v>49015</v>
      </c>
      <c r="AL1322" s="25">
        <v>59</v>
      </c>
      <c r="AM1322" s="25" t="str">
        <f t="shared" ca="1" si="364"/>
        <v>21 ano(s)</v>
      </c>
      <c r="AN1322" s="25" t="str">
        <f t="shared" ca="1" si="365"/>
        <v>5  mês(es)</v>
      </c>
      <c r="AO1322" s="25" t="str">
        <f t="shared" ca="1" si="366"/>
        <v>4 dias</v>
      </c>
      <c r="AP1322" s="25">
        <f t="shared" ca="1" si="367"/>
        <v>7827</v>
      </c>
      <c r="AQ1322" s="32" t="s">
        <v>99</v>
      </c>
      <c r="AR1322" s="25" t="s">
        <v>110</v>
      </c>
      <c r="AS1322" s="25" t="s">
        <v>110</v>
      </c>
      <c r="AT1322" s="25" t="s">
        <v>110</v>
      </c>
      <c r="AU1322" s="25" t="s">
        <v>110</v>
      </c>
      <c r="AV1322" s="25"/>
      <c r="AW1322" s="25" t="s">
        <v>100</v>
      </c>
      <c r="AX1322" s="25" t="s">
        <v>110</v>
      </c>
      <c r="AY1322" s="25" t="s">
        <v>2729</v>
      </c>
      <c r="AZ1322" s="25" t="s">
        <v>99</v>
      </c>
      <c r="BA1322" s="25" t="s">
        <v>99</v>
      </c>
      <c r="BB1322" s="25" t="s">
        <v>110</v>
      </c>
      <c r="BC1322" s="25" t="s">
        <v>110</v>
      </c>
      <c r="BD1322" s="25" t="s">
        <v>110</v>
      </c>
      <c r="BE1322" s="25" t="s">
        <v>110</v>
      </c>
      <c r="BF1322" s="25" t="s">
        <v>110</v>
      </c>
      <c r="BG1322" s="25" t="s">
        <v>96</v>
      </c>
      <c r="BH1322" s="25" t="s">
        <v>99</v>
      </c>
      <c r="BI1322" s="25"/>
      <c r="BJ1322" s="25"/>
      <c r="BK1322" s="25"/>
      <c r="BL1322" s="25" t="s">
        <v>11927</v>
      </c>
      <c r="BM1322" s="25">
        <v>0</v>
      </c>
      <c r="BN1322" s="25"/>
      <c r="BO1322" s="25" t="s">
        <v>106</v>
      </c>
      <c r="BP1322" s="25">
        <v>69000000</v>
      </c>
      <c r="BQ1322" s="25">
        <v>92982108228</v>
      </c>
      <c r="BR1322" s="33" t="s">
        <v>11928</v>
      </c>
      <c r="BS1322" s="25" t="s">
        <v>129</v>
      </c>
      <c r="BT1322" s="25" t="s">
        <v>110</v>
      </c>
      <c r="BU1322" s="25" t="s">
        <v>110</v>
      </c>
      <c r="BV1322" s="25" t="s">
        <v>110</v>
      </c>
      <c r="BW1322" s="25" t="s">
        <v>110</v>
      </c>
      <c r="BX1322" s="25" t="s">
        <v>110</v>
      </c>
      <c r="BY1322" s="25" t="s">
        <v>110</v>
      </c>
      <c r="BZ1322" s="25" t="s">
        <v>110</v>
      </c>
      <c r="CA1322" s="25" t="s">
        <v>110</v>
      </c>
      <c r="CB1322" s="25"/>
      <c r="CC1322" s="25"/>
      <c r="CD1322" s="25"/>
      <c r="CE1322" s="25"/>
      <c r="CF1322" s="25"/>
      <c r="CG1322" s="25"/>
      <c r="CH1322" s="25"/>
      <c r="CI1322" s="25"/>
      <c r="CJ1322" s="31">
        <v>43702</v>
      </c>
      <c r="CK1322" s="25" t="s">
        <v>130</v>
      </c>
      <c r="CL1322" s="25"/>
      <c r="CM1322" s="25"/>
      <c r="CN1322" s="25"/>
      <c r="CO1322" s="25"/>
    </row>
    <row r="1323" spans="1:93" ht="15" customHeight="1">
      <c r="A1323" s="155" t="s">
        <v>8813</v>
      </c>
      <c r="B1323" s="21"/>
      <c r="C1323" s="40" t="s">
        <v>82</v>
      </c>
      <c r="D1323" s="614" t="s">
        <v>11918</v>
      </c>
      <c r="E1323" s="599">
        <v>57</v>
      </c>
      <c r="F1323" s="599"/>
      <c r="G1323" s="599"/>
      <c r="H1323" s="36" t="s">
        <v>84</v>
      </c>
      <c r="I1323" s="14" t="s">
        <v>6015</v>
      </c>
      <c r="J1323" s="21" t="s">
        <v>135</v>
      </c>
      <c r="K1323" s="14" t="s">
        <v>86</v>
      </c>
      <c r="L1323" s="14" t="s">
        <v>73</v>
      </c>
      <c r="M1323" s="21" t="s">
        <v>136</v>
      </c>
      <c r="N1323" s="14" t="s">
        <v>4987</v>
      </c>
      <c r="O1323" s="18" t="s">
        <v>8814</v>
      </c>
      <c r="P1323" s="21" t="s">
        <v>8815</v>
      </c>
      <c r="Q1323" s="14">
        <v>1838</v>
      </c>
      <c r="R1323" s="21">
        <v>14109294270</v>
      </c>
      <c r="S1323" s="21">
        <v>85792209200</v>
      </c>
      <c r="T1323" s="21">
        <v>494394313</v>
      </c>
      <c r="U1323" s="21">
        <v>9</v>
      </c>
      <c r="V1323" s="21">
        <v>104</v>
      </c>
      <c r="W1323" s="21">
        <v>135</v>
      </c>
      <c r="X1323" s="155" t="s">
        <v>8816</v>
      </c>
      <c r="Y1323" s="155" t="s">
        <v>8817</v>
      </c>
      <c r="Z1323" s="14">
        <v>2</v>
      </c>
      <c r="AA1323" s="14" t="s">
        <v>96</v>
      </c>
      <c r="AB1323" s="14" t="s">
        <v>23</v>
      </c>
      <c r="AC1323" s="21" t="s">
        <v>97</v>
      </c>
      <c r="AD1323" s="157"/>
      <c r="AE1323" s="155"/>
      <c r="AF1323" s="133">
        <v>31511</v>
      </c>
      <c r="AG1323" s="21" t="s">
        <v>8548</v>
      </c>
      <c r="AH1323" s="21"/>
      <c r="AI1323" s="133">
        <v>44883</v>
      </c>
      <c r="AJ1323" s="20">
        <f t="shared" si="362"/>
        <v>54014</v>
      </c>
      <c r="AK1323" s="20">
        <f t="shared" si="363"/>
        <v>55841</v>
      </c>
      <c r="AL1323" s="21">
        <v>59</v>
      </c>
      <c r="AM1323" s="14" t="str">
        <f t="shared" ca="1" si="364"/>
        <v>2 ano(s)</v>
      </c>
      <c r="AN1323" s="14" t="str">
        <f t="shared" ca="1" si="365"/>
        <v>8  mês(es)</v>
      </c>
      <c r="AO1323" s="14" t="str">
        <f t="shared" ca="1" si="366"/>
        <v>29 dias</v>
      </c>
      <c r="AP1323" s="14">
        <f t="shared" ca="1" si="367"/>
        <v>1002</v>
      </c>
      <c r="AQ1323" s="21" t="s">
        <v>99</v>
      </c>
      <c r="AR1323" s="21"/>
      <c r="AS1323" s="21"/>
      <c r="AT1323" s="21"/>
      <c r="AU1323" s="21"/>
      <c r="AV1323" s="21"/>
      <c r="AW1323" s="14" t="s">
        <v>100</v>
      </c>
      <c r="AX1323" s="21" t="s">
        <v>2538</v>
      </c>
      <c r="AY1323" s="21"/>
      <c r="AZ1323" s="21" t="s">
        <v>99</v>
      </c>
      <c r="BA1323" s="14" t="s">
        <v>99</v>
      </c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 t="s">
        <v>8818</v>
      </c>
      <c r="BM1323" s="21">
        <v>1201</v>
      </c>
      <c r="BN1323" s="21" t="s">
        <v>8819</v>
      </c>
      <c r="BO1323" s="21" t="s">
        <v>106</v>
      </c>
      <c r="BP1323" s="21" t="s">
        <v>8820</v>
      </c>
      <c r="BQ1323" s="21" t="s">
        <v>8821</v>
      </c>
      <c r="BR1323" s="189" t="s">
        <v>8822</v>
      </c>
      <c r="BS1323" s="155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155"/>
      <c r="CN1323" s="21"/>
      <c r="CO1323" s="21"/>
    </row>
    <row r="1324" spans="1:93" ht="15" customHeight="1">
      <c r="A1324" s="24" t="s">
        <v>8823</v>
      </c>
      <c r="B1324" s="25">
        <v>7</v>
      </c>
      <c r="C1324" s="34" t="s">
        <v>82</v>
      </c>
      <c r="D1324" s="615" t="s">
        <v>11918</v>
      </c>
      <c r="E1324" s="599">
        <v>57</v>
      </c>
      <c r="F1324" s="600"/>
      <c r="G1324" s="600"/>
      <c r="H1324" s="27" t="s">
        <v>84</v>
      </c>
      <c r="I1324" s="25" t="s">
        <v>6015</v>
      </c>
      <c r="J1324" s="25" t="s">
        <v>135</v>
      </c>
      <c r="K1324" s="25" t="s">
        <v>544</v>
      </c>
      <c r="L1324" s="25" t="s">
        <v>75</v>
      </c>
      <c r="M1324" s="28" t="s">
        <v>136</v>
      </c>
      <c r="N1324" s="28" t="s">
        <v>4987</v>
      </c>
      <c r="O1324" s="29" t="s">
        <v>8824</v>
      </c>
      <c r="P1324" s="25" t="s">
        <v>8825</v>
      </c>
      <c r="Q1324" s="25">
        <v>1362</v>
      </c>
      <c r="R1324" s="25" t="s">
        <v>8826</v>
      </c>
      <c r="S1324" s="25" t="s">
        <v>8827</v>
      </c>
      <c r="T1324" s="25">
        <v>235438722</v>
      </c>
      <c r="U1324" s="25">
        <v>67</v>
      </c>
      <c r="V1324" s="25">
        <v>2</v>
      </c>
      <c r="W1324" s="25">
        <v>564</v>
      </c>
      <c r="X1324" s="24" t="s">
        <v>8828</v>
      </c>
      <c r="Y1324" s="24" t="s">
        <v>8829</v>
      </c>
      <c r="Z1324" s="25"/>
      <c r="AA1324" s="25" t="s">
        <v>96</v>
      </c>
      <c r="AB1324" s="25" t="s">
        <v>23</v>
      </c>
      <c r="AC1324" s="25" t="s">
        <v>97</v>
      </c>
      <c r="AD1324" s="30"/>
      <c r="AE1324" s="24" t="s">
        <v>8674</v>
      </c>
      <c r="AF1324" s="31">
        <v>31700</v>
      </c>
      <c r="AG1324" s="25" t="str">
        <f t="shared" ref="AG1324:AG1332" ca="1" si="368">DATEDIF(AF1324,TODAY(),"Y")&amp;" anos"</f>
        <v>38 anos</v>
      </c>
      <c r="AH1324" s="25"/>
      <c r="AI1324" s="31">
        <v>43937</v>
      </c>
      <c r="AJ1324" s="31">
        <f t="shared" si="362"/>
        <v>53068</v>
      </c>
      <c r="AK1324" s="31">
        <f t="shared" si="363"/>
        <v>54894</v>
      </c>
      <c r="AL1324" s="25">
        <v>59</v>
      </c>
      <c r="AM1324" s="25" t="str">
        <f t="shared" ca="1" si="364"/>
        <v>5 ano(s)</v>
      </c>
      <c r="AN1324" s="25" t="str">
        <f t="shared" ca="1" si="365"/>
        <v>4  mês(es)</v>
      </c>
      <c r="AO1324" s="25" t="str">
        <f t="shared" ca="1" si="366"/>
        <v>0 dias</v>
      </c>
      <c r="AP1324" s="25">
        <f t="shared" ca="1" si="367"/>
        <v>1948</v>
      </c>
      <c r="AQ1324" s="32" t="s">
        <v>99</v>
      </c>
      <c r="AR1324" s="25"/>
      <c r="AS1324" s="25"/>
      <c r="AT1324" s="25"/>
      <c r="AU1324" s="25"/>
      <c r="AV1324" s="25"/>
      <c r="AW1324" s="25" t="s">
        <v>100</v>
      </c>
      <c r="AX1324" s="25" t="s">
        <v>2538</v>
      </c>
      <c r="AY1324" s="25" t="s">
        <v>8830</v>
      </c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 t="s">
        <v>8831</v>
      </c>
      <c r="BM1324" s="25">
        <v>3</v>
      </c>
      <c r="BN1324" s="25" t="s">
        <v>8832</v>
      </c>
      <c r="BO1324" s="25" t="s">
        <v>106</v>
      </c>
      <c r="BP1324" s="25">
        <v>69058110</v>
      </c>
      <c r="BQ1324" s="25">
        <v>92981114569</v>
      </c>
      <c r="BR1324" s="33" t="s">
        <v>8833</v>
      </c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31">
        <v>43937</v>
      </c>
      <c r="CC1324" s="25" t="s">
        <v>175</v>
      </c>
      <c r="CD1324" s="31">
        <v>44672</v>
      </c>
      <c r="CE1324" s="25" t="s">
        <v>709</v>
      </c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</row>
    <row r="1325" spans="1:93" ht="15" customHeight="1">
      <c r="A1325" s="264" t="s">
        <v>15692</v>
      </c>
      <c r="B1325" s="265">
        <v>41</v>
      </c>
      <c r="C1325" s="225" t="s">
        <v>82</v>
      </c>
      <c r="D1325" s="609" t="s">
        <v>15693</v>
      </c>
      <c r="E1325" s="599">
        <v>59</v>
      </c>
      <c r="F1325" s="609"/>
      <c r="G1325" s="609"/>
      <c r="H1325" s="597" t="s">
        <v>84</v>
      </c>
      <c r="I1325" s="265" t="s">
        <v>4548</v>
      </c>
      <c r="J1325" s="265" t="s">
        <v>85</v>
      </c>
      <c r="K1325" s="265"/>
      <c r="L1325" s="265" t="s">
        <v>257</v>
      </c>
      <c r="M1325" s="266" t="s">
        <v>196</v>
      </c>
      <c r="N1325" s="270" t="s">
        <v>88</v>
      </c>
      <c r="O1325" s="267" t="s">
        <v>15694</v>
      </c>
      <c r="P1325" s="294" t="s">
        <v>15695</v>
      </c>
      <c r="Q1325" s="265">
        <v>1940</v>
      </c>
      <c r="R1325" s="294" t="s">
        <v>15696</v>
      </c>
      <c r="S1325" s="294" t="s">
        <v>15697</v>
      </c>
      <c r="T1325" s="300" t="s">
        <v>15698</v>
      </c>
      <c r="U1325" s="265" t="s">
        <v>2801</v>
      </c>
      <c r="V1325" s="265" t="s">
        <v>716</v>
      </c>
      <c r="W1325" s="265" t="s">
        <v>15699</v>
      </c>
      <c r="X1325" s="264" t="s">
        <v>15700</v>
      </c>
      <c r="Y1325" s="264" t="s">
        <v>15701</v>
      </c>
      <c r="Z1325" s="265">
        <v>2</v>
      </c>
      <c r="AA1325" s="265" t="s">
        <v>96</v>
      </c>
      <c r="AB1325" s="265" t="s">
        <v>23</v>
      </c>
      <c r="AC1325" s="265" t="s">
        <v>97</v>
      </c>
      <c r="AD1325" s="268"/>
      <c r="AE1325" s="264"/>
      <c r="AF1325" s="297">
        <v>32853</v>
      </c>
      <c r="AG1325" s="265" t="str">
        <f t="shared" ca="1" si="368"/>
        <v>35 anos</v>
      </c>
      <c r="AH1325" s="297">
        <v>45261</v>
      </c>
      <c r="AI1325" s="269"/>
      <c r="AJ1325" s="269"/>
      <c r="AK1325" s="269"/>
      <c r="AL1325" s="265"/>
      <c r="AM1325" s="265"/>
      <c r="AN1325" s="265"/>
      <c r="AO1325" s="265"/>
      <c r="AP1325" s="265"/>
      <c r="AQ1325" s="265"/>
      <c r="AR1325" s="265"/>
      <c r="AS1325" s="265"/>
      <c r="AT1325" s="265"/>
      <c r="AU1325" s="265"/>
      <c r="AV1325" s="265"/>
      <c r="AW1325" s="265" t="s">
        <v>100</v>
      </c>
      <c r="AX1325" s="648" t="s">
        <v>15702</v>
      </c>
      <c r="AY1325" s="648" t="s">
        <v>15703</v>
      </c>
      <c r="AZ1325" s="63" t="s">
        <v>15704</v>
      </c>
      <c r="BA1325" s="94" t="s">
        <v>99</v>
      </c>
      <c r="BB1325" s="265" t="s">
        <v>271</v>
      </c>
      <c r="BC1325" s="265"/>
      <c r="BD1325" s="265"/>
      <c r="BE1325" s="265"/>
      <c r="BF1325" s="265"/>
      <c r="BG1325" s="265"/>
      <c r="BH1325" s="265"/>
      <c r="BI1325" s="265"/>
      <c r="BJ1325" s="265"/>
      <c r="BK1325" s="265"/>
      <c r="BL1325" s="264" t="s">
        <v>15705</v>
      </c>
      <c r="BM1325" s="265">
        <v>474</v>
      </c>
      <c r="BN1325" s="265" t="s">
        <v>15706</v>
      </c>
      <c r="BO1325" s="265" t="s">
        <v>106</v>
      </c>
      <c r="BP1325" s="265" t="s">
        <v>15707</v>
      </c>
      <c r="BQ1325" s="656">
        <v>92995069121</v>
      </c>
      <c r="BR1325" s="51" t="s">
        <v>15708</v>
      </c>
      <c r="BS1325" s="265"/>
      <c r="BT1325" s="265"/>
      <c r="BU1325" s="265"/>
      <c r="BV1325" s="265" t="s">
        <v>276</v>
      </c>
      <c r="BW1325" s="265"/>
      <c r="BX1325" s="265"/>
      <c r="BY1325" s="265"/>
      <c r="BZ1325" s="265"/>
      <c r="CA1325" s="265"/>
      <c r="CB1325" s="269"/>
      <c r="CC1325" s="265"/>
      <c r="CD1325" s="269"/>
      <c r="CE1325" s="265"/>
      <c r="CF1325" s="265"/>
      <c r="CG1325" s="265"/>
      <c r="CH1325" s="265"/>
      <c r="CI1325" s="265"/>
      <c r="CJ1325" s="265"/>
      <c r="CK1325" s="265"/>
      <c r="CL1325" s="265"/>
      <c r="CM1325" s="265"/>
      <c r="CN1325" s="265" t="s">
        <v>15709</v>
      </c>
      <c r="CO1325" s="265" t="s">
        <v>9280</v>
      </c>
    </row>
    <row r="1326" spans="1:93" ht="15" customHeight="1">
      <c r="A1326" s="13" t="s">
        <v>5206</v>
      </c>
      <c r="B1326" s="14">
        <v>367</v>
      </c>
      <c r="C1326" s="40" t="s">
        <v>82</v>
      </c>
      <c r="D1326" s="599" t="s">
        <v>15693</v>
      </c>
      <c r="E1326" s="599">
        <v>59</v>
      </c>
      <c r="F1326" s="599"/>
      <c r="G1326" s="599"/>
      <c r="H1326" s="36" t="s">
        <v>84</v>
      </c>
      <c r="I1326" s="14" t="s">
        <v>5207</v>
      </c>
      <c r="J1326" s="14" t="s">
        <v>85</v>
      </c>
      <c r="K1326" s="14" t="s">
        <v>544</v>
      </c>
      <c r="L1326" s="14" t="s">
        <v>71</v>
      </c>
      <c r="M1326" s="17" t="s">
        <v>196</v>
      </c>
      <c r="N1326" s="17" t="s">
        <v>88</v>
      </c>
      <c r="O1326" s="18" t="s">
        <v>5208</v>
      </c>
      <c r="P1326" s="14" t="s">
        <v>5209</v>
      </c>
      <c r="Q1326" s="17" t="s">
        <v>5210</v>
      </c>
      <c r="R1326" s="14" t="s">
        <v>5211</v>
      </c>
      <c r="S1326" s="14" t="s">
        <v>5212</v>
      </c>
      <c r="T1326" s="14">
        <v>146795322</v>
      </c>
      <c r="U1326" s="14">
        <v>16</v>
      </c>
      <c r="V1326" s="14">
        <v>61</v>
      </c>
      <c r="W1326" s="14">
        <v>4</v>
      </c>
      <c r="X1326" s="13" t="s">
        <v>5213</v>
      </c>
      <c r="Y1326" s="13" t="s">
        <v>5214</v>
      </c>
      <c r="Z1326" s="14">
        <v>2</v>
      </c>
      <c r="AA1326" s="14" t="s">
        <v>96</v>
      </c>
      <c r="AB1326" s="14" t="s">
        <v>23</v>
      </c>
      <c r="AC1326" s="14" t="s">
        <v>97</v>
      </c>
      <c r="AD1326" s="19"/>
      <c r="AE1326" s="13" t="s">
        <v>5215</v>
      </c>
      <c r="AF1326" s="20">
        <v>27458</v>
      </c>
      <c r="AG1326" s="14" t="str">
        <f t="shared" ca="1" si="368"/>
        <v>50 anos</v>
      </c>
      <c r="AH1326" s="20">
        <v>38384</v>
      </c>
      <c r="AI1326" s="20">
        <v>38384</v>
      </c>
      <c r="AJ1326" s="20">
        <f>EDATE(AI1326,300)</f>
        <v>47515</v>
      </c>
      <c r="AK1326" s="20">
        <f>EDATE(AI1326,360)</f>
        <v>49341</v>
      </c>
      <c r="AL1326" s="14">
        <v>59</v>
      </c>
      <c r="AM1326" s="14" t="str">
        <f ca="1">DATEDIF(AI1326,TODAY(),"Y")&amp;" ano(s)"</f>
        <v>20 ano(s)</v>
      </c>
      <c r="AN1326" s="14" t="str">
        <f ca="1">DATEDIF(AI1326,TODAY(),"YM")&amp;"  mês(es)"</f>
        <v>6  mês(es)</v>
      </c>
      <c r="AO1326" s="14" t="str">
        <f ca="1">DATEDIF(AI1326,TODAY(),"MD")&amp;" dias"</f>
        <v>15 dias</v>
      </c>
      <c r="AP1326" s="14">
        <f ca="1">TODAY()-AI1326</f>
        <v>7501</v>
      </c>
      <c r="AQ1326" s="21" t="s">
        <v>99</v>
      </c>
      <c r="AR1326" s="14"/>
      <c r="AS1326" s="14"/>
      <c r="AT1326" s="14"/>
      <c r="AU1326" s="14"/>
      <c r="AV1326" s="14"/>
      <c r="AW1326" s="14" t="s">
        <v>100</v>
      </c>
      <c r="AX1326" s="14"/>
      <c r="AY1326" s="14" t="s">
        <v>1471</v>
      </c>
      <c r="AZ1326" s="14"/>
      <c r="BA1326" s="14"/>
      <c r="BB1326" s="14"/>
      <c r="BC1326" s="14"/>
      <c r="BD1326" s="14" t="s">
        <v>1889</v>
      </c>
      <c r="BE1326" s="14" t="s">
        <v>223</v>
      </c>
      <c r="BF1326" s="14"/>
      <c r="BG1326" s="14"/>
      <c r="BH1326" s="14"/>
      <c r="BI1326" s="14"/>
      <c r="BJ1326" s="14"/>
      <c r="BK1326" s="14"/>
      <c r="BL1326" s="14" t="s">
        <v>5216</v>
      </c>
      <c r="BM1326" s="14">
        <v>0</v>
      </c>
      <c r="BN1326" s="14"/>
      <c r="BO1326" s="14" t="s">
        <v>106</v>
      </c>
      <c r="BP1326" s="14">
        <v>69000000</v>
      </c>
      <c r="BQ1326" s="14">
        <v>0</v>
      </c>
      <c r="BR1326" s="22" t="s">
        <v>5217</v>
      </c>
      <c r="BS1326" s="14" t="s">
        <v>205</v>
      </c>
      <c r="BT1326" s="14" t="s">
        <v>206</v>
      </c>
      <c r="BU1326" s="14" t="s">
        <v>207</v>
      </c>
      <c r="BV1326" s="14"/>
      <c r="BW1326" s="14"/>
      <c r="BX1326" s="14"/>
      <c r="BY1326" s="14" t="s">
        <v>413</v>
      </c>
      <c r="BZ1326" s="14" t="s">
        <v>110</v>
      </c>
      <c r="CA1326" s="14" t="s">
        <v>110</v>
      </c>
      <c r="CB1326" s="14" t="s">
        <v>110</v>
      </c>
      <c r="CC1326" s="14" t="s">
        <v>110</v>
      </c>
      <c r="CD1326" s="14" t="s">
        <v>110</v>
      </c>
      <c r="CE1326" s="14" t="s">
        <v>110</v>
      </c>
      <c r="CF1326" s="14" t="s">
        <v>110</v>
      </c>
      <c r="CG1326" s="14" t="s">
        <v>110</v>
      </c>
      <c r="CH1326" s="14" t="s">
        <v>110</v>
      </c>
      <c r="CI1326" s="14" t="s">
        <v>110</v>
      </c>
      <c r="CJ1326" s="14" t="s">
        <v>110</v>
      </c>
      <c r="CK1326" s="14" t="s">
        <v>110</v>
      </c>
      <c r="CL1326" s="14" t="s">
        <v>110</v>
      </c>
      <c r="CM1326" s="14" t="s">
        <v>110</v>
      </c>
      <c r="CN1326" s="14"/>
      <c r="CO1326" s="14"/>
    </row>
    <row r="1327" spans="1:93" ht="15" customHeight="1">
      <c r="A1327" s="24" t="s">
        <v>5218</v>
      </c>
      <c r="B1327" s="25">
        <v>362</v>
      </c>
      <c r="C1327" s="34" t="s">
        <v>82</v>
      </c>
      <c r="D1327" s="600" t="s">
        <v>15693</v>
      </c>
      <c r="E1327" s="599">
        <v>59</v>
      </c>
      <c r="F1327" s="600"/>
      <c r="G1327" s="600"/>
      <c r="H1327" s="27" t="s">
        <v>84</v>
      </c>
      <c r="I1327" s="25" t="s">
        <v>5219</v>
      </c>
      <c r="J1327" s="25" t="s">
        <v>85</v>
      </c>
      <c r="K1327" s="25" t="s">
        <v>86</v>
      </c>
      <c r="L1327" s="25" t="s">
        <v>71</v>
      </c>
      <c r="M1327" s="28" t="s">
        <v>196</v>
      </c>
      <c r="N1327" s="28" t="s">
        <v>88</v>
      </c>
      <c r="O1327" s="29" t="s">
        <v>5220</v>
      </c>
      <c r="P1327" s="25" t="s">
        <v>5221</v>
      </c>
      <c r="Q1327" s="28" t="s">
        <v>5222</v>
      </c>
      <c r="R1327" s="25" t="s">
        <v>5223</v>
      </c>
      <c r="S1327" s="25" t="s">
        <v>5224</v>
      </c>
      <c r="T1327" s="25">
        <v>167853322</v>
      </c>
      <c r="U1327" s="25">
        <v>91</v>
      </c>
      <c r="V1327" s="25">
        <v>63</v>
      </c>
      <c r="W1327" s="25">
        <v>87</v>
      </c>
      <c r="X1327" s="24" t="s">
        <v>5225</v>
      </c>
      <c r="Y1327" s="24" t="s">
        <v>5226</v>
      </c>
      <c r="Z1327" s="25">
        <v>1</v>
      </c>
      <c r="AA1327" s="25" t="s">
        <v>96</v>
      </c>
      <c r="AB1327" s="25" t="s">
        <v>23</v>
      </c>
      <c r="AC1327" s="25" t="s">
        <v>97</v>
      </c>
      <c r="AD1327" s="30"/>
      <c r="AE1327" s="24"/>
      <c r="AF1327" s="31">
        <v>27984</v>
      </c>
      <c r="AG1327" s="25" t="str">
        <f t="shared" ca="1" si="368"/>
        <v>49 anos</v>
      </c>
      <c r="AH1327" s="31">
        <v>38384</v>
      </c>
      <c r="AI1327" s="31">
        <v>38384</v>
      </c>
      <c r="AJ1327" s="31">
        <f>EDATE(AI1327,300)</f>
        <v>47515</v>
      </c>
      <c r="AK1327" s="31">
        <f>EDATE(AI1327,360)</f>
        <v>49341</v>
      </c>
      <c r="AL1327" s="25">
        <v>59</v>
      </c>
      <c r="AM1327" s="25" t="str">
        <f ca="1">DATEDIF(AI1327,TODAY(),"Y")&amp;" ano(s)"</f>
        <v>20 ano(s)</v>
      </c>
      <c r="AN1327" s="25" t="str">
        <f ca="1">DATEDIF(AI1327,TODAY(),"YM")&amp;"  mês(es)"</f>
        <v>6  mês(es)</v>
      </c>
      <c r="AO1327" s="25" t="str">
        <f ca="1">DATEDIF(AI1327,TODAY(),"MD")&amp;" dias"</f>
        <v>15 dias</v>
      </c>
      <c r="AP1327" s="25">
        <f ca="1">TODAY()-AI1327</f>
        <v>7501</v>
      </c>
      <c r="AQ1327" s="32" t="s">
        <v>99</v>
      </c>
      <c r="AR1327" s="25"/>
      <c r="AS1327" s="25"/>
      <c r="AT1327" s="25"/>
      <c r="AU1327" s="25"/>
      <c r="AV1327" s="25"/>
      <c r="AW1327" s="25"/>
      <c r="AX1327" s="25"/>
      <c r="AY1327" s="25" t="s">
        <v>99</v>
      </c>
      <c r="AZ1327" s="25"/>
      <c r="BA1327" s="25"/>
      <c r="BB1327" s="25"/>
      <c r="BC1327" s="25"/>
      <c r="BD1327" s="25" t="s">
        <v>1889</v>
      </c>
      <c r="BE1327" s="25" t="s">
        <v>223</v>
      </c>
      <c r="BF1327" s="25"/>
      <c r="BG1327" s="25"/>
      <c r="BH1327" s="25"/>
      <c r="BI1327" s="25"/>
      <c r="BJ1327" s="25"/>
      <c r="BK1327" s="25"/>
      <c r="BL1327" s="25" t="s">
        <v>5227</v>
      </c>
      <c r="BM1327" s="25">
        <v>0</v>
      </c>
      <c r="BN1327" s="25" t="s">
        <v>5228</v>
      </c>
      <c r="BO1327" s="25" t="s">
        <v>106</v>
      </c>
      <c r="BP1327" s="25">
        <v>69067000</v>
      </c>
      <c r="BQ1327" s="25">
        <v>984396039</v>
      </c>
      <c r="BR1327" s="33" t="s">
        <v>5229</v>
      </c>
      <c r="BS1327" s="25" t="s">
        <v>205</v>
      </c>
      <c r="BT1327" s="25" t="s">
        <v>206</v>
      </c>
      <c r="BU1327" s="25" t="s">
        <v>207</v>
      </c>
      <c r="BV1327" s="25"/>
      <c r="BW1327" s="25"/>
      <c r="BX1327" s="25"/>
      <c r="BY1327" s="25" t="s">
        <v>413</v>
      </c>
      <c r="BZ1327" s="25" t="s">
        <v>110</v>
      </c>
      <c r="CA1327" s="25" t="s">
        <v>110</v>
      </c>
      <c r="CB1327" s="25" t="s">
        <v>110</v>
      </c>
      <c r="CC1327" s="25" t="s">
        <v>110</v>
      </c>
      <c r="CD1327" s="25" t="s">
        <v>110</v>
      </c>
      <c r="CE1327" s="25" t="s">
        <v>110</v>
      </c>
      <c r="CF1327" s="25" t="s">
        <v>110</v>
      </c>
      <c r="CG1327" s="25" t="s">
        <v>110</v>
      </c>
      <c r="CH1327" s="25" t="s">
        <v>110</v>
      </c>
      <c r="CI1327" s="25" t="s">
        <v>110</v>
      </c>
      <c r="CJ1327" s="25" t="s">
        <v>110</v>
      </c>
      <c r="CK1327" s="25" t="s">
        <v>110</v>
      </c>
      <c r="CL1327" s="25" t="s">
        <v>110</v>
      </c>
      <c r="CM1327" s="25" t="s">
        <v>110</v>
      </c>
      <c r="CN1327" s="25"/>
      <c r="CO1327" s="25"/>
    </row>
    <row r="1328" spans="1:93" ht="15" customHeight="1">
      <c r="A1328" s="293" t="s">
        <v>15710</v>
      </c>
      <c r="B1328" s="265">
        <v>73</v>
      </c>
      <c r="C1328" s="585" t="s">
        <v>82</v>
      </c>
      <c r="D1328" s="609" t="s">
        <v>15693</v>
      </c>
      <c r="E1328" s="599">
        <v>59</v>
      </c>
      <c r="F1328" s="609"/>
      <c r="G1328" s="609"/>
      <c r="H1328" s="597" t="s">
        <v>84</v>
      </c>
      <c r="I1328" s="265" t="s">
        <v>295</v>
      </c>
      <c r="J1328" s="265" t="s">
        <v>85</v>
      </c>
      <c r="K1328" s="265"/>
      <c r="L1328" s="270" t="s">
        <v>257</v>
      </c>
      <c r="M1328" s="266" t="s">
        <v>196</v>
      </c>
      <c r="N1328" s="266" t="s">
        <v>88</v>
      </c>
      <c r="O1328" s="267" t="s">
        <v>15711</v>
      </c>
      <c r="P1328" s="294" t="s">
        <v>15712</v>
      </c>
      <c r="Q1328" s="272">
        <v>1973</v>
      </c>
      <c r="R1328" s="294" t="s">
        <v>15713</v>
      </c>
      <c r="S1328" s="294" t="s">
        <v>15714</v>
      </c>
      <c r="T1328" s="299">
        <v>32342192259</v>
      </c>
      <c r="U1328" s="265">
        <v>59</v>
      </c>
      <c r="V1328" s="296" t="s">
        <v>717</v>
      </c>
      <c r="W1328" s="296" t="s">
        <v>7051</v>
      </c>
      <c r="X1328" s="293" t="s">
        <v>15715</v>
      </c>
      <c r="Y1328" s="293" t="s">
        <v>15716</v>
      </c>
      <c r="Z1328" s="265">
        <v>2</v>
      </c>
      <c r="AA1328" s="265" t="s">
        <v>96</v>
      </c>
      <c r="AB1328" s="265" t="s">
        <v>23</v>
      </c>
      <c r="AC1328" s="265" t="s">
        <v>97</v>
      </c>
      <c r="AD1328" s="268"/>
      <c r="AE1328" s="264"/>
      <c r="AF1328" s="297">
        <v>31670</v>
      </c>
      <c r="AG1328" s="265" t="str">
        <f t="shared" ca="1" si="368"/>
        <v>38 anos</v>
      </c>
      <c r="AH1328" s="297">
        <v>45267</v>
      </c>
      <c r="AI1328" s="269"/>
      <c r="AJ1328" s="269"/>
      <c r="AK1328" s="269"/>
      <c r="AL1328" s="265"/>
      <c r="AM1328" s="265"/>
      <c r="AN1328" s="265"/>
      <c r="AO1328" s="265"/>
      <c r="AP1328" s="265"/>
      <c r="AQ1328" s="270"/>
      <c r="AR1328" s="265"/>
      <c r="AS1328" s="265"/>
      <c r="AT1328" s="265"/>
      <c r="AU1328" s="265"/>
      <c r="AV1328" s="265"/>
      <c r="AW1328" s="265" t="s">
        <v>100</v>
      </c>
      <c r="AX1328" s="52" t="s">
        <v>2029</v>
      </c>
      <c r="AY1328" s="52" t="s">
        <v>306</v>
      </c>
      <c r="AZ1328" s="63" t="s">
        <v>99</v>
      </c>
      <c r="BA1328" s="52" t="s">
        <v>99</v>
      </c>
      <c r="BB1328" s="265" t="s">
        <v>271</v>
      </c>
      <c r="BC1328" s="265"/>
      <c r="BD1328" s="265"/>
      <c r="BE1328" s="265"/>
      <c r="BF1328" s="265"/>
      <c r="BG1328" s="265"/>
      <c r="BH1328" s="265"/>
      <c r="BI1328" s="265"/>
      <c r="BJ1328" s="265"/>
      <c r="BK1328" s="265"/>
      <c r="BL1328" s="264" t="s">
        <v>15717</v>
      </c>
      <c r="BM1328" s="265">
        <v>36</v>
      </c>
      <c r="BN1328" s="265"/>
      <c r="BO1328" s="265" t="s">
        <v>106</v>
      </c>
      <c r="BP1328" s="299">
        <v>69098510</v>
      </c>
      <c r="BQ1328" s="53" t="s">
        <v>15718</v>
      </c>
      <c r="BR1328" s="54" t="s">
        <v>15719</v>
      </c>
      <c r="BS1328" s="265"/>
      <c r="BT1328" s="265"/>
      <c r="BU1328" s="265"/>
      <c r="BV1328" s="265" t="s">
        <v>276</v>
      </c>
      <c r="BW1328" s="265"/>
      <c r="BX1328" s="265"/>
      <c r="BY1328" s="265"/>
      <c r="BZ1328" s="265"/>
      <c r="CA1328" s="265"/>
      <c r="CB1328" s="265"/>
      <c r="CC1328" s="265"/>
      <c r="CD1328" s="265"/>
      <c r="CE1328" s="265"/>
      <c r="CF1328" s="265"/>
      <c r="CG1328" s="265"/>
      <c r="CH1328" s="265"/>
      <c r="CI1328" s="265"/>
      <c r="CJ1328" s="265"/>
      <c r="CK1328" s="265"/>
      <c r="CL1328" s="265"/>
      <c r="CM1328" s="265"/>
      <c r="CN1328" s="265"/>
      <c r="CO1328" s="265"/>
    </row>
    <row r="1329" spans="1:93" ht="15" customHeight="1">
      <c r="A1329" s="142" t="s">
        <v>2594</v>
      </c>
      <c r="B1329" s="14"/>
      <c r="C1329" s="40" t="s">
        <v>82</v>
      </c>
      <c r="D1329" s="599" t="s">
        <v>2595</v>
      </c>
      <c r="E1329" s="599">
        <v>55</v>
      </c>
      <c r="F1329" s="599"/>
      <c r="G1329" s="599"/>
      <c r="H1329" s="592" t="s">
        <v>84</v>
      </c>
      <c r="I1329" s="14"/>
      <c r="J1329" s="14" t="s">
        <v>85</v>
      </c>
      <c r="K1329" s="14" t="s">
        <v>86</v>
      </c>
      <c r="L1329" s="14" t="s">
        <v>1904</v>
      </c>
      <c r="M1329" s="17" t="s">
        <v>1905</v>
      </c>
      <c r="N1329" s="17" t="s">
        <v>88</v>
      </c>
      <c r="O1329" s="149" t="s">
        <v>2596</v>
      </c>
      <c r="P1329" s="53" t="s">
        <v>2597</v>
      </c>
      <c r="Q1329" s="14"/>
      <c r="R1329" s="141" t="s">
        <v>2598</v>
      </c>
      <c r="S1329" s="141">
        <v>7948438408</v>
      </c>
      <c r="T1329" s="53">
        <v>30852601694</v>
      </c>
      <c r="U1329" s="128">
        <v>94</v>
      </c>
      <c r="V1329" s="54">
        <v>2</v>
      </c>
      <c r="W1329" s="54">
        <v>790</v>
      </c>
      <c r="X1329" s="142" t="s">
        <v>2599</v>
      </c>
      <c r="Y1329" s="142" t="s">
        <v>2600</v>
      </c>
      <c r="Z1329" s="54" t="s">
        <v>1931</v>
      </c>
      <c r="AA1329" s="14" t="s">
        <v>96</v>
      </c>
      <c r="AB1329" s="14" t="s">
        <v>23</v>
      </c>
      <c r="AC1329" s="14" t="s">
        <v>97</v>
      </c>
      <c r="AD1329" s="19"/>
      <c r="AE1329" s="13"/>
      <c r="AF1329" s="143">
        <v>34188</v>
      </c>
      <c r="AG1329" s="14" t="str">
        <f t="shared" ca="1" si="368"/>
        <v>32 anos</v>
      </c>
      <c r="AH1329" s="143">
        <v>45303</v>
      </c>
      <c r="AI1329" s="143">
        <v>45303</v>
      </c>
      <c r="AJ1329" s="20">
        <f>EDATE(AI1329,300)</f>
        <v>54435</v>
      </c>
      <c r="AK1329" s="20">
        <f>EDATE(AI1329,360)</f>
        <v>56261</v>
      </c>
      <c r="AL1329" s="14">
        <v>59</v>
      </c>
      <c r="AM1329" s="14" t="str">
        <f ca="1">DATEDIF(AI1329,TODAY(),"Y")&amp;" ano(s)"</f>
        <v>1 ano(s)</v>
      </c>
      <c r="AN1329" s="14" t="str">
        <f ca="1">DATEDIF(AI1329,TODAY(),"YM")&amp;"  mês(es)"</f>
        <v>7  mês(es)</v>
      </c>
      <c r="AO1329" s="14" t="str">
        <f ca="1">DATEDIF(AI1329,TODAY(),"MD")&amp;" dias"</f>
        <v>4 dias</v>
      </c>
      <c r="AP1329" s="14">
        <f ca="1">TODAY()-AI1329</f>
        <v>582</v>
      </c>
      <c r="AQ1329" s="14" t="s">
        <v>99</v>
      </c>
      <c r="AR1329" s="14"/>
      <c r="AS1329" s="14"/>
      <c r="AT1329" s="14"/>
      <c r="AU1329" s="14"/>
      <c r="AV1329" s="14"/>
      <c r="AW1329" s="14" t="s">
        <v>100</v>
      </c>
      <c r="AX1329" s="54" t="s">
        <v>2601</v>
      </c>
      <c r="AY1329" s="54" t="s">
        <v>1983</v>
      </c>
      <c r="AZ1329" s="54" t="s">
        <v>99</v>
      </c>
      <c r="BA1329" s="54" t="s">
        <v>99</v>
      </c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54" t="s">
        <v>2602</v>
      </c>
      <c r="BM1329" s="128">
        <v>310</v>
      </c>
      <c r="BN1329" s="14"/>
      <c r="BO1329" s="14" t="s">
        <v>106</v>
      </c>
      <c r="BP1329" s="53">
        <v>69065030</v>
      </c>
      <c r="BQ1329" s="130">
        <v>92981328204</v>
      </c>
      <c r="BR1329" s="87" t="s">
        <v>2603</v>
      </c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20"/>
      <c r="CC1329" s="14"/>
      <c r="CD1329" s="20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</row>
    <row r="1330" spans="1:93" ht="15" customHeight="1">
      <c r="A1330" s="13" t="s">
        <v>12095</v>
      </c>
      <c r="B1330" s="14">
        <v>195</v>
      </c>
      <c r="C1330" s="40" t="s">
        <v>1347</v>
      </c>
      <c r="D1330" s="599" t="s">
        <v>12096</v>
      </c>
      <c r="E1330" s="599">
        <v>55</v>
      </c>
      <c r="F1330" s="599"/>
      <c r="G1330" s="599"/>
      <c r="H1330" s="36" t="s">
        <v>84</v>
      </c>
      <c r="I1330" s="14" t="s">
        <v>12097</v>
      </c>
      <c r="J1330" s="14" t="s">
        <v>85</v>
      </c>
      <c r="K1330" s="14" t="s">
        <v>86</v>
      </c>
      <c r="L1330" s="14" t="s">
        <v>195</v>
      </c>
      <c r="M1330" s="17" t="s">
        <v>196</v>
      </c>
      <c r="N1330" s="17" t="s">
        <v>88</v>
      </c>
      <c r="O1330" s="18" t="s">
        <v>12098</v>
      </c>
      <c r="P1330" s="14" t="s">
        <v>12099</v>
      </c>
      <c r="Q1330" s="17" t="s">
        <v>12100</v>
      </c>
      <c r="R1330" s="14" t="s">
        <v>12101</v>
      </c>
      <c r="S1330" s="14" t="s">
        <v>12102</v>
      </c>
      <c r="T1330" s="14">
        <v>206208622</v>
      </c>
      <c r="U1330" s="14">
        <v>16</v>
      </c>
      <c r="V1330" s="14">
        <v>19</v>
      </c>
      <c r="W1330" s="14">
        <v>63</v>
      </c>
      <c r="X1330" s="13" t="s">
        <v>12103</v>
      </c>
      <c r="Y1330" s="13" t="s">
        <v>12104</v>
      </c>
      <c r="Z1330" s="14">
        <v>2</v>
      </c>
      <c r="AA1330" s="14" t="s">
        <v>96</v>
      </c>
      <c r="AB1330" s="14" t="s">
        <v>23</v>
      </c>
      <c r="AC1330" s="14" t="s">
        <v>97</v>
      </c>
      <c r="AD1330" s="19" t="s">
        <v>5014</v>
      </c>
      <c r="AE1330" s="13"/>
      <c r="AF1330" s="20">
        <v>30572</v>
      </c>
      <c r="AG1330" s="14" t="str">
        <f t="shared" ca="1" si="368"/>
        <v>41 anos</v>
      </c>
      <c r="AH1330" s="20">
        <v>38058</v>
      </c>
      <c r="AI1330" s="20">
        <v>38058</v>
      </c>
      <c r="AJ1330" s="20">
        <f>EDATE(AI1330,300)</f>
        <v>47189</v>
      </c>
      <c r="AK1330" s="20">
        <f>EDATE(AI1330,360)</f>
        <v>49015</v>
      </c>
      <c r="AL1330" s="14">
        <v>59</v>
      </c>
      <c r="AM1330" s="14" t="str">
        <f ca="1">DATEDIF(AI1330,TODAY(),"Y")&amp;" ano(s)"</f>
        <v>21 ano(s)</v>
      </c>
      <c r="AN1330" s="14" t="str">
        <f ca="1">DATEDIF(AI1330,TODAY(),"YM")&amp;"  mês(es)"</f>
        <v>5  mês(es)</v>
      </c>
      <c r="AO1330" s="14" t="str">
        <f ca="1">DATEDIF(AI1330,TODAY(),"MD")&amp;" dias"</f>
        <v>4 dias</v>
      </c>
      <c r="AP1330" s="14">
        <f ca="1">TODAY()-AI1330</f>
        <v>7827</v>
      </c>
      <c r="AQ1330" s="21" t="s">
        <v>99</v>
      </c>
      <c r="AR1330" s="14"/>
      <c r="AS1330" s="14"/>
      <c r="AT1330" s="14"/>
      <c r="AU1330" s="14"/>
      <c r="AV1330" s="14"/>
      <c r="AW1330" s="14" t="s">
        <v>100</v>
      </c>
      <c r="AX1330" s="14" t="s">
        <v>12105</v>
      </c>
      <c r="AY1330" s="14"/>
      <c r="AZ1330" s="14" t="s">
        <v>99</v>
      </c>
      <c r="BA1330" s="14" t="s">
        <v>99</v>
      </c>
      <c r="BB1330" s="20" t="s">
        <v>101</v>
      </c>
      <c r="BC1330" s="14"/>
      <c r="BD1330" s="14" t="s">
        <v>102</v>
      </c>
      <c r="BE1330" s="14" t="s">
        <v>365</v>
      </c>
      <c r="BF1330" s="14"/>
      <c r="BG1330" s="14"/>
      <c r="BH1330" s="14"/>
      <c r="BI1330" s="14"/>
      <c r="BJ1330" s="14"/>
      <c r="BK1330" s="14"/>
      <c r="BL1330" s="14"/>
      <c r="BM1330" s="14">
        <v>0</v>
      </c>
      <c r="BN1330" s="14"/>
      <c r="BO1330" s="14" t="s">
        <v>106</v>
      </c>
      <c r="BP1330" s="14">
        <v>69000000</v>
      </c>
      <c r="BQ1330" s="14">
        <v>0</v>
      </c>
      <c r="BR1330" s="22" t="s">
        <v>12106</v>
      </c>
      <c r="BS1330" s="14" t="s">
        <v>108</v>
      </c>
      <c r="BT1330" s="14" t="s">
        <v>109</v>
      </c>
      <c r="BU1330" s="14" t="s">
        <v>110</v>
      </c>
      <c r="BV1330" s="14" t="s">
        <v>110</v>
      </c>
      <c r="BW1330" s="14" t="s">
        <v>110</v>
      </c>
      <c r="BX1330" s="20" t="s">
        <v>111</v>
      </c>
      <c r="BY1330" s="14" t="s">
        <v>112</v>
      </c>
      <c r="BZ1330" s="20" t="s">
        <v>113</v>
      </c>
      <c r="CA1330" s="14" t="s">
        <v>110</v>
      </c>
      <c r="CB1330" s="14" t="s">
        <v>110</v>
      </c>
      <c r="CC1330" s="14" t="s">
        <v>110</v>
      </c>
      <c r="CD1330" s="14" t="s">
        <v>110</v>
      </c>
      <c r="CE1330" s="14" t="s">
        <v>110</v>
      </c>
      <c r="CF1330" s="14" t="s">
        <v>110</v>
      </c>
      <c r="CG1330" s="14" t="s">
        <v>110</v>
      </c>
      <c r="CH1330" s="14" t="s">
        <v>110</v>
      </c>
      <c r="CI1330" s="14" t="s">
        <v>110</v>
      </c>
      <c r="CJ1330" s="14" t="s">
        <v>110</v>
      </c>
      <c r="CK1330" s="14" t="s">
        <v>110</v>
      </c>
      <c r="CL1330" s="14" t="s">
        <v>110</v>
      </c>
      <c r="CM1330" s="14" t="s">
        <v>110</v>
      </c>
      <c r="CN1330" s="14"/>
      <c r="CO1330" s="14"/>
    </row>
    <row r="1331" spans="1:93" ht="15" customHeight="1">
      <c r="A1331" s="250" t="s">
        <v>11832</v>
      </c>
      <c r="B1331" s="25"/>
      <c r="C1331" s="34" t="s">
        <v>82</v>
      </c>
      <c r="D1331" s="600" t="s">
        <v>11833</v>
      </c>
      <c r="E1331" s="600">
        <v>55</v>
      </c>
      <c r="F1331" s="600"/>
      <c r="G1331" s="600"/>
      <c r="H1331" s="590" t="s">
        <v>84</v>
      </c>
      <c r="I1331" s="25"/>
      <c r="J1331" s="25" t="s">
        <v>135</v>
      </c>
      <c r="K1331" s="25"/>
      <c r="L1331" s="25" t="s">
        <v>11834</v>
      </c>
      <c r="M1331" s="28" t="s">
        <v>196</v>
      </c>
      <c r="N1331" s="32" t="s">
        <v>88</v>
      </c>
      <c r="O1331" s="29" t="s">
        <v>11835</v>
      </c>
      <c r="P1331" s="25" t="s">
        <v>11836</v>
      </c>
      <c r="Q1331" s="25"/>
      <c r="R1331" s="25" t="s">
        <v>11837</v>
      </c>
      <c r="S1331" s="25" t="s">
        <v>11838</v>
      </c>
      <c r="T1331" s="25"/>
      <c r="U1331" s="25"/>
      <c r="V1331" s="25"/>
      <c r="W1331" s="25"/>
      <c r="X1331" s="24" t="s">
        <v>11839</v>
      </c>
      <c r="Y1331" s="24" t="s">
        <v>11840</v>
      </c>
      <c r="Z1331" s="25"/>
      <c r="AA1331" s="25" t="s">
        <v>96</v>
      </c>
      <c r="AB1331" s="25" t="s">
        <v>23</v>
      </c>
      <c r="AC1331" s="25" t="s">
        <v>97</v>
      </c>
      <c r="AD1331" s="30"/>
      <c r="AE1331" s="24"/>
      <c r="AF1331" s="31">
        <v>36581</v>
      </c>
      <c r="AG1331" s="25" t="str">
        <f t="shared" ca="1" si="368"/>
        <v>25 anos</v>
      </c>
      <c r="AH1331" s="31">
        <v>45261</v>
      </c>
      <c r="AI1331" s="31"/>
      <c r="AJ1331" s="31"/>
      <c r="AK1331" s="31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33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31"/>
      <c r="CC1331" s="25"/>
      <c r="CD1331" s="31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</row>
    <row r="1332" spans="1:93" ht="15" customHeight="1">
      <c r="A1332" s="619" t="s">
        <v>2604</v>
      </c>
      <c r="B1332" s="630"/>
      <c r="C1332" s="587" t="s">
        <v>82</v>
      </c>
      <c r="D1332" s="600" t="s">
        <v>2595</v>
      </c>
      <c r="E1332" s="600">
        <v>55</v>
      </c>
      <c r="F1332" s="600"/>
      <c r="G1332" s="600"/>
      <c r="H1332" s="587" t="s">
        <v>84</v>
      </c>
      <c r="I1332" s="630"/>
      <c r="J1332" s="630" t="s">
        <v>135</v>
      </c>
      <c r="K1332" s="630"/>
      <c r="L1332" s="634" t="s">
        <v>2605</v>
      </c>
      <c r="M1332" s="28" t="s">
        <v>1392</v>
      </c>
      <c r="N1332" s="28" t="s">
        <v>1450</v>
      </c>
      <c r="O1332" s="629" t="s">
        <v>2606</v>
      </c>
      <c r="P1332" s="25" t="s">
        <v>2607</v>
      </c>
      <c r="Q1332" s="658"/>
      <c r="R1332" s="25" t="s">
        <v>2608</v>
      </c>
      <c r="S1332" s="25" t="s">
        <v>2609</v>
      </c>
      <c r="T1332" s="630">
        <v>238103888</v>
      </c>
      <c r="U1332" s="630">
        <v>67</v>
      </c>
      <c r="V1332" s="630">
        <v>70</v>
      </c>
      <c r="W1332" s="630">
        <v>645</v>
      </c>
      <c r="X1332" s="619" t="s">
        <v>2610</v>
      </c>
      <c r="Y1332" s="619" t="s">
        <v>2611</v>
      </c>
      <c r="Z1332" s="630" t="s">
        <v>1075</v>
      </c>
      <c r="AA1332" s="630" t="s">
        <v>96</v>
      </c>
      <c r="AB1332" s="630" t="s">
        <v>23</v>
      </c>
      <c r="AC1332" s="630" t="s">
        <v>2595</v>
      </c>
      <c r="AD1332" s="642"/>
      <c r="AE1332" s="619"/>
      <c r="AF1332" s="644">
        <v>31805</v>
      </c>
      <c r="AG1332" s="630" t="str">
        <f t="shared" ca="1" si="368"/>
        <v>38 anos</v>
      </c>
      <c r="AH1332" s="644">
        <v>45741</v>
      </c>
      <c r="AI1332" s="644">
        <v>45741</v>
      </c>
      <c r="AJ1332" s="644">
        <f>EDATE(AI1332,300)</f>
        <v>54872</v>
      </c>
      <c r="AK1332" s="644">
        <f>EDATE(AI1332,360)</f>
        <v>56698</v>
      </c>
      <c r="AL1332" s="630">
        <v>59</v>
      </c>
      <c r="AM1332" s="630" t="str">
        <f ca="1">DATEDIF(AI1332,TODAY(),"Y")&amp;" ano(s)"</f>
        <v>0 ano(s)</v>
      </c>
      <c r="AN1332" s="630" t="str">
        <f ca="1">DATEDIF(AI1332,TODAY(),"YM")&amp;"  mês(es)"</f>
        <v>4  mês(es)</v>
      </c>
      <c r="AO1332" s="630" t="str">
        <f ca="1">DATEDIF(AI1332,TODAY(),"MD")&amp;" dias"</f>
        <v>22 dias</v>
      </c>
      <c r="AP1332" s="630">
        <f ca="1">TODAY()-AI1332</f>
        <v>144</v>
      </c>
      <c r="AQ1332" s="634" t="s">
        <v>99</v>
      </c>
      <c r="AR1332" s="630"/>
      <c r="AS1332" s="630"/>
      <c r="AT1332" s="630"/>
      <c r="AU1332" s="630"/>
      <c r="AV1332" s="630"/>
      <c r="AW1332" s="25"/>
      <c r="AX1332" s="630"/>
      <c r="AY1332" s="630"/>
      <c r="AZ1332" s="630"/>
      <c r="BA1332" s="630"/>
      <c r="BB1332" s="630"/>
      <c r="BC1332" s="630"/>
      <c r="BD1332" s="630"/>
      <c r="BE1332" s="630"/>
      <c r="BF1332" s="630"/>
      <c r="BG1332" s="630"/>
      <c r="BH1332" s="630"/>
      <c r="BI1332" s="630"/>
      <c r="BJ1332" s="630"/>
      <c r="BK1332" s="630"/>
      <c r="BL1332" s="630"/>
      <c r="BM1332" s="630"/>
      <c r="BN1332" s="630"/>
      <c r="BO1332" s="630"/>
      <c r="BP1332" s="630"/>
      <c r="BQ1332" s="630"/>
      <c r="BR1332" s="684"/>
      <c r="BS1332" s="630"/>
      <c r="BT1332" s="630"/>
      <c r="BU1332" s="630"/>
      <c r="BV1332" s="630"/>
      <c r="BW1332" s="630"/>
      <c r="BX1332" s="630"/>
      <c r="BY1332" s="630"/>
      <c r="BZ1332" s="630"/>
      <c r="CA1332" s="630"/>
      <c r="CB1332" s="630"/>
      <c r="CC1332" s="630"/>
      <c r="CD1332" s="630"/>
      <c r="CE1332" s="630"/>
      <c r="CF1332" s="630"/>
      <c r="CG1332" s="630"/>
      <c r="CH1332" s="630"/>
      <c r="CI1332" s="630"/>
      <c r="CJ1332" s="630"/>
      <c r="CK1332" s="630"/>
      <c r="CL1332" s="630"/>
      <c r="CM1332" s="630"/>
      <c r="CN1332" s="630"/>
      <c r="CO1332" s="630"/>
    </row>
  </sheetData>
  <autoFilter ref="A1:CO1332">
    <sortState ref="A2:CO1332">
      <sortCondition ref="E1:E1332"/>
    </sortState>
  </autoFilter>
  <conditionalFormatting sqref="Y1195">
    <cfRule type="notContainsBlanks" dxfId="4" priority="1">
      <formula>LEN(TRIM(Y1195))&gt;0</formula>
    </cfRule>
  </conditionalFormatting>
  <hyperlinks>
    <hyperlink ref="BR400" r:id="rId1"/>
    <hyperlink ref="BR416" r:id="rId2"/>
    <hyperlink ref="BR95" r:id="rId3"/>
    <hyperlink ref="BR110" r:id="rId4"/>
    <hyperlink ref="BR145" r:id="rId5"/>
    <hyperlink ref="BR287" r:id="rId6"/>
    <hyperlink ref="BR328" r:id="rId7"/>
    <hyperlink ref="BR352" r:id="rId8"/>
    <hyperlink ref="BR387" r:id="rId9"/>
    <hyperlink ref="BR393" r:id="rId10"/>
    <hyperlink ref="BR446" r:id="rId11"/>
    <hyperlink ref="BR451" r:id="rId12"/>
    <hyperlink ref="BR489" r:id="rId13"/>
    <hyperlink ref="BR523" r:id="rId14"/>
    <hyperlink ref="BR544" r:id="rId15"/>
    <hyperlink ref="BR548" r:id="rId16"/>
    <hyperlink ref="BR567" r:id="rId17"/>
    <hyperlink ref="BR569" r:id="rId18"/>
    <hyperlink ref="BR356" r:id="rId19"/>
    <hyperlink ref="BR966" r:id="rId20"/>
    <hyperlink ref="BR639" r:id="rId21"/>
    <hyperlink ref="BR662" r:id="rId22"/>
    <hyperlink ref="BR664" r:id="rId23"/>
    <hyperlink ref="BR686" r:id="rId24"/>
    <hyperlink ref="BR1323" r:id="rId25"/>
    <hyperlink ref="BR704" r:id="rId26"/>
    <hyperlink ref="BR714" r:id="rId27"/>
    <hyperlink ref="BR719" r:id="rId28"/>
    <hyperlink ref="BR723" r:id="rId29"/>
    <hyperlink ref="BR734" r:id="rId30"/>
    <hyperlink ref="BR736" r:id="rId31"/>
    <hyperlink ref="BR740" r:id="rId32"/>
    <hyperlink ref="BR748" r:id="rId33"/>
    <hyperlink ref="BR784" r:id="rId34"/>
    <hyperlink ref="BR792" r:id="rId35"/>
    <hyperlink ref="BR799" r:id="rId36"/>
    <hyperlink ref="BR800" r:id="rId37"/>
    <hyperlink ref="BR801" r:id="rId38"/>
    <hyperlink ref="BR803" r:id="rId39"/>
    <hyperlink ref="BR813" r:id="rId40"/>
    <hyperlink ref="BR829" r:id="rId41"/>
    <hyperlink ref="BR859" r:id="rId42"/>
    <hyperlink ref="BR861" r:id="rId43"/>
    <hyperlink ref="BR873" r:id="rId44"/>
    <hyperlink ref="BR883" r:id="rId45"/>
    <hyperlink ref="BR890" r:id="rId46"/>
    <hyperlink ref="BR920" r:id="rId47"/>
    <hyperlink ref="BR921" r:id="rId48"/>
    <hyperlink ref="BR934" r:id="rId49"/>
    <hyperlink ref="BR958" r:id="rId50"/>
    <hyperlink ref="BR1071" r:id="rId51"/>
    <hyperlink ref="BR1072" r:id="rId52"/>
    <hyperlink ref="BR940" r:id="rId53"/>
    <hyperlink ref="BR955" r:id="rId54"/>
    <hyperlink ref="BR953" r:id="rId55"/>
    <hyperlink ref="BR974" r:id="rId56"/>
    <hyperlink ref="BR977" r:id="rId57"/>
    <hyperlink ref="BR978" r:id="rId58"/>
    <hyperlink ref="BR979" r:id="rId59"/>
    <hyperlink ref="BR995" r:id="rId60"/>
    <hyperlink ref="BR996" r:id="rId61"/>
    <hyperlink ref="BR999" r:id="rId62"/>
    <hyperlink ref="BR1014" r:id="rId63"/>
    <hyperlink ref="BR1019" r:id="rId64"/>
    <hyperlink ref="BR1026" r:id="rId65"/>
    <hyperlink ref="BR1032" r:id="rId66"/>
    <hyperlink ref="BR1046" r:id="rId67"/>
    <hyperlink ref="BR1047" r:id="rId68"/>
    <hyperlink ref="BR1066" r:id="rId69"/>
    <hyperlink ref="BR1069" r:id="rId70"/>
    <hyperlink ref="BR1126" r:id="rId71"/>
    <hyperlink ref="BR1075" r:id="rId72"/>
    <hyperlink ref="BR1076" r:id="rId73"/>
    <hyperlink ref="BR1082" r:id="rId74"/>
    <hyperlink ref="BR1090" r:id="rId75"/>
    <hyperlink ref="BR1092" r:id="rId76"/>
    <hyperlink ref="BR1125" r:id="rId77"/>
    <hyperlink ref="BR1133" r:id="rId78"/>
    <hyperlink ref="BR1151" r:id="rId79"/>
    <hyperlink ref="BR1162" r:id="rId80"/>
    <hyperlink ref="BR1198" r:id="rId81"/>
    <hyperlink ref="BR1202" r:id="rId82"/>
    <hyperlink ref="BR1211" r:id="rId83"/>
    <hyperlink ref="BR1234" r:id="rId84"/>
    <hyperlink ref="BR1267" r:id="rId85"/>
    <hyperlink ref="BR308" r:id="rId86"/>
  </hyperlinks>
  <printOptions verticalCentered="1"/>
  <pageMargins left="0.23622047244094491" right="0.19685039370078741" top="0.31496062992125984" bottom="0.43307086614173229" header="0" footer="0"/>
  <pageSetup paperSize="9" scale="80" orientation="landscape"/>
  <headerFooter>
    <oddFooter>&amp;RPágina &amp;P de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3"/>
  <sheetViews>
    <sheetView workbookViewId="0"/>
  </sheetViews>
  <sheetFormatPr defaultColWidth="12.5703125" defaultRowHeight="15" customHeight="1"/>
  <cols>
    <col min="1" max="1" width="4.7109375" customWidth="1"/>
    <col min="2" max="2" width="12" customWidth="1"/>
    <col min="3" max="3" width="8.42578125" customWidth="1"/>
    <col min="4" max="4" width="36.140625" customWidth="1"/>
    <col min="5" max="5" width="14" customWidth="1"/>
    <col min="6" max="6" width="16.85546875" customWidth="1"/>
    <col min="7" max="7" width="12.42578125" customWidth="1"/>
    <col min="8" max="8" width="9.42578125" customWidth="1"/>
    <col min="9" max="9" width="20.85546875" customWidth="1"/>
    <col min="10" max="10" width="67.7109375" customWidth="1"/>
    <col min="11" max="28" width="8.5703125" customWidth="1"/>
  </cols>
  <sheetData>
    <row r="1" spans="1:28" ht="34.5" customHeight="1">
      <c r="A1" s="320" t="s">
        <v>15820</v>
      </c>
      <c r="B1" s="321" t="s">
        <v>15821</v>
      </c>
      <c r="C1" s="321" t="s">
        <v>9</v>
      </c>
      <c r="D1" s="321"/>
      <c r="E1" s="321" t="s">
        <v>20</v>
      </c>
      <c r="F1" s="322" t="s">
        <v>24</v>
      </c>
      <c r="G1" s="321" t="s">
        <v>15822</v>
      </c>
      <c r="H1" s="323" t="s">
        <v>15823</v>
      </c>
      <c r="I1" s="324" t="s">
        <v>15824</v>
      </c>
      <c r="J1" s="322" t="s">
        <v>15825</v>
      </c>
      <c r="K1" s="325"/>
      <c r="L1" s="325"/>
      <c r="M1" s="325"/>
      <c r="N1" s="326"/>
      <c r="O1" s="327"/>
      <c r="P1" s="327"/>
      <c r="Q1" s="327"/>
      <c r="R1" s="328"/>
      <c r="S1" s="329"/>
      <c r="T1" s="329"/>
      <c r="U1" s="325"/>
      <c r="V1" s="325"/>
      <c r="W1" s="325"/>
      <c r="X1" s="325"/>
      <c r="Y1" s="325"/>
      <c r="Z1" s="325"/>
      <c r="AA1" s="325"/>
      <c r="AB1" s="325"/>
    </row>
    <row r="2" spans="1:28" ht="21.75" customHeight="1">
      <c r="A2" s="234">
        <v>1</v>
      </c>
      <c r="B2" s="234" t="str">
        <f>IF(D2="","",(VLOOKUP(D2,'TABELA GERAL'!A2:AE1332,8,FALSE)))</f>
        <v>ADIDO</v>
      </c>
      <c r="C2" s="234" t="str">
        <f>IF(D2="","",(VLOOKUP(D2,'TABELA GERAL'!A2:AE1332,9,FALSE)))</f>
        <v>BG 053/2025</v>
      </c>
      <c r="D2" s="13" t="s">
        <v>15826</v>
      </c>
      <c r="E2" s="330" t="str">
        <f>IF(D2="","",(VLOOKUP(D2,'TABELA GERAL'!A2:AE1332,25,FALSE)))</f>
        <v>REGINA MARIA JANSEN PEREIRA DE ARAUJO SIMOES</v>
      </c>
      <c r="F2" s="330" t="str">
        <f>IF(D2="","",(VLOOKUP(D2,'TABELA GERAL'!A2:AE1332,24,FALSE)))</f>
        <v>CLEMENTE ABDALA SIMOES</v>
      </c>
      <c r="G2" s="269">
        <v>45332</v>
      </c>
      <c r="H2" s="269">
        <v>45698</v>
      </c>
      <c r="I2" s="331" t="str">
        <f t="shared" ref="I2:I49" ca="1" si="0">IF(H2="","",(IF(H2&lt;=TODAY(),"Término de disposição","Vigente")))</f>
        <v>Término de disposição</v>
      </c>
      <c r="J2" s="332" t="s">
        <v>15827</v>
      </c>
      <c r="K2" s="318"/>
      <c r="L2" s="318"/>
      <c r="M2" s="318"/>
      <c r="N2" s="685" t="s">
        <v>15828</v>
      </c>
      <c r="O2" s="686"/>
      <c r="P2" s="686"/>
      <c r="Q2" s="686"/>
      <c r="R2" s="687"/>
      <c r="S2" s="685">
        <f ca="1">COUNTIF(I:I,"Vigente")</f>
        <v>27</v>
      </c>
      <c r="T2" s="687"/>
      <c r="U2" s="318"/>
      <c r="V2" s="318"/>
      <c r="W2" s="318"/>
      <c r="X2" s="318"/>
      <c r="Y2" s="318"/>
      <c r="Z2" s="318"/>
      <c r="AA2" s="318"/>
      <c r="AB2" s="318"/>
    </row>
    <row r="3" spans="1:28" ht="20.25" customHeight="1">
      <c r="A3" s="234">
        <v>2</v>
      </c>
      <c r="B3" s="234" t="str">
        <f>IF(D3="","",(VLOOKUP(D3,'TABELA GERAL'!A3:AE1332,8,FALSE)))</f>
        <v>ADIDO</v>
      </c>
      <c r="C3" s="234" t="str">
        <f>IF(D3="","",(VLOOKUP(D3,'TABELA GERAL'!A3:AE1332,9,FALSE)))</f>
        <v>BG 051/2025</v>
      </c>
      <c r="D3" s="13" t="s">
        <v>15829</v>
      </c>
      <c r="E3" s="330" t="str">
        <f>IF(D3="","",(VLOOKUP(D3,'TABELA GERAL'!A3:AE1332,25,FALSE)))</f>
        <v>TEREZINHA DE SOUZA GOMES</v>
      </c>
      <c r="F3" s="330" t="str">
        <f>IF(D3="","",(VLOOKUP(D3,'TABELA GERAL'!A3:AE1332,24,FALSE)))</f>
        <v>JOSE GOMES FILHO</v>
      </c>
      <c r="G3" s="292">
        <v>45323</v>
      </c>
      <c r="H3" s="269">
        <v>45689</v>
      </c>
      <c r="I3" s="331" t="str">
        <f t="shared" ca="1" si="0"/>
        <v>Término de disposição</v>
      </c>
      <c r="J3" s="264" t="s">
        <v>15830</v>
      </c>
      <c r="K3" s="325"/>
      <c r="L3" s="325"/>
      <c r="M3" s="333"/>
      <c r="N3" s="688"/>
      <c r="O3" s="689"/>
      <c r="P3" s="689"/>
      <c r="Q3" s="689"/>
      <c r="R3" s="690"/>
      <c r="S3" s="688"/>
      <c r="T3" s="690"/>
      <c r="U3" s="334"/>
      <c r="V3" s="325"/>
      <c r="W3" s="325"/>
      <c r="X3" s="325"/>
      <c r="Y3" s="325"/>
      <c r="Z3" s="325"/>
      <c r="AA3" s="325"/>
      <c r="AB3" s="325"/>
    </row>
    <row r="4" spans="1:28" ht="21.75" customHeight="1">
      <c r="A4" s="234">
        <v>3</v>
      </c>
      <c r="B4" s="234" t="str">
        <f>IF(D4="","",(VLOOKUP(D4,'TABELA GERAL'!A3:AE1332,8,FALSE)))</f>
        <v>ADIDO</v>
      </c>
      <c r="C4" s="234" t="str">
        <f>IF(D4="","",(VLOOKUP(D4,'TABELA GERAL'!A3:AE1332,9,FALSE)))</f>
        <v>OFÍCIO Nº 025-Cmt do CMMM, datado de 03 de setembro de 2019</v>
      </c>
      <c r="D4" s="13" t="s">
        <v>15831</v>
      </c>
      <c r="E4" s="330" t="str">
        <f>IF(D4="","",(VLOOKUP(D4,'TABELA GERAL'!A3:AE1332,25,FALSE)))</f>
        <v>ELIETH ARAUJO DE SOUZA</v>
      </c>
      <c r="F4" s="330" t="str">
        <f>IF(D4="","",(VLOOKUP(D4,'TABELA GERAL'!A3:AE1332,24,FALSE)))</f>
        <v>JOSE GAMA DE ALBUQUERQUE</v>
      </c>
      <c r="G4" s="292">
        <v>43810</v>
      </c>
      <c r="H4" s="265" t="s">
        <v>110</v>
      </c>
      <c r="I4" s="331" t="str">
        <f t="shared" ca="1" si="0"/>
        <v>Vigente</v>
      </c>
      <c r="J4" s="264" t="s">
        <v>15832</v>
      </c>
      <c r="K4" s="318"/>
      <c r="L4" s="318"/>
      <c r="M4" s="318"/>
      <c r="N4" s="335"/>
      <c r="O4" s="336"/>
      <c r="P4" s="336"/>
      <c r="Q4" s="336"/>
      <c r="R4" s="337"/>
      <c r="S4" s="318"/>
      <c r="T4" s="318"/>
      <c r="U4" s="318"/>
      <c r="V4" s="318"/>
      <c r="W4" s="318"/>
      <c r="X4" s="318"/>
      <c r="Y4" s="318"/>
      <c r="Z4" s="318"/>
      <c r="AA4" s="318"/>
      <c r="AB4" s="318"/>
    </row>
    <row r="5" spans="1:28" ht="20.25" customHeight="1">
      <c r="A5" s="234">
        <v>5</v>
      </c>
      <c r="B5" s="234" t="str">
        <f>IF(D5="","",(VLOOKUP(D5,'TABELA GERAL'!A5:AE1332,8,FALSE)))</f>
        <v>ADIDO</v>
      </c>
      <c r="C5" s="234" t="str">
        <f>IF(D5="","",(VLOOKUP(D5,'TABELA GERAL'!A5:AE1332,9,FALSE)))</f>
        <v>BG 051/2025</v>
      </c>
      <c r="D5" s="13" t="s">
        <v>15833</v>
      </c>
      <c r="E5" s="330" t="str">
        <f>IF(D5="","",(VLOOKUP(D5,'TABELA GERAL'!A5:AE1332,25,FALSE)))</f>
        <v>MARIA ELZA CARVALHO BRASIL</v>
      </c>
      <c r="F5" s="330" t="str">
        <f>IF(D5="","",(VLOOKUP(D5,'TABELA GERAL'!A5:AE1332,24,FALSE)))</f>
        <v>JULIO CEZAR ALVES BRASIL</v>
      </c>
      <c r="G5" s="269">
        <v>45292</v>
      </c>
      <c r="H5" s="269">
        <v>45658</v>
      </c>
      <c r="I5" s="331" t="str">
        <f t="shared" ca="1" si="0"/>
        <v>Término de disposição</v>
      </c>
      <c r="J5" s="264" t="s">
        <v>15834</v>
      </c>
      <c r="K5" s="318"/>
      <c r="L5" s="318"/>
      <c r="M5" s="318"/>
      <c r="N5" s="338" t="s">
        <v>11235</v>
      </c>
      <c r="O5" s="339">
        <f t="shared" ref="O5:O6" si="1">COUNTIF(E:E,N5)</f>
        <v>0</v>
      </c>
      <c r="P5" s="340"/>
      <c r="Q5" s="340"/>
      <c r="R5" s="341"/>
      <c r="S5" s="318"/>
      <c r="T5" s="318"/>
      <c r="U5" s="318"/>
      <c r="V5" s="318"/>
      <c r="W5" s="318"/>
      <c r="X5" s="318"/>
      <c r="Y5" s="318"/>
      <c r="Z5" s="318"/>
      <c r="AA5" s="318"/>
      <c r="AB5" s="318"/>
    </row>
    <row r="6" spans="1:28" ht="22.5" customHeight="1">
      <c r="A6" s="234">
        <v>6</v>
      </c>
      <c r="B6" s="234" t="str">
        <f>IF(D6="","",(VLOOKUP(D6,'TABELA GERAL'!A6:AE1332,8,FALSE)))</f>
        <v>MILITAR</v>
      </c>
      <c r="C6" s="234" t="str">
        <f>IF(D6="","",(VLOOKUP(D6,'TABELA GERAL'!A6:AE1332,9,FALSE)))</f>
        <v>BG 149/2023</v>
      </c>
      <c r="D6" s="13" t="s">
        <v>15835</v>
      </c>
      <c r="E6" s="330" t="str">
        <f>IF(D6="","",(VLOOKUP(D6,'TABELA GERAL'!A6:AE1332,25,FALSE)))</f>
        <v>MARIA DO CARMO OLIVEIRA AGUIAR</v>
      </c>
      <c r="F6" s="330" t="str">
        <f>IF(D6="","",(VLOOKUP(D6,'TABELA GERAL'!A6:AE1332,24,FALSE)))</f>
        <v>GLACIMAR GOMES LIMA</v>
      </c>
      <c r="G6" s="269">
        <v>44997</v>
      </c>
      <c r="H6" s="265" t="s">
        <v>110</v>
      </c>
      <c r="I6" s="331" t="str">
        <f t="shared" ca="1" si="0"/>
        <v>Vigente</v>
      </c>
      <c r="J6" s="264" t="s">
        <v>11715</v>
      </c>
      <c r="K6" s="325"/>
      <c r="L6" s="325"/>
      <c r="M6" s="333"/>
      <c r="N6" s="338" t="s">
        <v>9084</v>
      </c>
      <c r="O6" s="339">
        <f t="shared" si="1"/>
        <v>0</v>
      </c>
      <c r="P6" s="334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</row>
    <row r="7" spans="1:28" ht="21.75" customHeight="1">
      <c r="A7" s="234">
        <v>7</v>
      </c>
      <c r="B7" s="234" t="str">
        <f>IF(D7="","",(VLOOKUP(D7,'TABELA GERAL'!A7:AE1332,8,FALSE)))</f>
        <v>ADIDO</v>
      </c>
      <c r="C7" s="234" t="str">
        <f>IF(D7="","",(VLOOKUP(D7,'TABELA GERAL'!A7:AE1332,9,FALSE)))</f>
        <v>BG 095/2023- BG 107/2024+BG 051/2025</v>
      </c>
      <c r="D7" s="13" t="s">
        <v>15836</v>
      </c>
      <c r="E7" s="330" t="str">
        <f>IF(D7="","",(VLOOKUP(D7,'TABELA GERAL'!A7:AE1332,25,FALSE)))</f>
        <v>NIZIA SOUZA CAMPELO</v>
      </c>
      <c r="F7" s="330" t="str">
        <f>IF(D7="","",(VLOOKUP(D7,'TABELA GERAL'!A7:AE1332,24,FALSE)))</f>
        <v>JOSE HAMILTON GOMES LOUREIRO</v>
      </c>
      <c r="G7" s="269">
        <v>45414</v>
      </c>
      <c r="H7" s="269">
        <v>45779</v>
      </c>
      <c r="I7" s="331" t="str">
        <f t="shared" ca="1" si="0"/>
        <v>Término de disposição</v>
      </c>
      <c r="J7" s="264" t="s">
        <v>15837</v>
      </c>
      <c r="K7" s="342"/>
      <c r="L7" s="342"/>
      <c r="M7" s="342"/>
      <c r="N7" s="343"/>
      <c r="O7" s="343"/>
      <c r="P7" s="342"/>
      <c r="Q7" s="342"/>
      <c r="R7" s="342"/>
      <c r="S7" s="342"/>
      <c r="T7" s="342"/>
      <c r="U7" s="342"/>
      <c r="V7" s="342"/>
      <c r="W7" s="342"/>
      <c r="X7" s="342"/>
      <c r="Y7" s="342"/>
      <c r="Z7" s="342"/>
      <c r="AA7" s="342"/>
      <c r="AB7" s="342"/>
    </row>
    <row r="8" spans="1:28" ht="21" customHeight="1">
      <c r="A8" s="234">
        <v>8</v>
      </c>
      <c r="B8" s="234" t="str">
        <f>IF(D8="","",(VLOOKUP(D8,'TABELA GERAL'!A8:AE1332,8,FALSE)))</f>
        <v>ADIDO</v>
      </c>
      <c r="C8" s="234" t="str">
        <f>IF(D8="","",(VLOOKUP(D8,'TABELA GERAL'!A8:AE1332,9,FALSE)))</f>
        <v>BG 051/2025</v>
      </c>
      <c r="D8" s="13" t="s">
        <v>15838</v>
      </c>
      <c r="E8" s="330" t="str">
        <f>IF(D8="","",(VLOOKUP(D8,'TABELA GERAL'!A8:AE1332,25,FALSE)))</f>
        <v>MARIA DE FATIMA FIGUEIREDO RODRIGUES DOS SANTOS</v>
      </c>
      <c r="F8" s="330" t="str">
        <f>IF(D8="","",(VLOOKUP(D8,'TABELA GERAL'!A8:AE1332,24,FALSE)))</f>
        <v>MODESTO RODRIGUES DOS SANTOS</v>
      </c>
      <c r="G8" s="269">
        <v>45407</v>
      </c>
      <c r="H8" s="269">
        <v>45772</v>
      </c>
      <c r="I8" s="331" t="str">
        <f t="shared" ca="1" si="0"/>
        <v>Término de disposição</v>
      </c>
      <c r="J8" s="344" t="s">
        <v>11974</v>
      </c>
      <c r="K8" s="334"/>
      <c r="L8" s="325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</row>
    <row r="9" spans="1:28" ht="21" customHeight="1">
      <c r="A9" s="234">
        <v>9</v>
      </c>
      <c r="B9" s="234" t="str">
        <f>IF(D9="","",(VLOOKUP(D9,'TABELA GERAL'!A9:AE1332,8,FALSE)))</f>
        <v>ADIDO</v>
      </c>
      <c r="C9" s="234" t="str">
        <f>IF(D9="","",(VLOOKUP(D9,'TABELA GERAL'!A9:AE1332,9,FALSE)))</f>
        <v>BG 067/2018</v>
      </c>
      <c r="D9" s="13" t="s">
        <v>15839</v>
      </c>
      <c r="E9" s="330" t="str">
        <f>IF(D9="","",(VLOOKUP(D9,'TABELA GERAL'!A9:AE1332,25,FALSE)))</f>
        <v>MARIA ZILMAR MARQUES VASCONCELOS</v>
      </c>
      <c r="F9" s="330" t="str">
        <f>IF(D9="","",(VLOOKUP(D9,'TABELA GERAL'!A9:AE1332,24,FALSE)))</f>
        <v>EDMILSON DE SOUZA VASCONCELOS</v>
      </c>
      <c r="G9" s="292">
        <v>43814</v>
      </c>
      <c r="H9" s="265" t="s">
        <v>110</v>
      </c>
      <c r="I9" s="331" t="str">
        <f t="shared" ca="1" si="0"/>
        <v>Vigente</v>
      </c>
      <c r="J9" s="264" t="s">
        <v>15840</v>
      </c>
      <c r="K9" s="342"/>
      <c r="L9" s="342"/>
      <c r="M9" s="342"/>
      <c r="N9" s="342"/>
      <c r="O9" s="342"/>
      <c r="P9" s="342"/>
      <c r="Q9" s="342"/>
      <c r="R9" s="342"/>
      <c r="S9" s="342"/>
      <c r="T9" s="342"/>
      <c r="U9" s="342"/>
      <c r="V9" s="342"/>
      <c r="W9" s="342"/>
      <c r="X9" s="342"/>
      <c r="Y9" s="342"/>
      <c r="Z9" s="342"/>
      <c r="AA9" s="342"/>
      <c r="AB9" s="342"/>
    </row>
    <row r="10" spans="1:28" ht="23.25" customHeight="1">
      <c r="A10" s="234">
        <v>10</v>
      </c>
      <c r="B10" s="234" t="str">
        <f>IF(D10="","",(VLOOKUP(D10,'TABELA GERAL'!A10:AE1332,8,FALSE)))</f>
        <v>ADIDO</v>
      </c>
      <c r="C10" s="234" t="str">
        <f>IF(D10="","",(VLOOKUP(D10,'TABELA GERAL'!A10:AE1332,9,FALSE)))</f>
        <v>BG 020/2024</v>
      </c>
      <c r="D10" s="13" t="s">
        <v>15841</v>
      </c>
      <c r="E10" s="330" t="str">
        <f>IF(D10="","",(VLOOKUP(D10,'TABELA GERAL'!A10:AE1332,25,FALSE)))</f>
        <v>CELIA MARIA FERREIRA DO NASCIMENTO</v>
      </c>
      <c r="F10" s="330" t="str">
        <f>IF(D10="","",(VLOOKUP(D10,'TABELA GERAL'!A10:AE1332,24,FALSE)))</f>
        <v>JORGE ANTONIO SANTANA GIFFONI</v>
      </c>
      <c r="G10" s="269">
        <v>45237</v>
      </c>
      <c r="H10" s="269">
        <v>45603</v>
      </c>
      <c r="I10" s="331" t="str">
        <f t="shared" ca="1" si="0"/>
        <v>Término de disposição</v>
      </c>
      <c r="J10" s="264" t="s">
        <v>15842</v>
      </c>
      <c r="K10" s="325"/>
      <c r="L10" s="325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</row>
    <row r="11" spans="1:28" ht="22.5" customHeight="1">
      <c r="A11" s="234">
        <v>11</v>
      </c>
      <c r="B11" s="234" t="str">
        <f>IF(D11="","",(VLOOKUP(D11,'TABELA GERAL'!A12:AE1332,8,FALSE)))</f>
        <v>ADIDO</v>
      </c>
      <c r="C11" s="234" t="str">
        <f>IF(D11="","",(VLOOKUP(D11,'TABELA GERAL'!A12:AE1332,9,FALSE)))</f>
        <v>BG 147/2025</v>
      </c>
      <c r="D11" s="13" t="s">
        <v>15843</v>
      </c>
      <c r="E11" s="330" t="str">
        <f>IF(D11="","",(VLOOKUP(D11,'TABELA GERAL'!A12:AE1332,25,FALSE)))</f>
        <v>SELMA MARIA MALCHER DA SILVA</v>
      </c>
      <c r="F11" s="330" t="str">
        <f>IF(D11="","",(VLOOKUP(D11,'TABELA GERAL'!A12:AE1332,24,FALSE)))</f>
        <v>ANDRE TAVARES DA SILVA</v>
      </c>
      <c r="G11" s="269">
        <v>45008</v>
      </c>
      <c r="H11" s="265" t="s">
        <v>110</v>
      </c>
      <c r="I11" s="331" t="str">
        <f t="shared" ca="1" si="0"/>
        <v>Vigente</v>
      </c>
      <c r="J11" s="264"/>
      <c r="K11" s="342"/>
      <c r="L11" s="342"/>
      <c r="M11" s="342"/>
      <c r="N11" s="342"/>
      <c r="O11" s="342"/>
      <c r="P11" s="342"/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  <c r="AB11" s="342"/>
    </row>
    <row r="12" spans="1:28" ht="24.75" customHeight="1">
      <c r="A12" s="234">
        <v>12</v>
      </c>
      <c r="B12" s="234" t="str">
        <f>IF(D12="","",(VLOOKUP(D12,'TABELA GERAL'!A13:AE1332,8,FALSE)))</f>
        <v>ADIDO</v>
      </c>
      <c r="C12" s="234" t="str">
        <f>IF(D12="","",(VLOOKUP(D12,'TABELA GERAL'!A13:AE1332,9,FALSE)))</f>
        <v>BG 051/2025</v>
      </c>
      <c r="D12" s="13" t="s">
        <v>15844</v>
      </c>
      <c r="E12" s="330" t="str">
        <f>IF(D12="","",(VLOOKUP(D12,'TABELA GERAL'!A13:AE1332,25,FALSE)))</f>
        <v>MARIA QUEIROZ DE CASTRO</v>
      </c>
      <c r="F12" s="330" t="str">
        <f>IF(D12="","",(VLOOKUP(D12,'TABELA GERAL'!A13:AE1332,24,FALSE)))</f>
        <v>JOAO CAVALCANTE DE CASTRO</v>
      </c>
      <c r="G12" s="269">
        <v>43467</v>
      </c>
      <c r="H12" s="265" t="s">
        <v>110</v>
      </c>
      <c r="I12" s="331" t="str">
        <f t="shared" ca="1" si="0"/>
        <v>Vigente</v>
      </c>
      <c r="J12" s="264" t="s">
        <v>9625</v>
      </c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</row>
    <row r="13" spans="1:28" ht="21.75" customHeight="1">
      <c r="A13" s="234">
        <v>13</v>
      </c>
      <c r="B13" s="234" t="str">
        <f>IF(D13="","",(VLOOKUP(D13,'TABELA GERAL'!A14:AE1332,8,FALSE)))</f>
        <v>ADIDO</v>
      </c>
      <c r="C13" s="234" t="str">
        <f>IF(D13="","",(VLOOKUP(D13,'TABELA GERAL'!A14:AE1332,9,FALSE)))</f>
        <v>BG 051/2025</v>
      </c>
      <c r="D13" s="13" t="s">
        <v>15845</v>
      </c>
      <c r="E13" s="330" t="str">
        <f>IF(D13="","",(VLOOKUP(D13,'TABELA GERAL'!A14:AE1332,25,FALSE)))</f>
        <v>MARIA HELENA FERREIRA DA ENCARNACAO</v>
      </c>
      <c r="F13" s="330" t="str">
        <f>IF(D13="","",(VLOOKUP(D13,'TABELA GERAL'!A14:AE1332,24,FALSE)))</f>
        <v>RAIMUNDO BARBOSA DA ENCARNACAO</v>
      </c>
      <c r="G13" s="269">
        <v>45292</v>
      </c>
      <c r="H13" s="269">
        <v>45658</v>
      </c>
      <c r="I13" s="331" t="str">
        <f t="shared" ca="1" si="0"/>
        <v>Término de disposição</v>
      </c>
      <c r="J13" s="264" t="s">
        <v>15846</v>
      </c>
      <c r="K13" s="342"/>
      <c r="L13" s="342"/>
      <c r="M13" s="342"/>
      <c r="N13" s="342"/>
      <c r="O13" s="342"/>
      <c r="P13" s="342"/>
      <c r="Q13" s="342"/>
      <c r="R13" s="342"/>
      <c r="S13" s="342"/>
      <c r="T13" s="342"/>
      <c r="U13" s="342"/>
      <c r="V13" s="342"/>
      <c r="W13" s="342"/>
      <c r="X13" s="342"/>
      <c r="Y13" s="342"/>
      <c r="Z13" s="342"/>
      <c r="AA13" s="342"/>
      <c r="AB13" s="342"/>
    </row>
    <row r="14" spans="1:28" ht="21.75" customHeight="1">
      <c r="A14" s="234">
        <v>14</v>
      </c>
      <c r="B14" s="234" t="str">
        <f>IF(D14="","",(VLOOKUP(D14,'TABELA GERAL'!A15:AE1332,8,FALSE)))</f>
        <v>ADIDO</v>
      </c>
      <c r="C14" s="234" t="str">
        <f>IF(D14="","",(VLOOKUP(D14,'TABELA GERAL'!A15:AE1332,9,FALSE)))</f>
        <v>BG 201/2018</v>
      </c>
      <c r="D14" s="13" t="s">
        <v>15847</v>
      </c>
      <c r="E14" s="330" t="str">
        <f>IF(D14="","",(VLOOKUP(D14,'TABELA GERAL'!A15:AE1332,25,FALSE)))</f>
        <v>SEBASTIANA DA SILVA MOREIRA</v>
      </c>
      <c r="F14" s="330" t="str">
        <f>IF(D14="","",(VLOOKUP(D14,'TABELA GERAL'!A15:AE1332,24,FALSE)))</f>
        <v>RUI CAVALCANTE FELIX</v>
      </c>
      <c r="G14" s="269">
        <v>43436</v>
      </c>
      <c r="H14" s="265" t="s">
        <v>110</v>
      </c>
      <c r="I14" s="331" t="str">
        <f t="shared" ca="1" si="0"/>
        <v>Vigente</v>
      </c>
      <c r="J14" s="264" t="s">
        <v>15848</v>
      </c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</row>
    <row r="15" spans="1:28" ht="23.25" customHeight="1">
      <c r="A15" s="234">
        <v>15</v>
      </c>
      <c r="B15" s="234" t="str">
        <f>IF(D15="","",(VLOOKUP(D15,'TABELA GERAL'!A16:AE1332,8,FALSE)))</f>
        <v>ADIDO</v>
      </c>
      <c r="C15" s="234" t="str">
        <f>IF(D15="","",(VLOOKUP(D15,'TABELA GERAL'!A16:AE1332,9,FALSE)))</f>
        <v>BG 063/2025</v>
      </c>
      <c r="D15" s="13" t="s">
        <v>15849</v>
      </c>
      <c r="E15" s="330" t="str">
        <f>IF(D15="","",(VLOOKUP(D15,'TABELA GERAL'!A16:AE1332,25,FALSE)))</f>
        <v>MARIA DE LOURDES OLIVA MELO</v>
      </c>
      <c r="F15" s="330" t="str">
        <f>IF(D15="","",(VLOOKUP(D15,'TABELA GERAL'!A16:AE1332,24,FALSE)))</f>
        <v>FERNANDO MAGALHAES FRANCA DE MELO</v>
      </c>
      <c r="G15" s="269">
        <v>45371</v>
      </c>
      <c r="H15" s="269">
        <v>45736</v>
      </c>
      <c r="I15" s="331" t="str">
        <f t="shared" ca="1" si="0"/>
        <v>Término de disposição</v>
      </c>
      <c r="J15" s="264" t="s">
        <v>15850</v>
      </c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</row>
    <row r="16" spans="1:28" ht="24.75" customHeight="1">
      <c r="A16" s="234">
        <v>16</v>
      </c>
      <c r="B16" s="234" t="str">
        <f>IF(D16="","",(VLOOKUP(D16,'TABELA GERAL'!A17:AE1332,8,FALSE)))</f>
        <v>ADIDO</v>
      </c>
      <c r="C16" s="234" t="str">
        <f>IF(D16="","",(VLOOKUP(D16,'TABELA GERAL'!A17:AE1332,9,FALSE)))</f>
        <v>BG 100/2017</v>
      </c>
      <c r="D16" s="13" t="s">
        <v>15851</v>
      </c>
      <c r="E16" s="330" t="str">
        <f>IF(D16="","",(VLOOKUP(D16,'TABELA GERAL'!A17:AE1332,25,FALSE)))</f>
        <v>CLEONILCE CELESTINO DE SOUZA</v>
      </c>
      <c r="F16" s="330" t="str">
        <f>IF(D16="","",(VLOOKUP(D16,'TABELA GERAL'!A17:AE1332,24,FALSE)))</f>
        <v>MANOEL CAMPOS DE SOUZA</v>
      </c>
      <c r="G16" s="269">
        <v>42885</v>
      </c>
      <c r="H16" s="265" t="s">
        <v>110</v>
      </c>
      <c r="I16" s="331" t="str">
        <f t="shared" ca="1" si="0"/>
        <v>Vigente</v>
      </c>
      <c r="J16" s="264" t="s">
        <v>4794</v>
      </c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</row>
    <row r="17" spans="1:28" ht="23.25" customHeight="1">
      <c r="A17" s="234">
        <v>17</v>
      </c>
      <c r="B17" s="234" t="str">
        <f>IF(D17="","",(VLOOKUP(D17,'TABELA GERAL'!A18:AE1332,8,FALSE)))</f>
        <v>ADIDO</v>
      </c>
      <c r="C17" s="234" t="str">
        <f>IF(D17="","",(VLOOKUP(D17,'TABELA GERAL'!A18:AE1332,9,FALSE)))</f>
        <v>BG 100/2017</v>
      </c>
      <c r="D17" s="13" t="s">
        <v>15852</v>
      </c>
      <c r="E17" s="330" t="str">
        <f>IF(D17="","",(VLOOKUP(D17,'TABELA GERAL'!A18:AE1332,25,FALSE)))</f>
        <v>TEREZA DE SOUZA LIMA</v>
      </c>
      <c r="F17" s="330" t="str">
        <f>IF(D17="","",(VLOOKUP(D17,'TABELA GERAL'!A18:AE1332,24,FALSE)))</f>
        <v>JURACY PINTO DA COSTA</v>
      </c>
      <c r="G17" s="269">
        <v>6690298</v>
      </c>
      <c r="H17" s="265" t="s">
        <v>110</v>
      </c>
      <c r="I17" s="331" t="str">
        <f t="shared" ca="1" si="0"/>
        <v>Vigente</v>
      </c>
      <c r="J17" s="264" t="s">
        <v>4794</v>
      </c>
      <c r="K17" s="342"/>
      <c r="L17" s="342"/>
      <c r="M17" s="342"/>
      <c r="N17" s="342"/>
      <c r="O17" s="342"/>
      <c r="P17" s="342"/>
      <c r="Q17" s="342"/>
      <c r="R17" s="342"/>
      <c r="S17" s="342"/>
      <c r="T17" s="342"/>
      <c r="U17" s="342"/>
      <c r="V17" s="342"/>
      <c r="W17" s="342"/>
      <c r="X17" s="342"/>
      <c r="Y17" s="342"/>
      <c r="Z17" s="342"/>
      <c r="AA17" s="342"/>
      <c r="AB17" s="342"/>
    </row>
    <row r="18" spans="1:28" ht="21" customHeight="1">
      <c r="A18" s="234">
        <v>18</v>
      </c>
      <c r="B18" s="234" t="str">
        <f>IF(D18="","",(VLOOKUP(D18,'TABELA GERAL'!A19:AE1332,8,FALSE)))</f>
        <v>ADIDO</v>
      </c>
      <c r="C18" s="234" t="str">
        <f>IF(D18="","",(VLOOKUP(D18,'TABELA GERAL'!A19:AE1332,9,FALSE)))</f>
        <v>BG 100/2017</v>
      </c>
      <c r="D18" s="13" t="s">
        <v>15853</v>
      </c>
      <c r="E18" s="330" t="str">
        <f>IF(D18="","",(VLOOKUP(D18,'TABELA GERAL'!A19:AE1332,25,FALSE)))</f>
        <v>ZELANDIA PINHAIS DOS SANTOS</v>
      </c>
      <c r="F18" s="330" t="str">
        <f>IF(D18="","",(VLOOKUP(D18,'TABELA GERAL'!A19:AE1332,24,FALSE)))</f>
        <v>NAO CONSTA NO REGISTRO</v>
      </c>
      <c r="G18" s="269">
        <v>42885</v>
      </c>
      <c r="H18" s="265" t="s">
        <v>110</v>
      </c>
      <c r="I18" s="331" t="str">
        <f t="shared" ca="1" si="0"/>
        <v>Vigente</v>
      </c>
      <c r="J18" s="345" t="s">
        <v>4794</v>
      </c>
      <c r="K18" s="325"/>
      <c r="L18" s="325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</row>
    <row r="19" spans="1:28" ht="24" customHeight="1">
      <c r="A19" s="234">
        <v>20</v>
      </c>
      <c r="B19" s="234" t="str">
        <f>IF(D19="","",(VLOOKUP(D19,'TABELA GERAL'!A21:AE1332,8,FALSE)))</f>
        <v>ADIDO</v>
      </c>
      <c r="C19" s="234" t="str">
        <f>IF(D19="","",(VLOOKUP(D19,'TABELA GERAL'!A21:AE1332,9,FALSE)))</f>
        <v>BG 176/2017</v>
      </c>
      <c r="D19" s="13" t="s">
        <v>15854</v>
      </c>
      <c r="E19" s="330" t="str">
        <f>IF(D19="","",(VLOOKUP(D19,'TABELA GERAL'!A21:AE1332,25,FALSE)))</f>
        <v>LINDALVA COELHO DA SILVA</v>
      </c>
      <c r="F19" s="330" t="str">
        <f>IF(D19="","",(VLOOKUP(D19,'TABELA GERAL'!A21:AE1332,24,FALSE)))</f>
        <v>RAIMUNDO JOSE DA SILVA</v>
      </c>
      <c r="G19" s="346">
        <v>42999</v>
      </c>
      <c r="H19" s="265" t="s">
        <v>110</v>
      </c>
      <c r="I19" s="331" t="str">
        <f t="shared" ca="1" si="0"/>
        <v>Vigente</v>
      </c>
      <c r="J19" s="264" t="s">
        <v>10101</v>
      </c>
      <c r="K19" s="325"/>
      <c r="L19" s="325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</row>
    <row r="20" spans="1:28" ht="23.25" customHeight="1">
      <c r="A20" s="234">
        <v>21</v>
      </c>
      <c r="B20" s="234" t="str">
        <f>IF(D20="","",(VLOOKUP(D20,'TABELA GERAL'!A22:AE1332,8,FALSE)))</f>
        <v>ADIDO</v>
      </c>
      <c r="C20" s="234" t="str">
        <f>IF(D20="","",(VLOOKUP(D20,'TABELA GERAL'!A22:AE1332,9,FALSE)))</f>
        <v>BG 176/2017</v>
      </c>
      <c r="D20" s="13" t="s">
        <v>15855</v>
      </c>
      <c r="E20" s="330" t="str">
        <f>IF(D20="","",(VLOOKUP(D20,'TABELA GERAL'!A22:AE1332,25,FALSE)))</f>
        <v>FATIMA MARILDA BRAGA DA SILVA</v>
      </c>
      <c r="F20" s="330" t="str">
        <f>IF(D20="","",(VLOOKUP(D20,'TABELA GERAL'!A22:AE1332,24,FALSE)))</f>
        <v>FRANCISCO DE ASSIS FERREIRA DA SILVA</v>
      </c>
      <c r="G20" s="269">
        <v>42999</v>
      </c>
      <c r="H20" s="265" t="s">
        <v>110</v>
      </c>
      <c r="I20" s="331" t="str">
        <f t="shared" ca="1" si="0"/>
        <v>Vigente</v>
      </c>
      <c r="J20" s="264" t="s">
        <v>10101</v>
      </c>
      <c r="K20" s="342"/>
      <c r="L20" s="342"/>
      <c r="M20" s="342"/>
      <c r="N20" s="342"/>
      <c r="O20" s="342"/>
      <c r="P20" s="342"/>
      <c r="Q20" s="342"/>
      <c r="R20" s="342"/>
      <c r="S20" s="342"/>
      <c r="T20" s="342"/>
      <c r="U20" s="342"/>
      <c r="V20" s="342"/>
      <c r="W20" s="342"/>
      <c r="X20" s="342"/>
      <c r="Y20" s="342"/>
      <c r="Z20" s="342"/>
      <c r="AA20" s="342"/>
      <c r="AB20" s="342"/>
    </row>
    <row r="21" spans="1:28" ht="20.25" customHeight="1">
      <c r="A21" s="234">
        <v>24</v>
      </c>
      <c r="B21" s="234" t="str">
        <f>IF(D21="","",(VLOOKUP(D21,'TABELA GERAL'!A25:AE1332,8,FALSE)))</f>
        <v>ADIDO</v>
      </c>
      <c r="C21" s="234" t="str">
        <f>IF(D21="","",(VLOOKUP(D21,'TABELA GERAL'!A25:AE1332,9,FALSE)))</f>
        <v>BG 008/2024</v>
      </c>
      <c r="D21" s="13" t="s">
        <v>15856</v>
      </c>
      <c r="E21" s="330" t="str">
        <f>IF(D21="","",(VLOOKUP(D21,'TABELA GERAL'!A25:AE1332,25,FALSE)))</f>
        <v>MARTA CONCEICAO LEAL DA SILVA</v>
      </c>
      <c r="F21" s="330" t="str">
        <f>IF(D21="","",(VLOOKUP(D21,'TABELA GERAL'!A25:AE1332,24,FALSE)))</f>
        <v>UBIRACI AMANCIO DA SILVA</v>
      </c>
      <c r="G21" s="269">
        <v>45636</v>
      </c>
      <c r="H21" s="292">
        <v>46001</v>
      </c>
      <c r="I21" s="331" t="str">
        <f t="shared" ca="1" si="0"/>
        <v>Vigente</v>
      </c>
      <c r="J21" s="347" t="s">
        <v>15857</v>
      </c>
      <c r="K21" s="325"/>
      <c r="L21" s="325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</row>
    <row r="22" spans="1:28" ht="22.5" customHeight="1">
      <c r="A22" s="234">
        <v>25</v>
      </c>
      <c r="B22" s="234" t="str">
        <f>IF(D22="","",(VLOOKUP(D22,'TABELA GERAL'!A26:AE1332,8,FALSE)))</f>
        <v>ADIDO</v>
      </c>
      <c r="C22" s="234" t="str">
        <f>IF(D22="","",(VLOOKUP(D22,'TABELA GERAL'!A26:AE1332,9,FALSE)))</f>
        <v>BG 028/2020</v>
      </c>
      <c r="D22" s="13" t="s">
        <v>15858</v>
      </c>
      <c r="E22" s="330" t="str">
        <f>IF(D22="","",(VLOOKUP(D22,'TABELA GERAL'!A26:AE1332,25,FALSE)))</f>
        <v>ADELIA PINTO DA SILVA</v>
      </c>
      <c r="F22" s="330" t="str">
        <f>IF(D22="","",(VLOOKUP(D22,'TABELA GERAL'!A26:AE1332,24,FALSE)))</f>
        <v>HIRDES PEREIRA DA SILVA JUNIOR</v>
      </c>
      <c r="G22" s="269">
        <v>43861</v>
      </c>
      <c r="H22" s="265" t="s">
        <v>110</v>
      </c>
      <c r="I22" s="331" t="str">
        <f t="shared" ca="1" si="0"/>
        <v>Vigente</v>
      </c>
      <c r="J22" s="264" t="s">
        <v>10273</v>
      </c>
      <c r="K22" s="342"/>
      <c r="L22" s="342"/>
      <c r="M22" s="342"/>
      <c r="N22" s="342"/>
      <c r="O22" s="342"/>
      <c r="P22" s="342"/>
      <c r="Q22" s="342"/>
      <c r="R22" s="342"/>
      <c r="S22" s="342"/>
      <c r="T22" s="342"/>
      <c r="U22" s="342"/>
      <c r="V22" s="342"/>
      <c r="W22" s="342"/>
      <c r="X22" s="342"/>
      <c r="Y22" s="342"/>
      <c r="Z22" s="342"/>
      <c r="AA22" s="342"/>
      <c r="AB22" s="342"/>
    </row>
    <row r="23" spans="1:28" ht="21.75" customHeight="1">
      <c r="A23" s="234">
        <v>26</v>
      </c>
      <c r="B23" s="234" t="str">
        <f>IF(D23="","",(VLOOKUP(D23,'TABELA GERAL'!A26:AE1332,8,FALSE)))</f>
        <v>ADIDO</v>
      </c>
      <c r="C23" s="234" t="str">
        <f>IF(D23="","",(VLOOKUP(D23,'TABELA GERAL'!A26:AE1332,9,FALSE)))</f>
        <v>BG 051/2025</v>
      </c>
      <c r="D23" s="13" t="s">
        <v>15859</v>
      </c>
      <c r="E23" s="330" t="str">
        <f>IF(D23="","",(VLOOKUP(D23,'TABELA GERAL'!A26:AE1332,25,FALSE)))</f>
        <v>MARIA LIZIMAR DA CUNHA URTIGA</v>
      </c>
      <c r="F23" s="330" t="str">
        <f>IF(D23="","",(VLOOKUP(D23,'TABELA GERAL'!A26:AE1332,24,FALSE)))</f>
        <v>CARLOS ALBERTO URTIGA</v>
      </c>
      <c r="G23" s="269">
        <v>45566</v>
      </c>
      <c r="H23" s="269">
        <v>45931</v>
      </c>
      <c r="I23" s="331" t="str">
        <f t="shared" ca="1" si="0"/>
        <v>Vigente</v>
      </c>
      <c r="J23" s="264" t="s">
        <v>15860</v>
      </c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</row>
    <row r="24" spans="1:28" ht="21.75" customHeight="1">
      <c r="A24" s="234">
        <v>27</v>
      </c>
      <c r="B24" s="234" t="str">
        <f>IF(D24="","",(VLOOKUP(D24,'TABELA GERAL'!A27:AE1332,8,FALSE)))</f>
        <v>ADIDO</v>
      </c>
      <c r="C24" s="234" t="str">
        <f>IF(D24="","",(VLOOKUP(D24,'TABELA GERAL'!A27:AE1332,9,FALSE)))</f>
        <v>BG 06/2022</v>
      </c>
      <c r="D24" s="13" t="s">
        <v>15861</v>
      </c>
      <c r="E24" s="330" t="str">
        <f>IF(D24="","",(VLOOKUP(D24,'TABELA GERAL'!A27:AE1332,25,FALSE)))</f>
        <v>ADERITA MARIA DA SILVA</v>
      </c>
      <c r="F24" s="330" t="str">
        <f>IF(D24="","",(VLOOKUP(D24,'TABELA GERAL'!A27:AE1332,24,FALSE)))</f>
        <v>ANTONIO PEREIRA DA SILVA</v>
      </c>
      <c r="G24" s="269">
        <v>44931</v>
      </c>
      <c r="H24" s="265" t="s">
        <v>110</v>
      </c>
      <c r="I24" s="331" t="str">
        <f t="shared" ca="1" si="0"/>
        <v>Vigente</v>
      </c>
      <c r="J24" s="264" t="s">
        <v>15862</v>
      </c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</row>
    <row r="25" spans="1:28" ht="21" customHeight="1">
      <c r="A25" s="234">
        <v>28</v>
      </c>
      <c r="B25" s="234" t="str">
        <f>IF(D25="","",(VLOOKUP(D25,'TABELA GERAL'!A29:AE1332,8,FALSE)))</f>
        <v>ADIDO</v>
      </c>
      <c r="C25" s="234" t="str">
        <f>IF(D25="","",(VLOOKUP(D25,'TABELA GERAL'!A29:AE1332,9,FALSE)))</f>
        <v>BG 051/2025</v>
      </c>
      <c r="D25" s="13" t="s">
        <v>15863</v>
      </c>
      <c r="E25" s="330" t="str">
        <f>IF(D25="","",(VLOOKUP(D25,'TABELA GERAL'!A29:AE1332,25,FALSE)))</f>
        <v>JACY BASTOS MOURA</v>
      </c>
      <c r="F25" s="330" t="str">
        <f>IF(D25="","",(VLOOKUP(D25,'TABELA GERAL'!A29:AE1332,24,FALSE)))</f>
        <v>LUIZ RODRIGUES DE QUEIROZ</v>
      </c>
      <c r="G25" s="269">
        <v>43467</v>
      </c>
      <c r="H25" s="265" t="s">
        <v>110</v>
      </c>
      <c r="I25" s="331" t="str">
        <f t="shared" ca="1" si="0"/>
        <v>Vigente</v>
      </c>
      <c r="J25" s="264" t="s">
        <v>9625</v>
      </c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</row>
    <row r="26" spans="1:28" ht="20.25" customHeight="1">
      <c r="A26" s="234">
        <v>29</v>
      </c>
      <c r="B26" s="234" t="str">
        <f>IF(D26="","",(VLOOKUP(D26,'TABELA GERAL'!A31:AE1332,8,FALSE)))</f>
        <v>ADIDO</v>
      </c>
      <c r="C26" s="234">
        <f>IF(D26="","",(VLOOKUP(D26,'TABELA GERAL'!A31:AE1332,9,FALSE)))</f>
        <v>0</v>
      </c>
      <c r="D26" s="13" t="s">
        <v>15864</v>
      </c>
      <c r="E26" s="330" t="str">
        <f>IF(D26="","",(VLOOKUP(D26,'TABELA GERAL'!A31:AE1332,25,FALSE)))</f>
        <v>ANA JULIA MICHILES DA SILVA</v>
      </c>
      <c r="F26" s="330" t="str">
        <f>IF(D26="","",(VLOOKUP(D26,'TABELA GERAL'!A31:AE1332,24,FALSE)))</f>
        <v>FRANCISCO ASSIS RODRIGUES DA SILVA</v>
      </c>
      <c r="G26" s="292">
        <v>44188</v>
      </c>
      <c r="H26" s="265" t="s">
        <v>110</v>
      </c>
      <c r="I26" s="331" t="str">
        <f t="shared" ca="1" si="0"/>
        <v>Vigente</v>
      </c>
      <c r="J26" s="264" t="s">
        <v>4867</v>
      </c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</row>
    <row r="27" spans="1:28" ht="18" customHeight="1">
      <c r="A27" s="234">
        <v>30</v>
      </c>
      <c r="B27" s="234" t="str">
        <f>IF(D27="","",(VLOOKUP(D27,'TABELA GERAL'!A32:AE1332,8,FALSE)))</f>
        <v>ADIDO</v>
      </c>
      <c r="C27" s="234" t="str">
        <f>IF(D27="","",(VLOOKUP(D27,'TABELA GERAL'!A32:AE1332,9,FALSE)))</f>
        <v>BG 161/2022</v>
      </c>
      <c r="D27" s="13" t="s">
        <v>15865</v>
      </c>
      <c r="E27" s="330" t="str">
        <f>IF(D27="","",(VLOOKUP(D27,'TABELA GERAL'!A32:AE1332,25,FALSE)))</f>
        <v>ELIZABETH SANTOS SILVA</v>
      </c>
      <c r="F27" s="330" t="str">
        <f>IF(D27="","",(VLOOKUP(D27,'TABELA GERAL'!A32:AE1332,24,FALSE)))</f>
        <v>ANTONIO LOPES DOS SANTOS</v>
      </c>
      <c r="G27" s="269">
        <v>44790</v>
      </c>
      <c r="H27" s="265" t="s">
        <v>110</v>
      </c>
      <c r="I27" s="331" t="str">
        <f t="shared" ca="1" si="0"/>
        <v>Vigente</v>
      </c>
      <c r="J27" s="264" t="s">
        <v>15866</v>
      </c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</row>
    <row r="28" spans="1:28" ht="17.25" customHeight="1">
      <c r="A28" s="234">
        <v>31</v>
      </c>
      <c r="B28" s="234" t="str">
        <f>IF(D28="","",(VLOOKUP(D28,'TABELA GERAL'!A33:AE1332,8,FALSE)))</f>
        <v>MILITAR</v>
      </c>
      <c r="C28" s="234" t="str">
        <f>IF(D28="","",(VLOOKUP(D28,'TABELA GERAL'!A33:AE1332,9,FALSE)))</f>
        <v>BG 056/2023</v>
      </c>
      <c r="D28" s="348" t="s">
        <v>15867</v>
      </c>
      <c r="E28" s="330" t="str">
        <f>IF(D28="","",(VLOOKUP(D28,'TABELA GERAL'!A33:AE1332,25,FALSE)))</f>
        <v>NAIR DOS ANJOS DA SILVA</v>
      </c>
      <c r="F28" s="330" t="str">
        <f>IF(D28="","",(VLOOKUP(D28,'TABELA GERAL'!A33:AE1332,24,FALSE)))</f>
        <v>CRISPIM BARATA GAMA</v>
      </c>
      <c r="G28" s="269">
        <v>44991</v>
      </c>
      <c r="H28" s="265" t="s">
        <v>110</v>
      </c>
      <c r="I28" s="331" t="str">
        <f t="shared" ca="1" si="0"/>
        <v>Vigente</v>
      </c>
      <c r="J28" s="264" t="s">
        <v>15868</v>
      </c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</row>
    <row r="29" spans="1:28" ht="19.5" customHeight="1">
      <c r="A29" s="234">
        <v>32</v>
      </c>
      <c r="B29" s="234" t="str">
        <f>IF(D29="","",(VLOOKUP(D29,'TABELA GERAL'!A34:AE1332,8,FALSE)))</f>
        <v>ADIDO</v>
      </c>
      <c r="C29" s="234" t="str">
        <f>IF(D29="","",(VLOOKUP(D29,'TABELA GERAL'!A34:AE1332,9,FALSE)))</f>
        <v>BG 042/2025</v>
      </c>
      <c r="D29" s="348" t="s">
        <v>15869</v>
      </c>
      <c r="E29" s="330" t="str">
        <f>IF(D29="","",(VLOOKUP(D29,'TABELA GERAL'!A34:AE1332,25,FALSE)))</f>
        <v>MARIA LUIZA DE SOUZA E SOUZA</v>
      </c>
      <c r="F29" s="330" t="str">
        <f>IF(D29="","",(VLOOKUP(D29,'TABELA GERAL'!A34:AE1332,24,FALSE)))</f>
        <v>NORIVALDO TEIXEIRA DE SOUZA</v>
      </c>
      <c r="G29" s="269">
        <v>45474</v>
      </c>
      <c r="H29" s="269">
        <v>45839</v>
      </c>
      <c r="I29" s="331" t="str">
        <f t="shared" ca="1" si="0"/>
        <v>Término de disposição</v>
      </c>
      <c r="J29" s="264" t="s">
        <v>15870</v>
      </c>
      <c r="K29" s="325"/>
      <c r="L29" s="325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</row>
    <row r="30" spans="1:28" ht="18" customHeight="1">
      <c r="A30" s="234">
        <v>33</v>
      </c>
      <c r="B30" s="234" t="str">
        <f>IF(D30="","",(VLOOKUP(D30,'TABELA GERAL'!A36:AE1332,8,FALSE)))</f>
        <v>ADIDO</v>
      </c>
      <c r="C30" s="234" t="str">
        <f>IF(D30="","",(VLOOKUP(D30,'TABELA GERAL'!A36:AE1332,9,FALSE)))</f>
        <v>BG 058/2024/OFÍCIO N°10262/2023/GAB-SENASP/SENASP/MJ/MEMO Nº 097/2024-DRH ATIVO/CBMAM</v>
      </c>
      <c r="D30" s="349" t="s">
        <v>15871</v>
      </c>
      <c r="E30" s="330" t="str">
        <f>IF(D30="","",(VLOOKUP(D30,'TABELA GERAL'!A36:AE1332,25,FALSE)))</f>
        <v>RAIMUNDA PANTOJA PAES</v>
      </c>
      <c r="F30" s="330" t="str">
        <f>IF(D30="","",(VLOOKUP(D30,'TABELA GERAL'!A36:AE1332,24,FALSE)))</f>
        <v>JOSE PLACIDO RODRIGUES PAES</v>
      </c>
      <c r="G30" s="280">
        <v>45366</v>
      </c>
      <c r="H30" s="280">
        <v>45731</v>
      </c>
      <c r="I30" s="331" t="str">
        <f t="shared" ca="1" si="0"/>
        <v>Término de disposição</v>
      </c>
      <c r="J30" s="264" t="s">
        <v>15872</v>
      </c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</row>
    <row r="31" spans="1:28" ht="18" customHeight="1">
      <c r="A31" s="234">
        <v>34</v>
      </c>
      <c r="B31" s="234" t="str">
        <f>IF(D31="","",(VLOOKUP(D31,'TABELA GERAL'!A37:AE1332,8,FALSE)))</f>
        <v>ADIDO</v>
      </c>
      <c r="C31" s="234" t="str">
        <f>IF(D31="","",(VLOOKUP(D31,'TABELA GERAL'!A37:AE1332,9,FALSE)))</f>
        <v>BG 058/2024/OFÍCIO N°10262/2023/GAB-SENASP/SENASP/MJ/MEMO Nº 097/2024-DRH ATIVO/CBMAM</v>
      </c>
      <c r="D31" s="349" t="s">
        <v>15873</v>
      </c>
      <c r="E31" s="330" t="str">
        <f>IF(D31="","",(VLOOKUP(D31,'TABELA GERAL'!A37:AE1332,25,FALSE)))</f>
        <v>MARLY VASCONCELOS CHAVES</v>
      </c>
      <c r="F31" s="330" t="str">
        <f>IF(D31="","",(VLOOKUP(D31,'TABELA GERAL'!A37:AE1332,24,FALSE)))</f>
        <v>JAMES DAS CHAGAS</v>
      </c>
      <c r="G31" s="280">
        <v>45366</v>
      </c>
      <c r="H31" s="280">
        <v>45731</v>
      </c>
      <c r="I31" s="331" t="str">
        <f t="shared" ca="1" si="0"/>
        <v>Término de disposição</v>
      </c>
      <c r="J31" s="264" t="s">
        <v>15872</v>
      </c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8"/>
      <c r="Z31" s="318"/>
      <c r="AA31" s="318"/>
      <c r="AB31" s="318"/>
    </row>
    <row r="32" spans="1:28" ht="18" customHeight="1">
      <c r="A32" s="234">
        <v>35</v>
      </c>
      <c r="B32" s="234" t="str">
        <f>IF(D32="","",(VLOOKUP(D32,'TABELA GERAL'!A38:AE1332,8,FALSE)))</f>
        <v>ADIDO</v>
      </c>
      <c r="C32" s="234" t="str">
        <f>IF(D32="","",(VLOOKUP(D32,'TABELA GERAL'!A38:AE1332,9,FALSE)))</f>
        <v>BG 002/2022</v>
      </c>
      <c r="D32" s="349" t="s">
        <v>15874</v>
      </c>
      <c r="E32" s="330" t="str">
        <f>IF(D32="","",(VLOOKUP(D32,'TABELA GERAL'!A38:AE1332,25,FALSE)))</f>
        <v>ISABEL ARRAIA RODRIGUES</v>
      </c>
      <c r="F32" s="330" t="str">
        <f>IF(D32="","",(VLOOKUP(D32,'TABELA GERAL'!A38:AE1332,24,FALSE)))</f>
        <v>REGINALDO FERREIRA RODRIGUES</v>
      </c>
      <c r="G32" s="280">
        <v>44539</v>
      </c>
      <c r="H32" s="270" t="s">
        <v>110</v>
      </c>
      <c r="I32" s="331" t="str">
        <f t="shared" ca="1" si="0"/>
        <v>Vigente</v>
      </c>
      <c r="J32" s="264" t="s">
        <v>10605</v>
      </c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</row>
    <row r="33" spans="1:28" ht="18" customHeight="1">
      <c r="A33" s="234">
        <v>36</v>
      </c>
      <c r="B33" s="234" t="s">
        <v>75</v>
      </c>
      <c r="C33" s="234" t="str">
        <f>IF(D33="","",(VLOOKUP(D33,'TABELA GERAL'!A39:AE1332,9,FALSE)))</f>
        <v>BG 051/2025</v>
      </c>
      <c r="D33" s="349" t="s">
        <v>15875</v>
      </c>
      <c r="E33" s="330" t="str">
        <f>IF(D33="","",(VLOOKUP(D33,'TABELA GERAL'!A39:AE1332,25,FALSE)))</f>
        <v>FRANCISCA SHIRLETTY BRANDAO PEREIRA</v>
      </c>
      <c r="F33" s="330" t="str">
        <f>IF(D33="","",(VLOOKUP(D33,'TABELA GERAL'!A39:AE1332,24,FALSE)))</f>
        <v>AIRTON LIMA PEREIRA</v>
      </c>
      <c r="G33" s="280">
        <v>45548</v>
      </c>
      <c r="H33" s="280">
        <v>45913</v>
      </c>
      <c r="I33" s="331" t="str">
        <f t="shared" ca="1" si="0"/>
        <v>Vigente</v>
      </c>
      <c r="J33" s="345" t="s">
        <v>10618</v>
      </c>
      <c r="K33" s="318"/>
      <c r="L33" s="318"/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</row>
    <row r="34" spans="1:28" ht="18" customHeight="1">
      <c r="A34" s="234">
        <v>37</v>
      </c>
      <c r="B34" s="234" t="str">
        <f>IF(D34="","",(VLOOKUP(D34,'TABELA GERAL'!A40:AE1332,8,FALSE)))</f>
        <v>ADIDO</v>
      </c>
      <c r="C34" s="234" t="str">
        <f>IF(D34="","",(VLOOKUP(D34,'TABELA GERAL'!A40:AE1332,9,FALSE)))</f>
        <v>BG 058/2024/OFÍCIO N°10262/2023/GAB-SENASP/SENASP/MJ/MEMO Nº 097/2024-DRH ATIVO/CBMAM</v>
      </c>
      <c r="D34" s="349" t="s">
        <v>15876</v>
      </c>
      <c r="E34" s="330" t="str">
        <f>IF(D34="","",(VLOOKUP(D34,'TABELA GERAL'!A40:AE1332,25,FALSE)))</f>
        <v>LUZIA SILVA SOUZA</v>
      </c>
      <c r="F34" s="330" t="str">
        <f>IF(D34="","",(VLOOKUP(D34,'TABELA GERAL'!A40:AE1332,24,FALSE)))</f>
        <v>ABIMAEL BEZERRA DA SILVA</v>
      </c>
      <c r="G34" s="280">
        <v>45342</v>
      </c>
      <c r="H34" s="280">
        <v>45708</v>
      </c>
      <c r="I34" s="331" t="str">
        <f t="shared" ca="1" si="0"/>
        <v>Término de disposição</v>
      </c>
      <c r="J34" s="264" t="s">
        <v>15872</v>
      </c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</row>
    <row r="35" spans="1:28" ht="18" customHeight="1">
      <c r="A35" s="234">
        <v>38</v>
      </c>
      <c r="B35" s="234" t="str">
        <f>IF(D35="","",(VLOOKUP(D35,'TABELA GERAL'!A41:AE1332,8,FALSE)))</f>
        <v>MILITAR</v>
      </c>
      <c r="C35" s="234" t="str">
        <f>IF(D35="","",(VLOOKUP(D35,'TABELA GERAL'!A41:AE1332,9,FALSE)))</f>
        <v>BG 096/2025</v>
      </c>
      <c r="D35" s="349" t="s">
        <v>15877</v>
      </c>
      <c r="E35" s="330" t="str">
        <f>IF(D35="","",(VLOOKUP(D35,'TABELA GERAL'!A41:AE1332,25,FALSE)))</f>
        <v>LAZARA JOSE DA ROCHA GUEDES</v>
      </c>
      <c r="F35" s="330" t="str">
        <f>IF(D35="","",(VLOOKUP(D35,'TABELA GERAL'!A41:AE1332,24,FALSE)))</f>
        <v>ADALMIR ALMEIDA SENA JUNIOR</v>
      </c>
      <c r="G35" s="280">
        <v>44960</v>
      </c>
      <c r="H35" s="270" t="s">
        <v>110</v>
      </c>
      <c r="I35" s="331" t="str">
        <f t="shared" ca="1" si="0"/>
        <v>Vigente</v>
      </c>
      <c r="J35" s="264" t="s">
        <v>15878</v>
      </c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</row>
    <row r="36" spans="1:28" ht="18" customHeight="1">
      <c r="A36" s="234">
        <v>39</v>
      </c>
      <c r="B36" s="234" t="str">
        <f>IF(D36="","",(VLOOKUP(D36,'TABELA GERAL'!A42:AE1332,8,FALSE)))</f>
        <v>MILITAR</v>
      </c>
      <c r="C36" s="234" t="str">
        <f>IF(D36="","",(VLOOKUP(D36,'TABELA GERAL'!A42:AE1332,9,FALSE)))</f>
        <v>BG 109/2023</v>
      </c>
      <c r="D36" s="349" t="s">
        <v>15879</v>
      </c>
      <c r="E36" s="330" t="str">
        <f>IF(D36="","",(VLOOKUP(D36,'TABELA GERAL'!A42:AE1332,25,FALSE)))</f>
        <v>MARIA SOCORRO COSTA MOTA</v>
      </c>
      <c r="F36" s="330" t="str">
        <f>IF(D36="","",(VLOOKUP(D36,'TABELA GERAL'!A42:AE1332,24,FALSE)))</f>
        <v>RAIMUNDO ROQUE GARCIA MOTA</v>
      </c>
      <c r="G36" s="280">
        <v>44199</v>
      </c>
      <c r="H36" s="270" t="s">
        <v>110</v>
      </c>
      <c r="I36" s="331" t="str">
        <f t="shared" ca="1" si="0"/>
        <v>Vigente</v>
      </c>
      <c r="J36" s="264" t="s">
        <v>7044</v>
      </c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</row>
    <row r="37" spans="1:28" ht="18" customHeight="1">
      <c r="A37" s="234">
        <v>40</v>
      </c>
      <c r="B37" s="234" t="str">
        <f>IF(D37="","",(VLOOKUP(D37,'TABELA GERAL'!A43:AE1332,8,FALSE)))</f>
        <v>ADIDO</v>
      </c>
      <c r="C37" s="234" t="str">
        <f>IF(D37="","",(VLOOKUP(D37,'TABELA GERAL'!A43:AE1332,9,FALSE)))</f>
        <v>BG 047/2024</v>
      </c>
      <c r="D37" s="349" t="s">
        <v>15880</v>
      </c>
      <c r="E37" s="330" t="str">
        <f>IF(D37="","",(VLOOKUP(D37,'TABELA GERAL'!A43:AE1332,25,FALSE)))</f>
        <v>MARIA DE ASSUNCAO GOMES TAVEIRA</v>
      </c>
      <c r="F37" s="330" t="str">
        <f>IF(D37="","",(VLOOKUP(D37,'TABELA GERAL'!A43:AE1332,24,FALSE)))</f>
        <v>PEDRO VILSON DE SOUZA PEREIRA</v>
      </c>
      <c r="G37" s="350">
        <v>44552</v>
      </c>
      <c r="H37" s="270" t="s">
        <v>110</v>
      </c>
      <c r="I37" s="331" t="str">
        <f t="shared" ca="1" si="0"/>
        <v>Vigente</v>
      </c>
      <c r="J37" s="264" t="s">
        <v>9155</v>
      </c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</row>
    <row r="38" spans="1:28" ht="18" customHeight="1">
      <c r="A38" s="234">
        <v>41</v>
      </c>
      <c r="B38" s="234" t="str">
        <f>IF(D38="","",(VLOOKUP(D38,'TABELA GERAL'!A45:AE1332,8,FALSE)))</f>
        <v>ADIDO</v>
      </c>
      <c r="C38" s="234" t="str">
        <f>IF(D38="","",(VLOOKUP(D38,'TABELA GERAL'!A45:AE1332,9,FALSE)))</f>
        <v>BG 051/2025</v>
      </c>
      <c r="D38" s="349" t="s">
        <v>15881</v>
      </c>
      <c r="E38" s="330" t="str">
        <f>IF(D38="","",(VLOOKUP(D38,'TABELA GERAL'!A45:AE1332,25,FALSE)))</f>
        <v>MARIA BEZERRA DIAS</v>
      </c>
      <c r="F38" s="330" t="str">
        <f>IF(D38="","",(VLOOKUP(D38,'TABELA GERAL'!A45:AE1332,24,FALSE)))</f>
        <v>JOSE FERREIRA DIAS</v>
      </c>
      <c r="G38" s="280">
        <v>43525</v>
      </c>
      <c r="H38" s="280">
        <v>43891</v>
      </c>
      <c r="I38" s="331" t="str">
        <f t="shared" ca="1" si="0"/>
        <v>Término de disposição</v>
      </c>
      <c r="J38" s="264" t="s">
        <v>10855</v>
      </c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</row>
    <row r="39" spans="1:28" ht="18" customHeight="1">
      <c r="A39" s="234">
        <v>42</v>
      </c>
      <c r="B39" s="234" t="str">
        <f>IF(D39="","",(VLOOKUP(D39,'TABELA GERAL'!A46:AE1332,8,FALSE)))</f>
        <v>ADIDO</v>
      </c>
      <c r="C39" s="234" t="str">
        <f>IF(D39="","",(VLOOKUP(D39,'TABELA GERAL'!A46:AE1332,9,FALSE)))</f>
        <v>BG 019/2019</v>
      </c>
      <c r="D39" s="349" t="s">
        <v>15882</v>
      </c>
      <c r="E39" s="330" t="str">
        <f>IF(D39="","",(VLOOKUP(D39,'TABELA GERAL'!A46:AE1332,25,FALSE)))</f>
        <v>VARLENE FERREIRA DE ARAUJO</v>
      </c>
      <c r="F39" s="330" t="str">
        <f>IF(D39="","",(VLOOKUP(D39,'TABELA GERAL'!A46:AE1332,24,FALSE)))</f>
        <v>VIVALDO FRANCISCO DE ARAUJO</v>
      </c>
      <c r="G39" s="280">
        <v>43495</v>
      </c>
      <c r="H39" s="270" t="s">
        <v>110</v>
      </c>
      <c r="I39" s="331" t="str">
        <f t="shared" ca="1" si="0"/>
        <v>Vigente</v>
      </c>
      <c r="J39" s="264" t="s">
        <v>3038</v>
      </c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</row>
    <row r="40" spans="1:28" ht="18" customHeight="1">
      <c r="A40" s="234">
        <v>43</v>
      </c>
      <c r="B40" s="234" t="str">
        <f>IF(D40="","",(VLOOKUP(D40,'TABELA GERAL'!A47:AE1332,8,FALSE)))</f>
        <v>ADIDO</v>
      </c>
      <c r="C40" s="234" t="str">
        <f>IF(D40="","",(VLOOKUP(D40,'TABELA GERAL'!A47:AE1332,9,FALSE)))</f>
        <v>BG 019/2019</v>
      </c>
      <c r="D40" s="349" t="s">
        <v>15883</v>
      </c>
      <c r="E40" s="330" t="str">
        <f>IF(D40="","",(VLOOKUP(D40,'TABELA GERAL'!A47:AE1332,25,FALSE)))</f>
        <v>ROSENEIDE SOUZA VILELA</v>
      </c>
      <c r="F40" s="330" t="str">
        <f>IF(D40="","",(VLOOKUP(D40,'TABELA GERAL'!A47:AE1332,24,FALSE)))</f>
        <v>ANTONIO RODRIGUES VILELA</v>
      </c>
      <c r="G40" s="280">
        <v>43495</v>
      </c>
      <c r="H40" s="270" t="s">
        <v>110</v>
      </c>
      <c r="I40" s="331" t="str">
        <f t="shared" ca="1" si="0"/>
        <v>Vigente</v>
      </c>
      <c r="J40" s="264" t="s">
        <v>3038</v>
      </c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  <c r="X40" s="318"/>
      <c r="Y40" s="318"/>
      <c r="Z40" s="318"/>
      <c r="AA40" s="318"/>
      <c r="AB40" s="318"/>
    </row>
    <row r="41" spans="1:28" ht="18" customHeight="1">
      <c r="A41" s="234">
        <v>44</v>
      </c>
      <c r="B41" s="234" t="str">
        <f>IF(D41="","",(VLOOKUP(D41,'TABELA GERAL'!A49:AE1332,8,FALSE)))</f>
        <v>ADIDO</v>
      </c>
      <c r="C41" s="234" t="str">
        <f>IF(D41="","",(VLOOKUP(D41,'TABELA GERAL'!A49:AE1332,9,FALSE)))</f>
        <v>BG 051/2025</v>
      </c>
      <c r="D41" s="351" t="s">
        <v>15884</v>
      </c>
      <c r="E41" s="330" t="str">
        <f>IF(D41="","",(VLOOKUP(D41,'TABELA GERAL'!A49:AE1332,25,FALSE)))</f>
        <v>ROSALIA CELESTINA DOS SANTOS</v>
      </c>
      <c r="F41" s="330" t="str">
        <f>IF(D41="","",(VLOOKUP(D41,'TABELA GERAL'!A49:AE1332,24,FALSE)))</f>
        <v>LEODATO CARLOS DOS SANTOS</v>
      </c>
      <c r="G41" s="280">
        <v>45355</v>
      </c>
      <c r="H41" s="280">
        <v>45720</v>
      </c>
      <c r="I41" s="331" t="str">
        <f t="shared" ca="1" si="0"/>
        <v>Término de disposição</v>
      </c>
      <c r="J41" s="264" t="s">
        <v>15885</v>
      </c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</row>
    <row r="42" spans="1:28" ht="18" customHeight="1">
      <c r="A42" s="234">
        <v>45</v>
      </c>
      <c r="B42" s="234" t="str">
        <f>IF(D42="","",(VLOOKUP(D42,'TABELA GERAL'!A50:AE1332,8,FALSE)))</f>
        <v>MILITAR</v>
      </c>
      <c r="C42" s="234" t="str">
        <f>IF(D42="","",(VLOOKUP(D42,'TABELA GERAL'!A49:AE1332,9,FALSE)))</f>
        <v>BG 229/2024</v>
      </c>
      <c r="D42" s="351" t="s">
        <v>15886</v>
      </c>
      <c r="E42" s="330" t="str">
        <f>IF(D42="","",(VLOOKUP(D42,'TABELA GERAL'!A50:AE1332,25,FALSE)))</f>
        <v>WANDA MARIA DE MELO FIGUEIREDO</v>
      </c>
      <c r="F42" s="330" t="str">
        <f>IF(D42="","",(VLOOKUP(D42,'TABELA GERAL'!A49:AE1332,24,FALSE)))</f>
        <v>NICOLAU BARBOSA DA SILVA</v>
      </c>
      <c r="G42" s="280">
        <v>45388</v>
      </c>
      <c r="H42" s="280">
        <v>45753</v>
      </c>
      <c r="I42" s="331" t="str">
        <f t="shared" ca="1" si="0"/>
        <v>Término de disposição</v>
      </c>
      <c r="J42" s="264" t="s">
        <v>15887</v>
      </c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</row>
    <row r="43" spans="1:28" ht="18" customHeight="1">
      <c r="A43" s="234">
        <v>46</v>
      </c>
      <c r="B43" s="234" t="s">
        <v>68</v>
      </c>
      <c r="C43" s="234" t="s">
        <v>1392</v>
      </c>
      <c r="D43" s="352" t="s">
        <v>15888</v>
      </c>
      <c r="E43" s="330" t="str">
        <f>IF(D43="","",(VLOOKUP(D43,'TABELA GERAL'!A49:AE1332,25,FALSE)))</f>
        <v>RITA MARQUES DE MOURA</v>
      </c>
      <c r="F43" s="330" t="s">
        <v>219</v>
      </c>
      <c r="G43" s="280">
        <v>45429</v>
      </c>
      <c r="H43" s="280">
        <v>45794</v>
      </c>
      <c r="I43" s="331" t="str">
        <f t="shared" ca="1" si="0"/>
        <v>Término de disposição</v>
      </c>
      <c r="J43" s="353" t="s">
        <v>15889</v>
      </c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</row>
    <row r="44" spans="1:28" ht="18" customHeight="1">
      <c r="A44" s="234">
        <v>47</v>
      </c>
      <c r="B44" s="234" t="s">
        <v>73</v>
      </c>
      <c r="C44" s="234" t="str">
        <f>IF(D44="","",(VLOOKUP(D44,'TABELA GERAL'!A50:AE1332,9,FALSE)))</f>
        <v>BG 051/2025</v>
      </c>
      <c r="D44" s="352" t="s">
        <v>15890</v>
      </c>
      <c r="E44" s="330" t="str">
        <f>IF(D44="","",(VLOOKUP(D44,'TABELA GERAL'!A50:AE1332,25,FALSE)))</f>
        <v>FATIMA DAS GRACAS VAZ VILELA</v>
      </c>
      <c r="F44" s="330" t="s">
        <v>219</v>
      </c>
      <c r="G44" s="280">
        <v>45446</v>
      </c>
      <c r="H44" s="280">
        <v>45811</v>
      </c>
      <c r="I44" s="331" t="str">
        <f t="shared" ca="1" si="0"/>
        <v>Término de disposição</v>
      </c>
      <c r="J44" s="352" t="s">
        <v>15891</v>
      </c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  <c r="X44" s="318"/>
      <c r="Y44" s="318"/>
      <c r="Z44" s="318"/>
      <c r="AA44" s="318"/>
      <c r="AB44" s="318"/>
    </row>
    <row r="45" spans="1:28" ht="18" customHeight="1">
      <c r="A45" s="234">
        <v>48</v>
      </c>
      <c r="B45" s="234" t="e">
        <f>IF(D45="","",(VLOOKUP(D45,'TABELA GERAL'!A49:AE1332,8,FALSE)))</f>
        <v>#N/A</v>
      </c>
      <c r="C45" s="234" t="e">
        <f>IF(D45="","",(VLOOKUP(D45,'TABELA GERAL'!A49:AE1332,9,FALSE)))</f>
        <v>#N/A</v>
      </c>
      <c r="D45" s="352" t="s">
        <v>15892</v>
      </c>
      <c r="E45" s="330" t="e">
        <f>IF(D45="","",(VLOOKUP(D45,'TABELA GERAL'!A49:AE1332,25,FALSE)))</f>
        <v>#N/A</v>
      </c>
      <c r="F45" s="330" t="s">
        <v>219</v>
      </c>
      <c r="G45" s="280">
        <v>45359</v>
      </c>
      <c r="H45" s="280">
        <v>45724</v>
      </c>
      <c r="I45" s="331" t="str">
        <f t="shared" ca="1" si="0"/>
        <v>Término de disposição</v>
      </c>
      <c r="J45" s="352" t="s">
        <v>15893</v>
      </c>
      <c r="K45" s="318"/>
      <c r="L45" s="354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</row>
    <row r="46" spans="1:28" ht="18" customHeight="1">
      <c r="A46" s="234">
        <v>49</v>
      </c>
      <c r="B46" s="234" t="s">
        <v>71</v>
      </c>
      <c r="C46" s="234" t="str">
        <f>IF(D46="","",(VLOOKUP(D46,'TABELA GERAL'!A50:AE1332,9,FALSE)))</f>
        <v>BG 096/2025</v>
      </c>
      <c r="D46" s="352" t="s">
        <v>15894</v>
      </c>
      <c r="E46" s="330" t="str">
        <f>IF(D46="","",(VLOOKUP(D46,'TABELA GERAL'!A50:AE1332,25,FALSE)))</f>
        <v>CELINA VIEIRA SANTANA</v>
      </c>
      <c r="F46" s="330" t="s">
        <v>219</v>
      </c>
      <c r="G46" s="280">
        <v>45518</v>
      </c>
      <c r="H46" s="280">
        <v>45883</v>
      </c>
      <c r="I46" s="331" t="str">
        <f t="shared" ca="1" si="0"/>
        <v>Término de disposição</v>
      </c>
      <c r="J46" s="352" t="s">
        <v>15895</v>
      </c>
      <c r="K46" s="318"/>
      <c r="L46" s="354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</row>
    <row r="47" spans="1:28" ht="18" customHeight="1">
      <c r="A47" s="234">
        <v>50</v>
      </c>
      <c r="B47" s="234" t="s">
        <v>69</v>
      </c>
      <c r="C47" s="234" t="str">
        <f>IF(D47="","",(VLOOKUP(D47,'TABELA GERAL'!A51:AE1332,9,FALSE)))</f>
        <v>BG 096/2025</v>
      </c>
      <c r="D47" s="352" t="s">
        <v>15896</v>
      </c>
      <c r="E47" s="330" t="str">
        <f>IF(D47="","",(VLOOKUP(D47,'TABELA GERAL'!A51:AE1332,25,FALSE)))</f>
        <v>MARIA DE FATIMA CISNE MARQUES</v>
      </c>
      <c r="F47" s="330" t="s">
        <v>219</v>
      </c>
      <c r="G47" s="280">
        <v>45518</v>
      </c>
      <c r="H47" s="280">
        <v>45883</v>
      </c>
      <c r="I47" s="331" t="str">
        <f t="shared" ca="1" si="0"/>
        <v>Término de disposição</v>
      </c>
      <c r="J47" s="352" t="s">
        <v>15895</v>
      </c>
      <c r="K47" s="318"/>
      <c r="L47" s="354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  <c r="X47" s="318"/>
      <c r="Y47" s="318"/>
      <c r="Z47" s="318"/>
      <c r="AA47" s="318"/>
      <c r="AB47" s="318"/>
    </row>
    <row r="48" spans="1:28" ht="18" customHeight="1">
      <c r="A48" s="270">
        <v>51</v>
      </c>
      <c r="B48" s="234" t="s">
        <v>69</v>
      </c>
      <c r="C48" s="234" t="str">
        <f>IF(D48="","",(VLOOKUP(D48,'TABELA GERAL'!A52:AE1332,9,FALSE)))</f>
        <v>BG 166/2024</v>
      </c>
      <c r="D48" s="352" t="s">
        <v>15897</v>
      </c>
      <c r="E48" s="330" t="str">
        <f>IF(D48="","",(VLOOKUP(D48,'TABELA GERAL'!A52:AE1332,25,FALSE)))</f>
        <v>TOMAZIA DE JESUS SILVA</v>
      </c>
      <c r="F48" s="330" t="str">
        <f>IF(D48="","",(VLOOKUP(D48,'TABELA GERAL'!A52:AE1332,24,FALSE)))</f>
        <v>JOSEMAR PEREIRA DA CONCEICAO</v>
      </c>
      <c r="G48" s="280">
        <v>45553</v>
      </c>
      <c r="H48" s="280">
        <v>45918</v>
      </c>
      <c r="I48" s="331" t="str">
        <f t="shared" ca="1" si="0"/>
        <v>Vigente</v>
      </c>
      <c r="J48" s="352" t="s">
        <v>15898</v>
      </c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</row>
    <row r="49" spans="1:28" ht="18" customHeight="1">
      <c r="A49" s="234">
        <v>52</v>
      </c>
      <c r="B49" s="234" t="str">
        <f>IF(D49="","",(VLOOKUP(D49,'TABELA GERAL'!A54:AE1332,8,FALSE)))</f>
        <v>ADIDO</v>
      </c>
      <c r="C49" s="234" t="str">
        <f>IF(D49="","",(VLOOKUP(D49,'TABELA GERAL'!A54:AE1332,9,FALSE)))</f>
        <v>BG 185/2024</v>
      </c>
      <c r="D49" s="352" t="s">
        <v>15899</v>
      </c>
      <c r="E49" s="330" t="str">
        <f>IF(D49="","",(VLOOKUP(D49,'TABELA GERAL'!A54:AE1332,25,FALSE)))</f>
        <v>MARIA DO ROSARIO COUTINHO DE OLIVEIRA</v>
      </c>
      <c r="F49" s="330" t="s">
        <v>219</v>
      </c>
      <c r="G49" s="280">
        <v>45481</v>
      </c>
      <c r="H49" s="280">
        <v>45846</v>
      </c>
      <c r="I49" s="331" t="str">
        <f t="shared" ca="1" si="0"/>
        <v>Término de disposição</v>
      </c>
      <c r="J49" s="352" t="s">
        <v>15900</v>
      </c>
      <c r="K49" s="318"/>
      <c r="L49" s="354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</row>
    <row r="50" spans="1:28" ht="18" customHeight="1">
      <c r="A50" s="270"/>
      <c r="B50" s="234" t="str">
        <f>IF(D50="","",(VLOOKUP(D50,'TABELA GERAL'!A54:AE1332,8,FALSE)))</f>
        <v/>
      </c>
      <c r="C50" s="234" t="str">
        <f>IF(D50="","",(VLOOKUP(D50,'TABELA GERAL'!A54:AE1332,9,FALSE)))</f>
        <v/>
      </c>
      <c r="D50" s="352"/>
      <c r="E50" s="330" t="str">
        <f>IF(D50="","",(VLOOKUP(D50,'TABELA GERAL'!A54:AE1332,25,FALSE)))</f>
        <v/>
      </c>
      <c r="F50" s="330" t="str">
        <f>IF(D50="","",(VLOOKUP(D50,'TABELA GERAL'!A54:AE1332,24,FALSE)))</f>
        <v/>
      </c>
      <c r="G50" s="352"/>
      <c r="H50" s="355"/>
      <c r="I50" s="265"/>
      <c r="J50" s="352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</row>
    <row r="51" spans="1:28" ht="18" customHeight="1">
      <c r="A51" s="270"/>
      <c r="B51" s="234" t="str">
        <f>IF(D51="","",(VLOOKUP(D51,'TABELA GERAL'!A55:AE1332,8,FALSE)))</f>
        <v/>
      </c>
      <c r="C51" s="234" t="str">
        <f>IF(D51="","",(VLOOKUP(D51,'TABELA GERAL'!A55:AE1332,9,FALSE)))</f>
        <v/>
      </c>
      <c r="D51" s="352"/>
      <c r="E51" s="330" t="str">
        <f>IF(D51="","",(VLOOKUP(D51,'TABELA GERAL'!A55:AE1332,25,FALSE)))</f>
        <v/>
      </c>
      <c r="F51" s="330" t="str">
        <f>IF(D51="","",(VLOOKUP(D51,'TABELA GERAL'!A55:AE1332,24,FALSE)))</f>
        <v/>
      </c>
      <c r="G51" s="352"/>
      <c r="H51" s="355"/>
      <c r="I51" s="265"/>
      <c r="J51" s="352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</row>
    <row r="52" spans="1:28" ht="18" customHeight="1">
      <c r="A52" s="270"/>
      <c r="B52" s="234" t="str">
        <f>IF(D52="","",(VLOOKUP(D52,'TABELA GERAL'!A56:AE1332,8,FALSE)))</f>
        <v/>
      </c>
      <c r="C52" s="234" t="str">
        <f>IF(D52="","",(VLOOKUP(D52,'TABELA GERAL'!A56:AE1332,9,FALSE)))</f>
        <v/>
      </c>
      <c r="D52" s="352"/>
      <c r="E52" s="330" t="str">
        <f>IF(D52="","",(VLOOKUP(D52,'TABELA GERAL'!A56:AE1332,25,FALSE)))</f>
        <v/>
      </c>
      <c r="F52" s="330" t="str">
        <f>IF(D52="","",(VLOOKUP(D52,'TABELA GERAL'!A56:AE1332,24,FALSE)))</f>
        <v/>
      </c>
      <c r="G52" s="352"/>
      <c r="H52" s="355"/>
      <c r="I52" s="265"/>
      <c r="J52" s="352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</row>
    <row r="53" spans="1:28" ht="18" customHeight="1">
      <c r="A53" s="270"/>
      <c r="B53" s="234" t="str">
        <f>IF(D53="","",(VLOOKUP(D53,'TABELA GERAL'!A57:AE1332,8,FALSE)))</f>
        <v/>
      </c>
      <c r="C53" s="234" t="str">
        <f>IF(D53="","",(VLOOKUP(D53,'TABELA GERAL'!A57:AE1332,9,FALSE)))</f>
        <v/>
      </c>
      <c r="D53" s="352"/>
      <c r="E53" s="330" t="str">
        <f>IF(D53="","",(VLOOKUP(D53,'TABELA GERAL'!A57:AE1332,25,FALSE)))</f>
        <v/>
      </c>
      <c r="F53" s="330" t="str">
        <f>IF(D53="","",(VLOOKUP(D53,'TABELA GERAL'!A57:AE1332,24,FALSE)))</f>
        <v/>
      </c>
      <c r="G53" s="352"/>
      <c r="H53" s="355"/>
      <c r="I53" s="265"/>
      <c r="J53" s="352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</row>
    <row r="54" spans="1:28" ht="18" customHeight="1">
      <c r="A54" s="270"/>
      <c r="B54" s="234" t="str">
        <f>IF(D54="","",(VLOOKUP(D54,'TABELA GERAL'!A58:AE1332,8,FALSE)))</f>
        <v/>
      </c>
      <c r="C54" s="234" t="str">
        <f>IF(D54="","",(VLOOKUP(D54,'TABELA GERAL'!A58:AE1332,9,FALSE)))</f>
        <v/>
      </c>
      <c r="D54" s="352"/>
      <c r="E54" s="330" t="str">
        <f>IF(D54="","",(VLOOKUP(D54,'TABELA GERAL'!A58:AE1332,25,FALSE)))</f>
        <v/>
      </c>
      <c r="F54" s="330" t="str">
        <f>IF(D54="","",(VLOOKUP(D54,'TABELA GERAL'!A58:AE1332,24,FALSE)))</f>
        <v/>
      </c>
      <c r="G54" s="352"/>
      <c r="H54" s="355"/>
      <c r="I54" s="265"/>
      <c r="J54" s="352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  <c r="X54" s="318"/>
      <c r="Y54" s="318"/>
      <c r="Z54" s="318"/>
      <c r="AA54" s="318"/>
      <c r="AB54" s="318"/>
    </row>
    <row r="55" spans="1:28" ht="18" customHeight="1">
      <c r="A55" s="270"/>
      <c r="B55" s="234" t="str">
        <f>IF(D55="","",(VLOOKUP(D55,'TABELA GERAL'!A59:AE1332,8,FALSE)))</f>
        <v/>
      </c>
      <c r="C55" s="234" t="str">
        <f>IF(D55="","",(VLOOKUP(D55,'TABELA GERAL'!A59:AE1332,9,FALSE)))</f>
        <v/>
      </c>
      <c r="D55" s="352"/>
      <c r="E55" s="330" t="str">
        <f>IF(D55="","",(VLOOKUP(D55,'TABELA GERAL'!A59:AE1332,25,FALSE)))</f>
        <v/>
      </c>
      <c r="F55" s="330" t="str">
        <f>IF(D55="","",(VLOOKUP(D55,'TABELA GERAL'!A59:AE1332,24,FALSE)))</f>
        <v/>
      </c>
      <c r="G55" s="352"/>
      <c r="H55" s="355"/>
      <c r="I55" s="265"/>
      <c r="J55" s="352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</row>
    <row r="56" spans="1:28" ht="18" customHeight="1">
      <c r="A56" s="270"/>
      <c r="B56" s="234" t="str">
        <f>IF(D56="","",(VLOOKUP(D56,'TABELA GERAL'!A60:AE1332,8,FALSE)))</f>
        <v/>
      </c>
      <c r="C56" s="234" t="str">
        <f>IF(D56="","",(VLOOKUP(D56,'TABELA GERAL'!A60:AE1332,9,FALSE)))</f>
        <v/>
      </c>
      <c r="D56" s="352"/>
      <c r="E56" s="330" t="str">
        <f>IF(D56="","",(VLOOKUP(D56,'TABELA GERAL'!A60:AE1332,25,FALSE)))</f>
        <v/>
      </c>
      <c r="F56" s="330" t="str">
        <f>IF(D56="","",(VLOOKUP(D56,'TABELA GERAL'!A60:AE1332,24,FALSE)))</f>
        <v/>
      </c>
      <c r="G56" s="352"/>
      <c r="H56" s="355"/>
      <c r="I56" s="265"/>
      <c r="J56" s="352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  <c r="X56" s="318"/>
      <c r="Y56" s="318"/>
      <c r="Z56" s="318"/>
      <c r="AA56" s="318"/>
      <c r="AB56" s="318"/>
    </row>
    <row r="57" spans="1:28" ht="18" customHeight="1">
      <c r="A57" s="270"/>
      <c r="B57" s="234" t="str">
        <f>IF(D57="","",(VLOOKUP(D57,'TABELA GERAL'!A61:AE1332,8,FALSE)))</f>
        <v/>
      </c>
      <c r="C57" s="234" t="str">
        <f>IF(D57="","",(VLOOKUP(D57,'TABELA GERAL'!A61:AE1332,9,FALSE)))</f>
        <v/>
      </c>
      <c r="D57" s="352"/>
      <c r="E57" s="330" t="str">
        <f>IF(D57="","",(VLOOKUP(D57,'TABELA GERAL'!A61:AE1332,25,FALSE)))</f>
        <v/>
      </c>
      <c r="F57" s="330" t="str">
        <f>IF(D57="","",(VLOOKUP(D57,'TABELA GERAL'!A61:AE1332,24,FALSE)))</f>
        <v/>
      </c>
      <c r="G57" s="352"/>
      <c r="H57" s="355"/>
      <c r="I57" s="265"/>
      <c r="J57" s="352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  <c r="X57" s="318"/>
      <c r="Y57" s="318"/>
      <c r="Z57" s="318"/>
      <c r="AA57" s="318"/>
      <c r="AB57" s="318"/>
    </row>
    <row r="58" spans="1:28" ht="18" customHeight="1">
      <c r="A58" s="270"/>
      <c r="B58" s="234" t="str">
        <f>IF(D58="","",(VLOOKUP(D58,'TABELA GERAL'!A62:AE1332,8,FALSE)))</f>
        <v/>
      </c>
      <c r="C58" s="234" t="str">
        <f>IF(D58="","",(VLOOKUP(D58,'TABELA GERAL'!A62:AE1332,9,FALSE)))</f>
        <v/>
      </c>
      <c r="D58" s="352"/>
      <c r="E58" s="330" t="str">
        <f>IF(D58="","",(VLOOKUP(D58,'TABELA GERAL'!A62:AE1332,25,FALSE)))</f>
        <v/>
      </c>
      <c r="F58" s="330" t="str">
        <f>IF(D58="","",(VLOOKUP(D58,'TABELA GERAL'!A62:AE1332,24,FALSE)))</f>
        <v/>
      </c>
      <c r="G58" s="352"/>
      <c r="H58" s="355"/>
      <c r="I58" s="265"/>
      <c r="J58" s="352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318"/>
      <c r="Y58" s="318"/>
      <c r="Z58" s="318"/>
      <c r="AA58" s="318"/>
      <c r="AB58" s="318"/>
    </row>
    <row r="59" spans="1:28" ht="18" customHeight="1">
      <c r="A59" s="270"/>
      <c r="B59" s="234" t="str">
        <f>IF(D59="","",(VLOOKUP(D59,'TABELA GERAL'!A63:AE1332,8,FALSE)))</f>
        <v/>
      </c>
      <c r="C59" s="234" t="str">
        <f>IF(D59="","",(VLOOKUP(D59,'TABELA GERAL'!A63:AE1332,9,FALSE)))</f>
        <v/>
      </c>
      <c r="D59" s="352"/>
      <c r="E59" s="330" t="str">
        <f>IF(D59="","",(VLOOKUP(D59,'TABELA GERAL'!A63:AE1332,25,FALSE)))</f>
        <v/>
      </c>
      <c r="F59" s="330" t="str">
        <f>IF(D59="","",(VLOOKUP(D59,'TABELA GERAL'!A63:AE1332,24,FALSE)))</f>
        <v/>
      </c>
      <c r="G59" s="352"/>
      <c r="H59" s="355"/>
      <c r="I59" s="265"/>
      <c r="J59" s="352"/>
      <c r="K59" s="318"/>
      <c r="L59" s="318"/>
      <c r="M59" s="318"/>
      <c r="N59" s="318"/>
      <c r="O59" s="318"/>
      <c r="P59" s="318"/>
      <c r="Q59" s="318"/>
      <c r="R59" s="318"/>
      <c r="S59" s="318"/>
      <c r="T59" s="318"/>
      <c r="U59" s="318"/>
      <c r="V59" s="318"/>
      <c r="W59" s="318"/>
      <c r="X59" s="318"/>
      <c r="Y59" s="318"/>
      <c r="Z59" s="318"/>
      <c r="AA59" s="318"/>
      <c r="AB59" s="318"/>
    </row>
    <row r="60" spans="1:28" ht="18" customHeight="1">
      <c r="A60" s="270"/>
      <c r="B60" s="234" t="str">
        <f>IF(D60="","",(VLOOKUP(D60,'TABELA GERAL'!A64:AE1332,8,FALSE)))</f>
        <v/>
      </c>
      <c r="C60" s="234" t="str">
        <f>IF(D60="","",(VLOOKUP(D60,'TABELA GERAL'!A64:AE1332,9,FALSE)))</f>
        <v/>
      </c>
      <c r="D60" s="352"/>
      <c r="E60" s="330" t="str">
        <f>IF(D60="","",(VLOOKUP(D60,'TABELA GERAL'!A64:AE1332,25,FALSE)))</f>
        <v/>
      </c>
      <c r="F60" s="330" t="str">
        <f>IF(D60="","",(VLOOKUP(D60,'TABELA GERAL'!A64:AE1332,24,FALSE)))</f>
        <v/>
      </c>
      <c r="G60" s="352"/>
      <c r="H60" s="355"/>
      <c r="I60" s="265"/>
      <c r="J60" s="352"/>
      <c r="K60" s="318"/>
      <c r="L60" s="318"/>
      <c r="M60" s="318"/>
      <c r="N60" s="318"/>
      <c r="O60" s="318"/>
      <c r="P60" s="318"/>
      <c r="Q60" s="318"/>
      <c r="R60" s="318"/>
      <c r="S60" s="318"/>
      <c r="T60" s="318"/>
      <c r="U60" s="318"/>
      <c r="V60" s="318"/>
      <c r="W60" s="318"/>
      <c r="X60" s="318"/>
      <c r="Y60" s="318"/>
      <c r="Z60" s="318"/>
      <c r="AA60" s="318"/>
      <c r="AB60" s="318"/>
    </row>
    <row r="61" spans="1:28" ht="18" customHeight="1">
      <c r="A61" s="270"/>
      <c r="B61" s="234" t="str">
        <f>IF(D61="","",(VLOOKUP(D61,'TABELA GERAL'!A64:AE1332,8,FALSE)))</f>
        <v/>
      </c>
      <c r="C61" s="234" t="str">
        <f>IF(D61="","",(VLOOKUP(D61,'TABELA GERAL'!A64:AE1332,9,FALSE)))</f>
        <v/>
      </c>
      <c r="D61" s="352"/>
      <c r="E61" s="330" t="str">
        <f>IF(D61="","",(VLOOKUP(D61,'TABELA GERAL'!A64:AE1332,25,FALSE)))</f>
        <v/>
      </c>
      <c r="F61" s="330" t="str">
        <f>IF(D61="","",(VLOOKUP(D61,'TABELA GERAL'!A64:AE1332,24,FALSE)))</f>
        <v/>
      </c>
      <c r="G61" s="352"/>
      <c r="H61" s="355"/>
      <c r="I61" s="265"/>
      <c r="J61" s="352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</row>
    <row r="62" spans="1:28" ht="18" customHeight="1">
      <c r="A62" s="270"/>
      <c r="B62" s="234" t="str">
        <f>IF(D62="","",(VLOOKUP(D62,'TABELA GERAL'!A65:AE1332,8,FALSE)))</f>
        <v/>
      </c>
      <c r="C62" s="234" t="str">
        <f>IF(D62="","",(VLOOKUP(D62,'TABELA GERAL'!A65:AE1332,9,FALSE)))</f>
        <v/>
      </c>
      <c r="D62" s="352"/>
      <c r="E62" s="330" t="str">
        <f>IF(D62="","",(VLOOKUP(D62,'TABELA GERAL'!A65:AE1332,25,FALSE)))</f>
        <v/>
      </c>
      <c r="F62" s="330" t="str">
        <f>IF(D62="","",(VLOOKUP(D62,'TABELA GERAL'!A65:AE1332,24,FALSE)))</f>
        <v/>
      </c>
      <c r="G62" s="352"/>
      <c r="H62" s="355"/>
      <c r="I62" s="265"/>
      <c r="J62" s="352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</row>
    <row r="63" spans="1:28" ht="18" customHeight="1">
      <c r="A63" s="270"/>
      <c r="B63" s="234" t="str">
        <f>IF(D63="","",(VLOOKUP(D63,'TABELA GERAL'!A66:AE1332,8,FALSE)))</f>
        <v/>
      </c>
      <c r="C63" s="234" t="str">
        <f>IF(D63="","",(VLOOKUP(D63,'TABELA GERAL'!A66:AE1332,9,FALSE)))</f>
        <v/>
      </c>
      <c r="D63" s="352"/>
      <c r="E63" s="330" t="str">
        <f>IF(D63="","",(VLOOKUP(D63,'TABELA GERAL'!A66:AE1332,25,FALSE)))</f>
        <v/>
      </c>
      <c r="F63" s="330" t="str">
        <f>IF(D63="","",(VLOOKUP(D63,'TABELA GERAL'!A66:AE1332,24,FALSE)))</f>
        <v/>
      </c>
      <c r="G63" s="352"/>
      <c r="H63" s="355"/>
      <c r="I63" s="265"/>
      <c r="J63" s="352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</row>
  </sheetData>
  <autoFilter ref="A1:J49"/>
  <mergeCells count="2">
    <mergeCell ref="N2:R3"/>
    <mergeCell ref="S2:T3"/>
  </mergeCells>
  <conditionalFormatting sqref="I1:I63">
    <cfRule type="colorScale" priority="2">
      <colorScale>
        <cfvo type="min"/>
        <cfvo type="max"/>
        <color rgb="FF57BB8A"/>
        <color rgb="FFFFFFFF"/>
      </colorScale>
    </cfRule>
    <cfRule type="containsText" dxfId="3" priority="3" operator="containsText" text="Término de disposição">
      <formula>NOT(ISERROR(SEARCH(("Término de disposição"),(I1))))</formula>
    </cfRule>
    <cfRule type="containsText" dxfId="2" priority="4" operator="containsText" text="Vigente">
      <formula>NOT(ISERROR(SEARCH(("Vigente"),(I1))))</formula>
    </cfRule>
  </conditionalFormatting>
  <printOptions horizontalCentered="1"/>
  <pageMargins left="0" right="0" top="0.78740157480314965" bottom="0.78740157480314965" header="0" footer="0"/>
  <pageSetup paperSize="9" scale="32"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'TABELA GERAL'!$A$2:$A$1250</xm:f>
          </x14:formula1>
          <xm:sqref>D1:D63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95"/>
  <sheetViews>
    <sheetView workbookViewId="0"/>
  </sheetViews>
  <sheetFormatPr defaultColWidth="12.5703125" defaultRowHeight="15" customHeight="1"/>
  <cols>
    <col min="1" max="1" width="9.28515625" customWidth="1"/>
    <col min="2" max="2" width="25.85546875" customWidth="1"/>
    <col min="3" max="3" width="8.5703125" customWidth="1"/>
    <col min="4" max="4" width="57.42578125" customWidth="1"/>
    <col min="5" max="5" width="18.42578125" customWidth="1"/>
    <col min="6" max="6" width="17.7109375" customWidth="1"/>
    <col min="7" max="7" width="5.7109375" customWidth="1"/>
    <col min="8" max="8" width="32.42578125" customWidth="1"/>
    <col min="9" max="9" width="32.7109375" customWidth="1"/>
    <col min="10" max="14" width="8.5703125" customWidth="1"/>
    <col min="15" max="15" width="21.42578125" customWidth="1"/>
    <col min="16" max="16" width="25.140625" customWidth="1"/>
    <col min="17" max="17" width="9.42578125" customWidth="1"/>
    <col min="18" max="32" width="8.5703125" customWidth="1"/>
  </cols>
  <sheetData>
    <row r="1" spans="1:32" ht="12.75" customHeight="1">
      <c r="A1" s="707"/>
      <c r="B1" s="694"/>
      <c r="C1" s="694"/>
      <c r="D1" s="694"/>
      <c r="E1" s="694"/>
      <c r="F1" s="694"/>
      <c r="G1" s="356"/>
      <c r="H1" s="356"/>
      <c r="I1" s="356"/>
      <c r="J1" s="356"/>
      <c r="K1" s="356"/>
      <c r="L1" s="356"/>
      <c r="M1" s="356"/>
      <c r="N1" s="356"/>
    </row>
    <row r="2" spans="1:32" ht="12.75" customHeight="1">
      <c r="A2" s="357"/>
      <c r="B2" s="357"/>
      <c r="C2" s="358"/>
      <c r="D2" s="357"/>
      <c r="E2" s="358"/>
      <c r="F2" s="359"/>
      <c r="G2" s="357"/>
      <c r="H2" s="356"/>
      <c r="I2" s="356"/>
      <c r="J2" s="356"/>
      <c r="K2" s="356"/>
      <c r="L2" s="356"/>
      <c r="M2" s="356"/>
      <c r="N2" s="356"/>
    </row>
    <row r="3" spans="1:32" ht="12.75" customHeight="1">
      <c r="A3" s="357"/>
      <c r="B3" s="708" t="s">
        <v>15901</v>
      </c>
      <c r="C3" s="705"/>
      <c r="D3" s="705"/>
      <c r="E3" s="709"/>
      <c r="F3" s="360">
        <v>1066</v>
      </c>
      <c r="G3" s="361"/>
      <c r="H3" s="356"/>
      <c r="I3" s="356"/>
      <c r="J3" s="356"/>
      <c r="K3" s="356"/>
      <c r="L3" s="356"/>
      <c r="M3" s="356"/>
      <c r="N3" s="356"/>
    </row>
    <row r="4" spans="1:32" ht="12.75" customHeight="1">
      <c r="A4" s="357"/>
      <c r="B4" s="362"/>
      <c r="C4" s="363"/>
      <c r="D4" s="362"/>
      <c r="E4" s="363"/>
      <c r="F4" s="364"/>
      <c r="G4" s="361"/>
      <c r="H4" s="356"/>
      <c r="I4" s="356"/>
      <c r="J4" s="356"/>
      <c r="K4" s="356"/>
      <c r="L4" s="356"/>
      <c r="M4" s="356"/>
      <c r="N4" s="356"/>
    </row>
    <row r="5" spans="1:32" ht="45.75" customHeight="1">
      <c r="A5" s="357"/>
      <c r="B5" s="710" t="s">
        <v>15902</v>
      </c>
      <c r="C5" s="705"/>
      <c r="D5" s="705"/>
      <c r="E5" s="706"/>
      <c r="F5" s="711" t="s">
        <v>15903</v>
      </c>
      <c r="G5" s="361"/>
      <c r="H5" s="356"/>
      <c r="I5" s="356"/>
      <c r="J5" s="356"/>
      <c r="K5" s="356"/>
      <c r="L5" s="356"/>
      <c r="M5" s="356"/>
      <c r="N5" s="356"/>
    </row>
    <row r="6" spans="1:32" ht="12.75" customHeight="1">
      <c r="A6" s="365"/>
      <c r="B6" s="713" t="s">
        <v>15904</v>
      </c>
      <c r="C6" s="714"/>
      <c r="D6" s="713" t="s">
        <v>1347</v>
      </c>
      <c r="E6" s="714"/>
      <c r="F6" s="712"/>
      <c r="G6" s="366"/>
      <c r="H6" s="367"/>
      <c r="I6" s="367"/>
      <c r="J6" s="367"/>
      <c r="K6" s="367"/>
      <c r="L6" s="367"/>
      <c r="M6" s="367"/>
      <c r="N6" s="367"/>
    </row>
    <row r="7" spans="1:32" ht="12.75" customHeight="1">
      <c r="A7" s="365"/>
      <c r="B7" s="368" t="s">
        <v>79</v>
      </c>
      <c r="C7" s="369">
        <v>16</v>
      </c>
      <c r="D7" s="370" t="s">
        <v>15905</v>
      </c>
      <c r="E7" s="371">
        <v>0</v>
      </c>
      <c r="F7" s="372">
        <v>16</v>
      </c>
      <c r="G7" s="366"/>
      <c r="H7" s="367"/>
      <c r="I7" s="693"/>
      <c r="J7" s="694"/>
      <c r="K7" s="694"/>
      <c r="L7" s="694"/>
      <c r="M7" s="694"/>
      <c r="N7" s="694"/>
    </row>
    <row r="8" spans="1:32" ht="12.75" customHeight="1">
      <c r="A8" s="365"/>
      <c r="B8" s="368" t="s">
        <v>15906</v>
      </c>
      <c r="C8" s="369">
        <v>16</v>
      </c>
      <c r="D8" s="370" t="s">
        <v>15906</v>
      </c>
      <c r="E8" s="371">
        <v>0</v>
      </c>
      <c r="F8" s="372">
        <v>16</v>
      </c>
      <c r="G8" s="366"/>
      <c r="H8" s="367"/>
      <c r="I8" s="693"/>
      <c r="J8" s="694"/>
      <c r="K8" s="694"/>
      <c r="L8" s="694"/>
      <c r="M8" s="694"/>
      <c r="N8" s="694"/>
    </row>
    <row r="9" spans="1:32" ht="12.75" customHeight="1">
      <c r="A9" s="365"/>
      <c r="B9" s="368" t="s">
        <v>15907</v>
      </c>
      <c r="C9" s="369">
        <v>1</v>
      </c>
      <c r="D9" s="370" t="s">
        <v>15907</v>
      </c>
      <c r="E9" s="371">
        <v>0</v>
      </c>
      <c r="F9" s="372">
        <v>1</v>
      </c>
      <c r="G9" s="366"/>
      <c r="H9" s="719"/>
      <c r="I9" s="694"/>
      <c r="J9" s="694"/>
      <c r="K9" s="694"/>
      <c r="L9" s="694"/>
      <c r="M9" s="694"/>
      <c r="N9" s="367"/>
    </row>
    <row r="10" spans="1:32" ht="12.75" customHeight="1">
      <c r="A10" s="365"/>
      <c r="B10" s="375" t="s">
        <v>15908</v>
      </c>
      <c r="C10" s="369">
        <v>4</v>
      </c>
      <c r="D10" s="376" t="s">
        <v>15908</v>
      </c>
      <c r="E10" s="371">
        <v>0</v>
      </c>
      <c r="F10" s="372">
        <v>4</v>
      </c>
      <c r="G10" s="366"/>
      <c r="H10" s="719"/>
      <c r="I10" s="694"/>
      <c r="J10" s="694"/>
      <c r="K10" s="694"/>
      <c r="L10" s="694"/>
      <c r="M10" s="694"/>
      <c r="N10" s="373"/>
    </row>
    <row r="11" spans="1:32" ht="12.75" customHeight="1">
      <c r="A11" s="365"/>
      <c r="B11" s="377" t="s">
        <v>15909</v>
      </c>
      <c r="C11" s="369">
        <v>19</v>
      </c>
      <c r="D11" s="378" t="s">
        <v>15909</v>
      </c>
      <c r="E11" s="371">
        <v>4</v>
      </c>
      <c r="F11" s="372">
        <v>23</v>
      </c>
      <c r="G11" s="366"/>
      <c r="H11" s="367"/>
      <c r="I11" s="373"/>
      <c r="J11" s="373"/>
      <c r="K11" s="373"/>
      <c r="L11" s="373"/>
      <c r="M11" s="373"/>
      <c r="N11" s="373"/>
    </row>
    <row r="12" spans="1:32" ht="12.75" customHeight="1">
      <c r="A12" s="365"/>
      <c r="B12" s="368" t="s">
        <v>15910</v>
      </c>
      <c r="C12" s="369">
        <v>17</v>
      </c>
      <c r="D12" s="370" t="s">
        <v>15910</v>
      </c>
      <c r="E12" s="371">
        <v>2</v>
      </c>
      <c r="F12" s="372">
        <v>19</v>
      </c>
      <c r="G12" s="366"/>
      <c r="H12" s="367"/>
      <c r="I12" s="373"/>
      <c r="J12" s="367"/>
      <c r="K12" s="373"/>
      <c r="L12" s="367"/>
      <c r="M12" s="373"/>
      <c r="N12" s="373"/>
    </row>
    <row r="13" spans="1:32" ht="12.75" customHeight="1">
      <c r="A13" s="365"/>
      <c r="B13" s="368" t="s">
        <v>15911</v>
      </c>
      <c r="C13" s="369">
        <v>59</v>
      </c>
      <c r="D13" s="370" t="s">
        <v>15912</v>
      </c>
      <c r="E13" s="371">
        <v>14</v>
      </c>
      <c r="F13" s="372">
        <v>73</v>
      </c>
      <c r="G13" s="366"/>
      <c r="H13" s="367"/>
      <c r="I13" s="373"/>
      <c r="J13" s="373"/>
      <c r="K13" s="374"/>
      <c r="L13" s="367"/>
      <c r="M13" s="373"/>
      <c r="N13" s="374"/>
    </row>
    <row r="14" spans="1:32" ht="12.75" customHeight="1">
      <c r="A14" s="365"/>
      <c r="B14" s="368" t="s">
        <v>15913</v>
      </c>
      <c r="C14" s="369">
        <v>67</v>
      </c>
      <c r="D14" s="370" t="s">
        <v>15913</v>
      </c>
      <c r="E14" s="371">
        <v>26</v>
      </c>
      <c r="F14" s="372">
        <v>93</v>
      </c>
      <c r="G14" s="366"/>
      <c r="H14" s="367"/>
      <c r="I14" s="373"/>
      <c r="J14" s="367"/>
      <c r="K14" s="367"/>
      <c r="L14" s="373"/>
      <c r="M14" s="374"/>
      <c r="N14" s="367"/>
    </row>
    <row r="15" spans="1:32" ht="12.75" customHeight="1">
      <c r="A15" s="365"/>
      <c r="B15" s="368" t="s">
        <v>15914</v>
      </c>
      <c r="C15" s="369">
        <v>2</v>
      </c>
      <c r="D15" s="370" t="s">
        <v>15914</v>
      </c>
      <c r="E15" s="371">
        <v>2</v>
      </c>
      <c r="F15" s="372">
        <v>4</v>
      </c>
      <c r="G15" s="366"/>
      <c r="H15" s="367"/>
      <c r="I15" s="373"/>
      <c r="J15" s="367"/>
      <c r="K15" s="367"/>
      <c r="L15" s="373"/>
      <c r="M15" s="374"/>
      <c r="N15" s="367"/>
      <c r="O15" s="720" t="s">
        <v>9</v>
      </c>
      <c r="P15" s="721" t="s">
        <v>15821</v>
      </c>
      <c r="Q15" s="724" t="s">
        <v>15915</v>
      </c>
      <c r="R15" s="725"/>
      <c r="S15" s="725"/>
      <c r="T15" s="725"/>
      <c r="U15" s="725"/>
      <c r="V15" s="696"/>
      <c r="W15" s="722" t="s">
        <v>15916</v>
      </c>
      <c r="X15" s="686"/>
      <c r="Y15" s="686"/>
      <c r="Z15" s="686"/>
      <c r="AA15" s="686"/>
      <c r="AB15" s="686"/>
      <c r="AC15" s="686"/>
      <c r="AD15" s="686"/>
      <c r="AE15" s="687"/>
      <c r="AF15" s="723" t="s">
        <v>39</v>
      </c>
    </row>
    <row r="16" spans="1:32" ht="12.75" customHeight="1">
      <c r="A16" s="365"/>
      <c r="B16" s="368" t="s">
        <v>15917</v>
      </c>
      <c r="C16" s="369">
        <v>41</v>
      </c>
      <c r="D16" s="370" t="s">
        <v>15917</v>
      </c>
      <c r="E16" s="371">
        <v>17</v>
      </c>
      <c r="F16" s="372">
        <v>58</v>
      </c>
      <c r="G16" s="366"/>
      <c r="H16" s="367"/>
      <c r="I16" s="373"/>
      <c r="J16" s="367"/>
      <c r="K16" s="367"/>
      <c r="L16" s="367"/>
      <c r="M16" s="367"/>
      <c r="N16" s="367"/>
      <c r="O16" s="701"/>
      <c r="P16" s="701"/>
      <c r="Q16" s="724" t="s">
        <v>24</v>
      </c>
      <c r="R16" s="725"/>
      <c r="S16" s="725"/>
      <c r="T16" s="725"/>
      <c r="U16" s="725"/>
      <c r="V16" s="696"/>
      <c r="W16" s="688"/>
      <c r="X16" s="689"/>
      <c r="Y16" s="689"/>
      <c r="Z16" s="689"/>
      <c r="AA16" s="689"/>
      <c r="AB16" s="689"/>
      <c r="AC16" s="689"/>
      <c r="AD16" s="689"/>
      <c r="AE16" s="690"/>
      <c r="AF16" s="702"/>
    </row>
    <row r="17" spans="1:32" ht="27.75" customHeight="1">
      <c r="A17" s="365"/>
      <c r="B17" s="368" t="s">
        <v>15918</v>
      </c>
      <c r="C17" s="369">
        <v>2</v>
      </c>
      <c r="D17" s="370" t="s">
        <v>15918</v>
      </c>
      <c r="E17" s="371">
        <v>0</v>
      </c>
      <c r="F17" s="372">
        <v>2</v>
      </c>
      <c r="G17" s="366"/>
      <c r="H17" s="367"/>
      <c r="I17" s="373"/>
      <c r="J17" s="367"/>
      <c r="K17" s="367"/>
      <c r="L17" s="367"/>
      <c r="M17" s="367"/>
      <c r="N17" s="367"/>
      <c r="O17" s="702"/>
      <c r="P17" s="702"/>
      <c r="Q17" s="379" t="s">
        <v>15919</v>
      </c>
      <c r="R17" s="380" t="s">
        <v>15920</v>
      </c>
      <c r="S17" s="379" t="s">
        <v>168</v>
      </c>
      <c r="T17" s="379" t="s">
        <v>15921</v>
      </c>
      <c r="U17" s="379" t="s">
        <v>15922</v>
      </c>
      <c r="V17" s="379" t="s">
        <v>23</v>
      </c>
      <c r="W17" s="381" t="s">
        <v>817</v>
      </c>
      <c r="X17" s="381" t="s">
        <v>15923</v>
      </c>
      <c r="Y17" s="381" t="s">
        <v>625</v>
      </c>
      <c r="Z17" s="381" t="s">
        <v>15924</v>
      </c>
      <c r="AA17" s="382" t="s">
        <v>15925</v>
      </c>
      <c r="AB17" s="381" t="s">
        <v>15926</v>
      </c>
      <c r="AC17" s="381" t="s">
        <v>15927</v>
      </c>
      <c r="AD17" s="381" t="s">
        <v>15928</v>
      </c>
      <c r="AE17" s="381" t="s">
        <v>15929</v>
      </c>
      <c r="AF17" s="382" t="s">
        <v>15930</v>
      </c>
    </row>
    <row r="18" spans="1:32" ht="12.75" customHeight="1">
      <c r="A18" s="365"/>
      <c r="B18" s="368" t="s">
        <v>15931</v>
      </c>
      <c r="C18" s="369">
        <v>12</v>
      </c>
      <c r="D18" s="370" t="s">
        <v>15931</v>
      </c>
      <c r="E18" s="371">
        <v>4</v>
      </c>
      <c r="F18" s="372">
        <v>16</v>
      </c>
      <c r="G18" s="366"/>
      <c r="H18" s="367"/>
      <c r="I18" s="367"/>
      <c r="J18" s="367"/>
      <c r="K18" s="367"/>
      <c r="L18" s="367"/>
      <c r="M18" s="367"/>
      <c r="N18" s="367"/>
      <c r="O18" s="700" t="s">
        <v>118</v>
      </c>
      <c r="P18" s="383" t="s">
        <v>79</v>
      </c>
      <c r="Q18" s="384">
        <v>11</v>
      </c>
      <c r="R18" s="385">
        <v>17</v>
      </c>
      <c r="S18" s="384">
        <v>0</v>
      </c>
      <c r="T18" s="384">
        <v>0</v>
      </c>
      <c r="U18" s="384">
        <v>6</v>
      </c>
      <c r="V18" s="385">
        <v>0</v>
      </c>
      <c r="W18" s="384">
        <v>0</v>
      </c>
      <c r="X18" s="384">
        <v>0</v>
      </c>
      <c r="Y18" s="384">
        <v>0</v>
      </c>
      <c r="Z18" s="384">
        <v>0</v>
      </c>
      <c r="AA18" s="384">
        <v>4</v>
      </c>
      <c r="AB18" s="384">
        <v>3</v>
      </c>
      <c r="AC18" s="384">
        <v>0</v>
      </c>
      <c r="AD18" s="384">
        <v>0</v>
      </c>
      <c r="AE18" s="384">
        <v>1</v>
      </c>
      <c r="AF18" s="384">
        <f t="shared" ref="AF18:AF41" si="0">SUM(W18:AE18)</f>
        <v>8</v>
      </c>
    </row>
    <row r="19" spans="1:32" ht="12.75" customHeight="1">
      <c r="A19" s="365"/>
      <c r="B19" s="368" t="s">
        <v>15932</v>
      </c>
      <c r="C19" s="369">
        <v>170</v>
      </c>
      <c r="D19" s="370" t="s">
        <v>15932</v>
      </c>
      <c r="E19" s="371">
        <v>65</v>
      </c>
      <c r="F19" s="372">
        <v>235</v>
      </c>
      <c r="G19" s="366"/>
      <c r="H19" s="719"/>
      <c r="I19" s="694"/>
      <c r="J19" s="694"/>
      <c r="K19" s="694"/>
      <c r="L19" s="694"/>
      <c r="M19" s="694"/>
      <c r="N19" s="367"/>
      <c r="O19" s="701"/>
      <c r="P19" s="383" t="s">
        <v>78</v>
      </c>
      <c r="Q19" s="386">
        <v>36</v>
      </c>
      <c r="R19" s="385">
        <v>16</v>
      </c>
      <c r="S19" s="386">
        <v>0</v>
      </c>
      <c r="T19" s="384">
        <f t="shared" ref="T19:T27" si="1">SUM(Q19-R19+S19)</f>
        <v>20</v>
      </c>
      <c r="U19" s="384">
        <v>0</v>
      </c>
      <c r="V19" s="385">
        <v>0</v>
      </c>
      <c r="W19" s="386">
        <v>0</v>
      </c>
      <c r="X19" s="386">
        <v>1</v>
      </c>
      <c r="Y19" s="386">
        <v>0</v>
      </c>
      <c r="Z19" s="386">
        <v>0</v>
      </c>
      <c r="AA19" s="386">
        <v>0</v>
      </c>
      <c r="AB19" s="386">
        <v>3</v>
      </c>
      <c r="AC19" s="386">
        <v>0</v>
      </c>
      <c r="AD19" s="386">
        <v>0</v>
      </c>
      <c r="AE19" s="386">
        <v>0</v>
      </c>
      <c r="AF19" s="384">
        <f t="shared" si="0"/>
        <v>4</v>
      </c>
    </row>
    <row r="20" spans="1:32" ht="12.75" customHeight="1">
      <c r="A20" s="365"/>
      <c r="B20" s="368" t="s">
        <v>15933</v>
      </c>
      <c r="C20" s="369">
        <v>0</v>
      </c>
      <c r="D20" s="370" t="s">
        <v>15933</v>
      </c>
      <c r="E20" s="371">
        <v>0</v>
      </c>
      <c r="F20" s="372">
        <v>0</v>
      </c>
      <c r="G20" s="366"/>
      <c r="H20" s="719"/>
      <c r="I20" s="694"/>
      <c r="J20" s="694"/>
      <c r="K20" s="694"/>
      <c r="L20" s="694"/>
      <c r="M20" s="694"/>
      <c r="N20" s="367"/>
      <c r="O20" s="701"/>
      <c r="P20" s="383" t="s">
        <v>77</v>
      </c>
      <c r="Q20" s="386">
        <v>50</v>
      </c>
      <c r="R20" s="385">
        <v>1</v>
      </c>
      <c r="S20" s="386">
        <v>0</v>
      </c>
      <c r="T20" s="384">
        <f t="shared" si="1"/>
        <v>49</v>
      </c>
      <c r="U20" s="384">
        <v>0</v>
      </c>
      <c r="V20" s="385">
        <v>0</v>
      </c>
      <c r="W20" s="386">
        <v>0</v>
      </c>
      <c r="X20" s="386">
        <v>0</v>
      </c>
      <c r="Y20" s="386">
        <v>0</v>
      </c>
      <c r="Z20" s="386">
        <v>0</v>
      </c>
      <c r="AA20" s="386">
        <v>0</v>
      </c>
      <c r="AB20" s="386">
        <v>1</v>
      </c>
      <c r="AC20" s="386">
        <v>0</v>
      </c>
      <c r="AD20" s="386">
        <v>0</v>
      </c>
      <c r="AE20" s="386">
        <v>0</v>
      </c>
      <c r="AF20" s="384">
        <f t="shared" si="0"/>
        <v>1</v>
      </c>
    </row>
    <row r="21" spans="1:32" ht="12.75" customHeight="1">
      <c r="A21" s="365"/>
      <c r="B21" s="387" t="s">
        <v>39</v>
      </c>
      <c r="C21" s="387">
        <f>SUM(C7:C20)</f>
        <v>426</v>
      </c>
      <c r="D21" s="387" t="s">
        <v>39</v>
      </c>
      <c r="E21" s="387">
        <f t="shared" ref="E21:F21" si="2">SUM(E7:E20)</f>
        <v>134</v>
      </c>
      <c r="F21" s="388">
        <f t="shared" si="2"/>
        <v>560</v>
      </c>
      <c r="G21" s="366"/>
      <c r="H21" s="389"/>
      <c r="I21" s="389"/>
      <c r="J21" s="374"/>
      <c r="K21" s="374"/>
      <c r="L21" s="374"/>
      <c r="M21" s="374"/>
      <c r="N21" s="367"/>
      <c r="O21" s="701"/>
      <c r="P21" s="383" t="s">
        <v>76</v>
      </c>
      <c r="Q21" s="386">
        <v>70</v>
      </c>
      <c r="R21" s="385">
        <v>0</v>
      </c>
      <c r="S21" s="386">
        <v>0</v>
      </c>
      <c r="T21" s="384">
        <f t="shared" si="1"/>
        <v>70</v>
      </c>
      <c r="U21" s="384">
        <v>0</v>
      </c>
      <c r="V21" s="385">
        <v>0</v>
      </c>
      <c r="W21" s="386">
        <v>0</v>
      </c>
      <c r="X21" s="386">
        <v>0</v>
      </c>
      <c r="Y21" s="386">
        <v>0</v>
      </c>
      <c r="Z21" s="386">
        <v>0</v>
      </c>
      <c r="AA21" s="386">
        <v>0</v>
      </c>
      <c r="AB21" s="386">
        <v>0</v>
      </c>
      <c r="AC21" s="386">
        <v>0</v>
      </c>
      <c r="AD21" s="386">
        <v>0</v>
      </c>
      <c r="AE21" s="386">
        <v>0</v>
      </c>
      <c r="AF21" s="384">
        <f t="shared" si="0"/>
        <v>0</v>
      </c>
    </row>
    <row r="22" spans="1:32" ht="12.75" customHeight="1">
      <c r="A22" s="365"/>
      <c r="B22" s="366"/>
      <c r="C22" s="390"/>
      <c r="D22" s="366"/>
      <c r="E22" s="390"/>
      <c r="F22" s="390"/>
      <c r="G22" s="366"/>
      <c r="H22" s="374"/>
      <c r="I22" s="374"/>
      <c r="J22" s="374"/>
      <c r="K22" s="374"/>
      <c r="L22" s="374"/>
      <c r="M22" s="374"/>
      <c r="N22" s="367"/>
      <c r="O22" s="701"/>
      <c r="P22" s="383" t="s">
        <v>75</v>
      </c>
      <c r="Q22" s="386">
        <v>80</v>
      </c>
      <c r="R22" s="385">
        <v>0</v>
      </c>
      <c r="S22" s="386">
        <v>0</v>
      </c>
      <c r="T22" s="384">
        <f t="shared" si="1"/>
        <v>80</v>
      </c>
      <c r="U22" s="384">
        <v>0</v>
      </c>
      <c r="V22" s="385">
        <v>0</v>
      </c>
      <c r="W22" s="386">
        <v>0</v>
      </c>
      <c r="X22" s="386">
        <v>0</v>
      </c>
      <c r="Y22" s="386">
        <v>0</v>
      </c>
      <c r="Z22" s="386">
        <v>0</v>
      </c>
      <c r="AA22" s="386">
        <v>0</v>
      </c>
      <c r="AB22" s="386">
        <v>0</v>
      </c>
      <c r="AC22" s="386">
        <v>0</v>
      </c>
      <c r="AD22" s="386">
        <v>0</v>
      </c>
      <c r="AE22" s="386">
        <v>0</v>
      </c>
      <c r="AF22" s="384">
        <f t="shared" si="0"/>
        <v>0</v>
      </c>
    </row>
    <row r="23" spans="1:32" ht="12.75" customHeight="1">
      <c r="A23" s="367"/>
      <c r="B23" s="391"/>
      <c r="C23" s="392"/>
      <c r="D23" s="391"/>
      <c r="E23" s="392"/>
      <c r="F23" s="392"/>
      <c r="G23" s="391"/>
      <c r="H23" s="367"/>
      <c r="I23" s="373"/>
      <c r="J23" s="374"/>
      <c r="K23" s="374"/>
      <c r="L23" s="374"/>
      <c r="M23" s="374"/>
      <c r="N23" s="367"/>
      <c r="O23" s="702"/>
      <c r="P23" s="383" t="s">
        <v>15934</v>
      </c>
      <c r="Q23" s="386">
        <v>102</v>
      </c>
      <c r="R23" s="385">
        <v>0</v>
      </c>
      <c r="S23" s="386">
        <v>0</v>
      </c>
      <c r="T23" s="384">
        <f t="shared" si="1"/>
        <v>102</v>
      </c>
      <c r="U23" s="384">
        <v>0</v>
      </c>
      <c r="V23" s="385">
        <v>0</v>
      </c>
      <c r="W23" s="386">
        <v>0</v>
      </c>
      <c r="X23" s="386">
        <v>1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4">
        <f t="shared" si="0"/>
        <v>1</v>
      </c>
    </row>
    <row r="24" spans="1:32" ht="12.75" customHeight="1">
      <c r="A24" s="367"/>
      <c r="B24" s="704" t="s">
        <v>15935</v>
      </c>
      <c r="C24" s="705"/>
      <c r="D24" s="705"/>
      <c r="E24" s="705"/>
      <c r="F24" s="706"/>
      <c r="G24" s="365"/>
      <c r="H24" s="393"/>
      <c r="I24" s="373"/>
      <c r="J24" s="374"/>
      <c r="K24" s="374"/>
      <c r="L24" s="374"/>
      <c r="M24" s="374"/>
      <c r="N24" s="367"/>
      <c r="O24" s="700" t="s">
        <v>87</v>
      </c>
      <c r="P24" s="383" t="s">
        <v>77</v>
      </c>
      <c r="Q24" s="386">
        <v>15</v>
      </c>
      <c r="R24" s="385">
        <v>2</v>
      </c>
      <c r="S24" s="386">
        <v>0</v>
      </c>
      <c r="T24" s="384">
        <f t="shared" si="1"/>
        <v>13</v>
      </c>
      <c r="U24" s="384">
        <v>0</v>
      </c>
      <c r="V24" s="385">
        <v>0</v>
      </c>
      <c r="W24" s="386">
        <v>0</v>
      </c>
      <c r="X24" s="386">
        <v>0</v>
      </c>
      <c r="Y24" s="386">
        <v>0</v>
      </c>
      <c r="Z24" s="386">
        <v>0</v>
      </c>
      <c r="AA24" s="386">
        <v>0</v>
      </c>
      <c r="AB24" s="386">
        <v>0</v>
      </c>
      <c r="AC24" s="386">
        <v>0</v>
      </c>
      <c r="AD24" s="386">
        <v>0</v>
      </c>
      <c r="AE24" s="386">
        <v>2</v>
      </c>
      <c r="AF24" s="384">
        <f t="shared" si="0"/>
        <v>2</v>
      </c>
    </row>
    <row r="25" spans="1:32" ht="12.75" customHeight="1">
      <c r="A25" s="367"/>
      <c r="B25" s="715" t="s">
        <v>15904</v>
      </c>
      <c r="C25" s="714"/>
      <c r="D25" s="715" t="s">
        <v>1347</v>
      </c>
      <c r="E25" s="716"/>
      <c r="F25" s="714"/>
      <c r="G25" s="365"/>
      <c r="H25" s="394"/>
      <c r="I25" s="373"/>
      <c r="J25" s="374"/>
      <c r="K25" s="374"/>
      <c r="L25" s="374"/>
      <c r="M25" s="374"/>
      <c r="N25" s="367"/>
      <c r="O25" s="701"/>
      <c r="P25" s="383" t="s">
        <v>76</v>
      </c>
      <c r="Q25" s="386">
        <v>20</v>
      </c>
      <c r="R25" s="385">
        <v>23</v>
      </c>
      <c r="S25" s="386">
        <v>0</v>
      </c>
      <c r="T25" s="384">
        <f t="shared" si="1"/>
        <v>-3</v>
      </c>
      <c r="U25" s="384">
        <v>3</v>
      </c>
      <c r="V25" s="385">
        <v>0</v>
      </c>
      <c r="W25" s="386">
        <v>2</v>
      </c>
      <c r="X25" s="386">
        <v>0</v>
      </c>
      <c r="Y25" s="386">
        <v>0</v>
      </c>
      <c r="Z25" s="386">
        <v>0</v>
      </c>
      <c r="AA25" s="386">
        <v>0</v>
      </c>
      <c r="AB25" s="386">
        <v>0</v>
      </c>
      <c r="AC25" s="386">
        <v>0</v>
      </c>
      <c r="AD25" s="386">
        <v>0</v>
      </c>
      <c r="AE25" s="386">
        <v>1</v>
      </c>
      <c r="AF25" s="384">
        <f t="shared" si="0"/>
        <v>3</v>
      </c>
    </row>
    <row r="26" spans="1:32" ht="12.75" customHeight="1">
      <c r="A26" s="367"/>
      <c r="B26" s="395" t="s">
        <v>15936</v>
      </c>
      <c r="C26" s="396">
        <v>199</v>
      </c>
      <c r="D26" s="395" t="s">
        <v>15936</v>
      </c>
      <c r="E26" s="396">
        <v>1</v>
      </c>
      <c r="F26" s="396">
        <v>200</v>
      </c>
      <c r="G26" s="365"/>
      <c r="H26" s="394"/>
      <c r="I26" s="373"/>
      <c r="J26" s="374"/>
      <c r="K26" s="374"/>
      <c r="L26" s="374"/>
      <c r="M26" s="374"/>
      <c r="N26" s="367"/>
      <c r="O26" s="701"/>
      <c r="P26" s="383" t="s">
        <v>75</v>
      </c>
      <c r="Q26" s="386">
        <v>34</v>
      </c>
      <c r="R26" s="385">
        <v>14</v>
      </c>
      <c r="S26" s="386">
        <v>0</v>
      </c>
      <c r="T26" s="384">
        <f t="shared" si="1"/>
        <v>20</v>
      </c>
      <c r="U26" s="386">
        <v>0</v>
      </c>
      <c r="V26" s="385">
        <v>0</v>
      </c>
      <c r="W26" s="386">
        <v>1</v>
      </c>
      <c r="X26" s="386">
        <v>0</v>
      </c>
      <c r="Y26" s="386">
        <v>0</v>
      </c>
      <c r="Z26" s="386">
        <v>0</v>
      </c>
      <c r="AA26" s="386">
        <v>1</v>
      </c>
      <c r="AB26" s="386">
        <v>0</v>
      </c>
      <c r="AC26" s="386">
        <v>0</v>
      </c>
      <c r="AD26" s="386">
        <v>0</v>
      </c>
      <c r="AE26" s="386">
        <v>2</v>
      </c>
      <c r="AF26" s="384">
        <f t="shared" si="0"/>
        <v>4</v>
      </c>
    </row>
    <row r="27" spans="1:32" ht="12.75" customHeight="1">
      <c r="A27" s="367"/>
      <c r="B27" s="397" t="s">
        <v>15937</v>
      </c>
      <c r="C27" s="396">
        <v>25</v>
      </c>
      <c r="D27" s="397" t="s">
        <v>15937</v>
      </c>
      <c r="E27" s="396">
        <v>7</v>
      </c>
      <c r="F27" s="396">
        <v>32</v>
      </c>
      <c r="G27" s="365"/>
      <c r="H27" s="394"/>
      <c r="I27" s="373"/>
      <c r="J27" s="374"/>
      <c r="K27" s="374"/>
      <c r="L27" s="374"/>
      <c r="M27" s="374"/>
      <c r="N27" s="367"/>
      <c r="O27" s="726"/>
      <c r="P27" s="383" t="s">
        <v>15938</v>
      </c>
      <c r="Q27" s="386">
        <v>70</v>
      </c>
      <c r="R27" s="385">
        <v>69</v>
      </c>
      <c r="S27" s="386">
        <v>0</v>
      </c>
      <c r="T27" s="384">
        <f t="shared" si="1"/>
        <v>1</v>
      </c>
      <c r="U27" s="386">
        <v>0</v>
      </c>
      <c r="V27" s="385">
        <v>0</v>
      </c>
      <c r="W27" s="386">
        <v>2</v>
      </c>
      <c r="X27" s="386">
        <v>0</v>
      </c>
      <c r="Y27" s="386">
        <v>0</v>
      </c>
      <c r="Z27" s="386">
        <v>0</v>
      </c>
      <c r="AA27" s="386">
        <v>1</v>
      </c>
      <c r="AB27" s="386">
        <v>0</v>
      </c>
      <c r="AC27" s="386">
        <v>0</v>
      </c>
      <c r="AD27" s="386">
        <v>0</v>
      </c>
      <c r="AE27" s="386">
        <v>7</v>
      </c>
      <c r="AF27" s="384">
        <f t="shared" si="0"/>
        <v>10</v>
      </c>
    </row>
    <row r="28" spans="1:32" ht="12.75" customHeight="1">
      <c r="A28" s="367"/>
      <c r="B28" s="397" t="s">
        <v>15939</v>
      </c>
      <c r="C28" s="396">
        <v>209</v>
      </c>
      <c r="D28" s="397" t="s">
        <v>15939</v>
      </c>
      <c r="E28" s="396">
        <v>45</v>
      </c>
      <c r="F28" s="396">
        <f>SUM(C28:E28)</f>
        <v>254</v>
      </c>
      <c r="G28" s="365"/>
      <c r="H28" s="394"/>
      <c r="I28" s="373"/>
      <c r="J28" s="374"/>
      <c r="K28" s="374"/>
      <c r="L28" s="374"/>
      <c r="M28" s="374"/>
      <c r="N28" s="367"/>
      <c r="O28" s="727" t="s">
        <v>136</v>
      </c>
      <c r="P28" s="398" t="s">
        <v>79</v>
      </c>
      <c r="Q28" s="386">
        <v>1</v>
      </c>
      <c r="R28" s="385">
        <v>0</v>
      </c>
      <c r="S28" s="386">
        <v>0</v>
      </c>
      <c r="T28" s="386">
        <v>0</v>
      </c>
      <c r="U28" s="386">
        <v>0</v>
      </c>
      <c r="V28" s="385">
        <v>0</v>
      </c>
      <c r="W28" s="386">
        <v>0</v>
      </c>
      <c r="X28" s="386">
        <v>0</v>
      </c>
      <c r="Y28" s="386">
        <v>0</v>
      </c>
      <c r="Z28" s="386">
        <v>0</v>
      </c>
      <c r="AA28" s="386">
        <v>0</v>
      </c>
      <c r="AB28" s="386">
        <v>0</v>
      </c>
      <c r="AC28" s="386">
        <v>0</v>
      </c>
      <c r="AD28" s="386">
        <v>0</v>
      </c>
      <c r="AE28" s="386">
        <v>0</v>
      </c>
      <c r="AF28" s="386">
        <f t="shared" si="0"/>
        <v>0</v>
      </c>
    </row>
    <row r="29" spans="1:32" ht="12.75" customHeight="1">
      <c r="A29" s="367"/>
      <c r="B29" s="397" t="s">
        <v>15940</v>
      </c>
      <c r="C29" s="396">
        <v>45</v>
      </c>
      <c r="D29" s="397" t="s">
        <v>15940</v>
      </c>
      <c r="E29" s="396">
        <v>5</v>
      </c>
      <c r="F29" s="396">
        <f>SUM(C29+E29)</f>
        <v>50</v>
      </c>
      <c r="G29" s="365"/>
      <c r="H29" s="393"/>
      <c r="I29" s="373"/>
      <c r="J29" s="374"/>
      <c r="K29" s="374"/>
      <c r="L29" s="374"/>
      <c r="M29" s="374"/>
      <c r="N29" s="367"/>
      <c r="O29" s="701"/>
      <c r="P29" s="398" t="s">
        <v>78</v>
      </c>
      <c r="Q29" s="386">
        <v>6</v>
      </c>
      <c r="R29" s="385">
        <v>0</v>
      </c>
      <c r="S29" s="386">
        <v>0</v>
      </c>
      <c r="T29" s="386">
        <v>0</v>
      </c>
      <c r="U29" s="386">
        <v>0</v>
      </c>
      <c r="V29" s="385">
        <v>0</v>
      </c>
      <c r="W29" s="386">
        <v>0</v>
      </c>
      <c r="X29" s="386">
        <v>0</v>
      </c>
      <c r="Y29" s="386">
        <v>0</v>
      </c>
      <c r="Z29" s="386">
        <v>0</v>
      </c>
      <c r="AA29" s="386">
        <v>0</v>
      </c>
      <c r="AB29" s="386">
        <v>0</v>
      </c>
      <c r="AC29" s="386">
        <v>0</v>
      </c>
      <c r="AD29" s="386">
        <v>0</v>
      </c>
      <c r="AE29" s="386">
        <v>0</v>
      </c>
      <c r="AF29" s="386">
        <f t="shared" si="0"/>
        <v>0</v>
      </c>
    </row>
    <row r="30" spans="1:32" ht="12.75" customHeight="1">
      <c r="A30" s="367"/>
      <c r="B30" s="396" t="s">
        <v>39</v>
      </c>
      <c r="C30" s="388">
        <f>SUM(C26:C29)</f>
        <v>478</v>
      </c>
      <c r="D30" s="396" t="s">
        <v>39</v>
      </c>
      <c r="E30" s="396">
        <f t="shared" ref="E30:F30" si="3">SUM(E26:E29)</f>
        <v>58</v>
      </c>
      <c r="F30" s="388">
        <f t="shared" si="3"/>
        <v>536</v>
      </c>
      <c r="G30" s="365"/>
      <c r="H30" s="394"/>
      <c r="I30" s="373"/>
      <c r="J30" s="374"/>
      <c r="K30" s="374"/>
      <c r="L30" s="374"/>
      <c r="M30" s="374"/>
      <c r="N30" s="367"/>
      <c r="O30" s="726"/>
      <c r="P30" s="398" t="s">
        <v>77</v>
      </c>
      <c r="Q30" s="386">
        <v>12</v>
      </c>
      <c r="R30" s="385">
        <v>0</v>
      </c>
      <c r="S30" s="386">
        <v>0</v>
      </c>
      <c r="T30" s="386">
        <v>0</v>
      </c>
      <c r="U30" s="386">
        <v>0</v>
      </c>
      <c r="V30" s="385">
        <v>0</v>
      </c>
      <c r="W30" s="386">
        <v>0</v>
      </c>
      <c r="X30" s="386">
        <v>0</v>
      </c>
      <c r="Y30" s="386">
        <v>0</v>
      </c>
      <c r="Z30" s="386">
        <v>0</v>
      </c>
      <c r="AA30" s="386">
        <v>0</v>
      </c>
      <c r="AB30" s="386">
        <v>0</v>
      </c>
      <c r="AC30" s="386">
        <v>0</v>
      </c>
      <c r="AD30" s="386">
        <v>0</v>
      </c>
      <c r="AE30" s="386">
        <v>0</v>
      </c>
      <c r="AF30" s="386">
        <f t="shared" si="0"/>
        <v>0</v>
      </c>
    </row>
    <row r="31" spans="1:32" ht="12.75" customHeight="1">
      <c r="A31" s="367"/>
      <c r="B31" s="365"/>
      <c r="C31" s="358"/>
      <c r="D31" s="365"/>
      <c r="E31" s="365"/>
      <c r="F31" s="358"/>
      <c r="G31" s="365"/>
      <c r="H31" s="394"/>
      <c r="I31" s="373"/>
      <c r="J31" s="374"/>
      <c r="K31" s="374"/>
      <c r="L31" s="374"/>
      <c r="M31" s="374"/>
      <c r="N31" s="367"/>
      <c r="O31" s="728" t="s">
        <v>15941</v>
      </c>
      <c r="P31" s="398" t="s">
        <v>76</v>
      </c>
      <c r="Q31" s="386">
        <v>22</v>
      </c>
      <c r="R31" s="385">
        <v>0</v>
      </c>
      <c r="S31" s="386">
        <v>0</v>
      </c>
      <c r="T31" s="386">
        <v>0</v>
      </c>
      <c r="U31" s="386">
        <v>0</v>
      </c>
      <c r="V31" s="385">
        <v>0</v>
      </c>
      <c r="W31" s="386">
        <v>0</v>
      </c>
      <c r="X31" s="386">
        <v>0</v>
      </c>
      <c r="Y31" s="386">
        <v>0</v>
      </c>
      <c r="Z31" s="386">
        <v>0</v>
      </c>
      <c r="AA31" s="386">
        <v>0</v>
      </c>
      <c r="AB31" s="386">
        <v>0</v>
      </c>
      <c r="AC31" s="386">
        <v>0</v>
      </c>
      <c r="AD31" s="386">
        <v>0</v>
      </c>
      <c r="AE31" s="386">
        <v>0</v>
      </c>
      <c r="AF31" s="386">
        <f t="shared" si="0"/>
        <v>0</v>
      </c>
    </row>
    <row r="32" spans="1:32" ht="12.75" customHeight="1">
      <c r="A32" s="367"/>
      <c r="B32" s="704" t="s">
        <v>15942</v>
      </c>
      <c r="C32" s="705"/>
      <c r="D32" s="705"/>
      <c r="E32" s="705"/>
      <c r="F32" s="705"/>
      <c r="G32" s="706"/>
      <c r="H32" s="393"/>
      <c r="I32" s="373"/>
      <c r="J32" s="374"/>
      <c r="K32" s="374"/>
      <c r="L32" s="374"/>
      <c r="M32" s="374"/>
      <c r="N32" s="367"/>
      <c r="O32" s="701"/>
      <c r="P32" s="398" t="s">
        <v>75</v>
      </c>
      <c r="Q32" s="386">
        <v>60</v>
      </c>
      <c r="R32" s="385">
        <v>49</v>
      </c>
      <c r="S32" s="386">
        <v>0</v>
      </c>
      <c r="T32" s="386">
        <v>0</v>
      </c>
      <c r="U32" s="386">
        <v>0</v>
      </c>
      <c r="V32" s="385">
        <v>0</v>
      </c>
      <c r="W32" s="386">
        <v>0</v>
      </c>
      <c r="X32" s="386">
        <v>0</v>
      </c>
      <c r="Y32" s="386">
        <v>0</v>
      </c>
      <c r="Z32" s="386">
        <v>0</v>
      </c>
      <c r="AA32" s="386">
        <v>0</v>
      </c>
      <c r="AB32" s="386">
        <v>0</v>
      </c>
      <c r="AC32" s="386">
        <v>0</v>
      </c>
      <c r="AD32" s="386">
        <v>0</v>
      </c>
      <c r="AE32" s="386">
        <v>0</v>
      </c>
      <c r="AF32" s="386">
        <f t="shared" si="0"/>
        <v>0</v>
      </c>
    </row>
    <row r="33" spans="1:32" ht="12.75" customHeight="1">
      <c r="A33" s="367"/>
      <c r="B33" s="717" t="s">
        <v>9</v>
      </c>
      <c r="C33" s="698"/>
      <c r="D33" s="698"/>
      <c r="E33" s="698"/>
      <c r="F33" s="698"/>
      <c r="G33" s="699"/>
      <c r="H33" s="394"/>
      <c r="I33" s="373"/>
      <c r="J33" s="374"/>
      <c r="K33" s="374"/>
      <c r="L33" s="374"/>
      <c r="M33" s="374"/>
      <c r="N33" s="367"/>
      <c r="O33" s="726"/>
      <c r="P33" s="398" t="s">
        <v>15934</v>
      </c>
      <c r="Q33" s="386">
        <v>60</v>
      </c>
      <c r="R33" s="385">
        <v>0</v>
      </c>
      <c r="S33" s="386">
        <v>0</v>
      </c>
      <c r="T33" s="386">
        <v>9</v>
      </c>
      <c r="U33" s="386">
        <v>0</v>
      </c>
      <c r="V33" s="385">
        <v>0</v>
      </c>
      <c r="W33" s="386">
        <v>0</v>
      </c>
      <c r="X33" s="386">
        <v>0</v>
      </c>
      <c r="Y33" s="386">
        <v>0</v>
      </c>
      <c r="Z33" s="386">
        <v>0</v>
      </c>
      <c r="AA33" s="386">
        <v>0</v>
      </c>
      <c r="AB33" s="386">
        <v>0</v>
      </c>
      <c r="AC33" s="386">
        <v>6</v>
      </c>
      <c r="AD33" s="386">
        <v>0</v>
      </c>
      <c r="AE33" s="386">
        <v>0</v>
      </c>
      <c r="AF33" s="386">
        <f t="shared" si="0"/>
        <v>6</v>
      </c>
    </row>
    <row r="34" spans="1:32" ht="12.75" customHeight="1">
      <c r="A34" s="367"/>
      <c r="B34" s="695" t="s">
        <v>136</v>
      </c>
      <c r="C34" s="696"/>
      <c r="D34" s="730" t="s">
        <v>1392</v>
      </c>
      <c r="E34" s="716"/>
      <c r="F34" s="716"/>
      <c r="G34" s="714"/>
      <c r="H34" s="394"/>
      <c r="I34" s="373"/>
      <c r="J34" s="374"/>
      <c r="K34" s="374"/>
      <c r="L34" s="374"/>
      <c r="M34" s="374"/>
      <c r="N34" s="367"/>
      <c r="O34" s="727" t="s">
        <v>136</v>
      </c>
      <c r="P34" s="398" t="s">
        <v>79</v>
      </c>
      <c r="Q34" s="386">
        <v>1</v>
      </c>
      <c r="R34" s="385">
        <v>0</v>
      </c>
      <c r="S34" s="386">
        <v>0</v>
      </c>
      <c r="T34" s="386">
        <v>0</v>
      </c>
      <c r="U34" s="386">
        <v>0</v>
      </c>
      <c r="V34" s="385">
        <v>0</v>
      </c>
      <c r="W34" s="386">
        <v>0</v>
      </c>
      <c r="X34" s="386">
        <v>0</v>
      </c>
      <c r="Y34" s="386">
        <v>0</v>
      </c>
      <c r="Z34" s="386">
        <v>0</v>
      </c>
      <c r="AA34" s="386">
        <v>0</v>
      </c>
      <c r="AB34" s="386">
        <v>0</v>
      </c>
      <c r="AC34" s="386">
        <v>0</v>
      </c>
      <c r="AD34" s="386">
        <v>0</v>
      </c>
      <c r="AE34" s="386">
        <v>0</v>
      </c>
      <c r="AF34" s="386">
        <f t="shared" si="0"/>
        <v>0</v>
      </c>
    </row>
    <row r="35" spans="1:32" ht="12.75" customHeight="1">
      <c r="A35" s="367"/>
      <c r="B35" s="399" t="s">
        <v>15943</v>
      </c>
      <c r="C35" s="400">
        <v>199</v>
      </c>
      <c r="D35" s="388" t="s">
        <v>15939</v>
      </c>
      <c r="E35" s="388" t="s">
        <v>15944</v>
      </c>
      <c r="F35" s="401" t="s">
        <v>15945</v>
      </c>
      <c r="G35" s="401" t="s">
        <v>15944</v>
      </c>
      <c r="H35" s="394"/>
      <c r="I35" s="373"/>
      <c r="J35" s="374"/>
      <c r="K35" s="374"/>
      <c r="L35" s="374"/>
      <c r="M35" s="374"/>
      <c r="N35" s="367"/>
      <c r="O35" s="701"/>
      <c r="P35" s="398" t="s">
        <v>78</v>
      </c>
      <c r="Q35" s="386">
        <v>6</v>
      </c>
      <c r="R35" s="385">
        <v>0</v>
      </c>
      <c r="S35" s="386">
        <v>0</v>
      </c>
      <c r="T35" s="386">
        <v>0</v>
      </c>
      <c r="U35" s="386">
        <v>0</v>
      </c>
      <c r="V35" s="385">
        <v>0</v>
      </c>
      <c r="W35" s="386">
        <v>0</v>
      </c>
      <c r="X35" s="386">
        <v>0</v>
      </c>
      <c r="Y35" s="386">
        <v>0</v>
      </c>
      <c r="Z35" s="386">
        <v>0</v>
      </c>
      <c r="AA35" s="386">
        <v>0</v>
      </c>
      <c r="AB35" s="386">
        <v>0</v>
      </c>
      <c r="AC35" s="386">
        <v>0</v>
      </c>
      <c r="AD35" s="386">
        <v>0</v>
      </c>
      <c r="AE35" s="386">
        <v>0</v>
      </c>
      <c r="AF35" s="386">
        <f t="shared" si="0"/>
        <v>0</v>
      </c>
    </row>
    <row r="36" spans="1:32" ht="12.75" customHeight="1">
      <c r="A36" s="367"/>
      <c r="B36" s="402" t="s">
        <v>15946</v>
      </c>
      <c r="C36" s="403">
        <v>39</v>
      </c>
      <c r="D36" s="731" t="s">
        <v>6868</v>
      </c>
      <c r="E36" s="731">
        <v>254</v>
      </c>
      <c r="F36" s="404" t="s">
        <v>1393</v>
      </c>
      <c r="G36" s="401">
        <v>27</v>
      </c>
      <c r="H36" s="394"/>
      <c r="I36" s="373"/>
      <c r="J36" s="374"/>
      <c r="K36" s="374"/>
      <c r="L36" s="374"/>
      <c r="M36" s="374"/>
      <c r="N36" s="367"/>
      <c r="O36" s="726"/>
      <c r="P36" s="398" t="s">
        <v>77</v>
      </c>
      <c r="Q36" s="386">
        <v>12</v>
      </c>
      <c r="R36" s="385">
        <v>0</v>
      </c>
      <c r="S36" s="386">
        <v>0</v>
      </c>
      <c r="T36" s="386">
        <v>0</v>
      </c>
      <c r="U36" s="386">
        <v>0</v>
      </c>
      <c r="V36" s="385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f t="shared" si="0"/>
        <v>0</v>
      </c>
    </row>
    <row r="37" spans="1:32" ht="12.75" customHeight="1">
      <c r="A37" s="367"/>
      <c r="B37" s="402" t="s">
        <v>15947</v>
      </c>
      <c r="C37" s="403">
        <v>33</v>
      </c>
      <c r="D37" s="702"/>
      <c r="E37" s="702"/>
      <c r="F37" s="405" t="s">
        <v>15948</v>
      </c>
      <c r="G37" s="401">
        <v>24</v>
      </c>
      <c r="H37" s="393"/>
      <c r="I37" s="374"/>
      <c r="J37" s="374"/>
      <c r="K37" s="374"/>
      <c r="L37" s="374"/>
      <c r="M37" s="374"/>
      <c r="N37" s="367"/>
      <c r="O37" s="728" t="s">
        <v>137</v>
      </c>
      <c r="P37" s="398" t="s">
        <v>76</v>
      </c>
      <c r="Q37" s="386">
        <v>22</v>
      </c>
      <c r="R37" s="385">
        <v>0</v>
      </c>
      <c r="S37" s="386">
        <v>0</v>
      </c>
      <c r="T37" s="386">
        <v>0</v>
      </c>
      <c r="U37" s="386">
        <v>0</v>
      </c>
      <c r="V37" s="385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f t="shared" si="0"/>
        <v>0</v>
      </c>
    </row>
    <row r="38" spans="1:32" ht="12.75" customHeight="1">
      <c r="A38" s="367"/>
      <c r="B38" s="402" t="s">
        <v>15949</v>
      </c>
      <c r="C38" s="403">
        <v>9</v>
      </c>
      <c r="D38" s="396" t="s">
        <v>39</v>
      </c>
      <c r="E38" s="400">
        <v>254</v>
      </c>
      <c r="F38" s="405" t="s">
        <v>15950</v>
      </c>
      <c r="G38" s="401">
        <v>5</v>
      </c>
      <c r="H38" s="374"/>
      <c r="I38" s="374"/>
      <c r="J38" s="374"/>
      <c r="K38" s="374"/>
      <c r="L38" s="374"/>
      <c r="M38" s="374"/>
      <c r="N38" s="367"/>
      <c r="O38" s="701"/>
      <c r="P38" s="398" t="s">
        <v>75</v>
      </c>
      <c r="Q38" s="386">
        <v>80</v>
      </c>
      <c r="R38" s="385">
        <v>79</v>
      </c>
      <c r="S38" s="386">
        <v>0</v>
      </c>
      <c r="T38" s="386">
        <v>80</v>
      </c>
      <c r="U38" s="386">
        <v>0</v>
      </c>
      <c r="V38" s="385">
        <v>0</v>
      </c>
      <c r="W38" s="386">
        <v>0</v>
      </c>
      <c r="X38" s="386">
        <v>0</v>
      </c>
      <c r="Y38" s="386">
        <v>0</v>
      </c>
      <c r="Z38" s="386">
        <v>0</v>
      </c>
      <c r="AA38" s="386">
        <v>0</v>
      </c>
      <c r="AB38" s="386">
        <v>0</v>
      </c>
      <c r="AC38" s="386">
        <v>0</v>
      </c>
      <c r="AD38" s="386">
        <v>0</v>
      </c>
      <c r="AE38" s="386">
        <v>0</v>
      </c>
      <c r="AF38" s="386">
        <f t="shared" si="0"/>
        <v>0</v>
      </c>
    </row>
    <row r="39" spans="1:32" ht="12.75" customHeight="1">
      <c r="A39" s="367"/>
      <c r="B39" s="406" t="s">
        <v>15951</v>
      </c>
      <c r="C39" s="407">
        <v>5</v>
      </c>
      <c r="D39" s="408"/>
      <c r="E39" s="408"/>
      <c r="F39" s="397" t="s">
        <v>39</v>
      </c>
      <c r="G39" s="400">
        <f>SUM(G36:G38)</f>
        <v>56</v>
      </c>
      <c r="H39" s="374"/>
      <c r="I39" s="374"/>
      <c r="J39" s="374"/>
      <c r="K39" s="374"/>
      <c r="L39" s="374"/>
      <c r="M39" s="374"/>
      <c r="N39" s="367"/>
      <c r="O39" s="726"/>
      <c r="P39" s="398" t="s">
        <v>15934</v>
      </c>
      <c r="Q39" s="386">
        <v>80</v>
      </c>
      <c r="R39" s="385">
        <v>13</v>
      </c>
      <c r="S39" s="386">
        <v>0</v>
      </c>
      <c r="T39" s="386">
        <v>80</v>
      </c>
      <c r="U39" s="386">
        <v>0</v>
      </c>
      <c r="V39" s="385">
        <v>0</v>
      </c>
      <c r="W39" s="386">
        <v>0</v>
      </c>
      <c r="X39" s="386">
        <v>0</v>
      </c>
      <c r="Y39" s="386">
        <v>0</v>
      </c>
      <c r="Z39" s="386">
        <v>0</v>
      </c>
      <c r="AA39" s="386">
        <v>0</v>
      </c>
      <c r="AB39" s="386">
        <v>0</v>
      </c>
      <c r="AC39" s="386">
        <v>0</v>
      </c>
      <c r="AD39" s="386">
        <v>0</v>
      </c>
      <c r="AE39" s="386">
        <v>0</v>
      </c>
      <c r="AF39" s="386">
        <f t="shared" si="0"/>
        <v>0</v>
      </c>
    </row>
    <row r="40" spans="1:32" ht="12.75" customHeight="1">
      <c r="A40" s="367"/>
      <c r="B40" s="409" t="s">
        <v>4987</v>
      </c>
      <c r="C40" s="410">
        <v>34</v>
      </c>
      <c r="D40" s="408"/>
      <c r="E40" s="408"/>
      <c r="F40" s="411"/>
      <c r="G40" s="411"/>
      <c r="H40" s="374"/>
      <c r="I40" s="374"/>
      <c r="J40" s="374"/>
      <c r="K40" s="374"/>
      <c r="L40" s="374"/>
      <c r="M40" s="374"/>
      <c r="N40" s="367"/>
      <c r="O40" s="727" t="s">
        <v>136</v>
      </c>
      <c r="P40" s="398" t="s">
        <v>79</v>
      </c>
      <c r="Q40" s="386">
        <v>1</v>
      </c>
      <c r="R40" s="385">
        <v>0</v>
      </c>
      <c r="S40" s="386">
        <v>0</v>
      </c>
      <c r="T40" s="386">
        <v>0</v>
      </c>
      <c r="U40" s="386">
        <v>0</v>
      </c>
      <c r="V40" s="385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f t="shared" si="0"/>
        <v>0</v>
      </c>
    </row>
    <row r="41" spans="1:32" ht="23.25" customHeight="1">
      <c r="A41" s="367"/>
      <c r="B41" s="409" t="s">
        <v>137</v>
      </c>
      <c r="C41" s="410">
        <v>98</v>
      </c>
      <c r="D41" s="408"/>
      <c r="E41" s="408"/>
      <c r="F41" s="411"/>
      <c r="G41" s="411"/>
      <c r="H41" s="693"/>
      <c r="I41" s="694"/>
      <c r="J41" s="693"/>
      <c r="K41" s="694"/>
      <c r="L41" s="694"/>
      <c r="M41" s="694"/>
      <c r="N41" s="367"/>
      <c r="O41" s="701"/>
      <c r="P41" s="398" t="s">
        <v>78</v>
      </c>
      <c r="Q41" s="386">
        <v>2</v>
      </c>
      <c r="R41" s="385">
        <v>0</v>
      </c>
      <c r="S41" s="386">
        <v>0</v>
      </c>
      <c r="T41" s="386">
        <v>0</v>
      </c>
      <c r="U41" s="386">
        <v>0</v>
      </c>
      <c r="V41" s="385">
        <v>0</v>
      </c>
      <c r="W41" s="386">
        <v>0</v>
      </c>
      <c r="X41" s="386">
        <v>0</v>
      </c>
      <c r="Y41" s="386">
        <v>0</v>
      </c>
      <c r="Z41" s="386">
        <v>0</v>
      </c>
      <c r="AA41" s="386">
        <v>0</v>
      </c>
      <c r="AB41" s="386">
        <v>0</v>
      </c>
      <c r="AC41" s="386">
        <v>0</v>
      </c>
      <c r="AD41" s="386">
        <v>0</v>
      </c>
      <c r="AE41" s="386">
        <v>0</v>
      </c>
      <c r="AF41" s="386">
        <f t="shared" si="0"/>
        <v>0</v>
      </c>
    </row>
    <row r="42" spans="1:32" ht="12.75" customHeight="1">
      <c r="A42" s="367"/>
      <c r="B42" s="409" t="s">
        <v>15952</v>
      </c>
      <c r="C42" s="410">
        <v>28</v>
      </c>
      <c r="D42" s="408"/>
      <c r="E42" s="408"/>
      <c r="F42" s="408"/>
      <c r="G42" s="408"/>
      <c r="H42" s="374"/>
      <c r="I42" s="374"/>
      <c r="J42" s="373"/>
      <c r="K42" s="373"/>
      <c r="L42" s="373"/>
      <c r="M42" s="373"/>
      <c r="N42" s="356"/>
      <c r="O42" s="701"/>
      <c r="P42" s="398"/>
      <c r="Q42" s="386"/>
      <c r="R42" s="385"/>
      <c r="S42" s="386"/>
      <c r="T42" s="386"/>
      <c r="U42" s="386"/>
      <c r="V42" s="385"/>
      <c r="W42" s="386"/>
      <c r="X42" s="386"/>
      <c r="Y42" s="386"/>
      <c r="Z42" s="386"/>
      <c r="AA42" s="386"/>
      <c r="AB42" s="386"/>
      <c r="AC42" s="386"/>
      <c r="AD42" s="386"/>
      <c r="AE42" s="386"/>
      <c r="AF42" s="386"/>
    </row>
    <row r="43" spans="1:32" ht="12.75" customHeight="1">
      <c r="A43" s="367"/>
      <c r="B43" s="409" t="s">
        <v>15953</v>
      </c>
      <c r="C43" s="410">
        <v>31</v>
      </c>
      <c r="D43" s="408"/>
      <c r="E43" s="408"/>
      <c r="F43" s="408"/>
      <c r="G43" s="408"/>
      <c r="H43" s="719"/>
      <c r="I43" s="694"/>
      <c r="J43" s="373"/>
      <c r="K43" s="373"/>
      <c r="L43" s="373"/>
      <c r="M43" s="373"/>
      <c r="N43" s="356"/>
      <c r="O43" s="726"/>
      <c r="P43" s="398" t="s">
        <v>77</v>
      </c>
      <c r="Q43" s="386">
        <v>4</v>
      </c>
      <c r="R43" s="385">
        <v>0</v>
      </c>
      <c r="S43" s="386">
        <v>0</v>
      </c>
      <c r="T43" s="386">
        <v>0</v>
      </c>
      <c r="U43" s="386">
        <v>0</v>
      </c>
      <c r="V43" s="385">
        <v>0</v>
      </c>
      <c r="W43" s="386">
        <v>0</v>
      </c>
      <c r="X43" s="386">
        <v>0</v>
      </c>
      <c r="Y43" s="386">
        <v>0</v>
      </c>
      <c r="Z43" s="386">
        <v>0</v>
      </c>
      <c r="AA43" s="386">
        <v>0</v>
      </c>
      <c r="AB43" s="386">
        <v>0</v>
      </c>
      <c r="AC43" s="386">
        <v>0</v>
      </c>
      <c r="AD43" s="386">
        <v>0</v>
      </c>
      <c r="AE43" s="386">
        <v>0</v>
      </c>
      <c r="AF43" s="386">
        <f t="shared" ref="AF43:AF46" si="4">SUM(W43:AE43)</f>
        <v>0</v>
      </c>
    </row>
    <row r="44" spans="1:32" ht="28.5" customHeight="1">
      <c r="A44" s="367"/>
      <c r="B44" s="412" t="s">
        <v>39</v>
      </c>
      <c r="C44" s="413">
        <f>SUM(C37:C43)</f>
        <v>238</v>
      </c>
      <c r="D44" s="408"/>
      <c r="E44" s="691"/>
      <c r="F44" s="692"/>
      <c r="G44" s="411"/>
      <c r="H44" s="367"/>
      <c r="I44" s="373"/>
      <c r="J44" s="373"/>
      <c r="K44" s="374"/>
      <c r="L44" s="367"/>
      <c r="M44" s="373"/>
      <c r="N44" s="356"/>
      <c r="O44" s="728" t="s">
        <v>4987</v>
      </c>
      <c r="P44" s="398" t="s">
        <v>76</v>
      </c>
      <c r="Q44" s="386">
        <v>8</v>
      </c>
      <c r="R44" s="385">
        <v>0</v>
      </c>
      <c r="S44" s="386">
        <v>0</v>
      </c>
      <c r="T44" s="386">
        <v>0</v>
      </c>
      <c r="U44" s="386">
        <v>0</v>
      </c>
      <c r="V44" s="385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f t="shared" si="4"/>
        <v>0</v>
      </c>
    </row>
    <row r="45" spans="1:32" ht="24" customHeight="1">
      <c r="A45" s="367"/>
      <c r="B45" s="365"/>
      <c r="C45" s="358"/>
      <c r="D45" s="365"/>
      <c r="E45" s="365"/>
      <c r="F45" s="358"/>
      <c r="G45" s="363"/>
      <c r="H45" s="393"/>
      <c r="I45" s="373"/>
      <c r="J45" s="367"/>
      <c r="K45" s="367"/>
      <c r="L45" s="367"/>
      <c r="M45" s="373"/>
      <c r="N45" s="356"/>
      <c r="O45" s="701"/>
      <c r="P45" s="398" t="s">
        <v>75</v>
      </c>
      <c r="Q45" s="386">
        <v>30</v>
      </c>
      <c r="R45" s="385">
        <v>27</v>
      </c>
      <c r="S45" s="386">
        <v>0</v>
      </c>
      <c r="T45" s="386">
        <v>29</v>
      </c>
      <c r="U45" s="386">
        <v>0</v>
      </c>
      <c r="V45" s="385">
        <v>0</v>
      </c>
      <c r="W45" s="386">
        <v>0</v>
      </c>
      <c r="X45" s="386">
        <v>1</v>
      </c>
      <c r="Y45" s="386">
        <v>0</v>
      </c>
      <c r="Z45" s="386">
        <v>0</v>
      </c>
      <c r="AA45" s="386">
        <v>0</v>
      </c>
      <c r="AB45" s="386">
        <v>0</v>
      </c>
      <c r="AC45" s="386">
        <v>0</v>
      </c>
      <c r="AD45" s="386">
        <v>0</v>
      </c>
      <c r="AE45" s="386">
        <v>0</v>
      </c>
      <c r="AF45" s="386">
        <f t="shared" si="4"/>
        <v>1</v>
      </c>
    </row>
    <row r="46" spans="1:32" ht="12.75" customHeight="1">
      <c r="A46" s="367"/>
      <c r="B46" s="365"/>
      <c r="C46" s="358"/>
      <c r="D46" s="718" t="s">
        <v>15954</v>
      </c>
      <c r="E46" s="706"/>
      <c r="F46" s="365"/>
      <c r="G46" s="365"/>
      <c r="H46" s="729" t="s">
        <v>15955</v>
      </c>
      <c r="I46" s="706"/>
      <c r="J46" s="367"/>
      <c r="K46" s="367"/>
      <c r="L46" s="373"/>
      <c r="M46" s="374"/>
      <c r="N46" s="356"/>
      <c r="O46" s="726"/>
      <c r="P46" s="398" t="s">
        <v>15938</v>
      </c>
      <c r="Q46" s="386">
        <v>30</v>
      </c>
      <c r="R46" s="385">
        <v>7</v>
      </c>
      <c r="S46" s="386">
        <v>0</v>
      </c>
      <c r="T46" s="386">
        <v>3</v>
      </c>
      <c r="U46" s="386">
        <v>0</v>
      </c>
      <c r="V46" s="385">
        <v>0</v>
      </c>
      <c r="W46" s="386">
        <v>0</v>
      </c>
      <c r="X46" s="386">
        <v>0</v>
      </c>
      <c r="Y46" s="386">
        <v>0</v>
      </c>
      <c r="Z46" s="386">
        <v>0</v>
      </c>
      <c r="AA46" s="386">
        <v>0</v>
      </c>
      <c r="AB46" s="386">
        <v>0</v>
      </c>
      <c r="AC46" s="386">
        <v>4</v>
      </c>
      <c r="AD46" s="386">
        <v>0</v>
      </c>
      <c r="AE46" s="386">
        <v>0</v>
      </c>
      <c r="AF46" s="386">
        <f t="shared" si="4"/>
        <v>4</v>
      </c>
    </row>
    <row r="47" spans="1:32" ht="12.75" customHeight="1">
      <c r="A47" s="367"/>
      <c r="B47" s="365"/>
      <c r="C47" s="365"/>
      <c r="D47" s="414" t="s">
        <v>3</v>
      </c>
      <c r="E47" s="415" t="s">
        <v>15944</v>
      </c>
      <c r="F47" s="365"/>
      <c r="G47" s="365"/>
      <c r="H47" s="416" t="s">
        <v>3</v>
      </c>
      <c r="I47" s="417" t="s">
        <v>15944</v>
      </c>
      <c r="J47" s="367"/>
      <c r="K47" s="367"/>
      <c r="L47" s="367"/>
      <c r="M47" s="367"/>
      <c r="N47" s="356"/>
      <c r="O47" s="727" t="s">
        <v>136</v>
      </c>
      <c r="P47" s="398" t="s">
        <v>78</v>
      </c>
      <c r="Q47" s="386">
        <v>2</v>
      </c>
      <c r="R47" s="385">
        <v>0</v>
      </c>
      <c r="S47" s="386">
        <v>0</v>
      </c>
      <c r="T47" s="386">
        <v>0</v>
      </c>
      <c r="U47" s="386">
        <v>0</v>
      </c>
      <c r="V47" s="385">
        <v>0</v>
      </c>
      <c r="W47" s="386">
        <v>0</v>
      </c>
      <c r="X47" s="386">
        <v>0</v>
      </c>
      <c r="Y47" s="386">
        <v>0</v>
      </c>
      <c r="Z47" s="386">
        <v>0</v>
      </c>
      <c r="AA47" s="386">
        <v>0</v>
      </c>
      <c r="AB47" s="386">
        <v>0</v>
      </c>
      <c r="AC47" s="386">
        <v>1</v>
      </c>
      <c r="AD47" s="386">
        <v>0</v>
      </c>
      <c r="AE47" s="386">
        <v>0</v>
      </c>
      <c r="AF47" s="386">
        <v>0</v>
      </c>
    </row>
    <row r="48" spans="1:32" ht="12.75" customHeight="1">
      <c r="A48" s="367"/>
      <c r="B48" s="365"/>
      <c r="C48" s="365"/>
      <c r="D48" s="418" t="s">
        <v>15956</v>
      </c>
      <c r="E48" s="419">
        <v>10</v>
      </c>
      <c r="F48" s="365"/>
      <c r="G48" s="365"/>
      <c r="H48" s="420" t="s">
        <v>2760</v>
      </c>
      <c r="I48" s="421">
        <v>76</v>
      </c>
      <c r="J48" s="367"/>
      <c r="K48" s="367"/>
      <c r="L48" s="367"/>
      <c r="M48" s="367"/>
      <c r="N48" s="356"/>
      <c r="O48" s="726"/>
      <c r="P48" s="398" t="s">
        <v>77</v>
      </c>
      <c r="Q48" s="386">
        <v>4</v>
      </c>
      <c r="R48" s="385">
        <v>0</v>
      </c>
      <c r="S48" s="386">
        <v>0</v>
      </c>
      <c r="T48" s="386">
        <v>0</v>
      </c>
      <c r="U48" s="386">
        <v>0</v>
      </c>
      <c r="V48" s="385">
        <v>0</v>
      </c>
      <c r="W48" s="386">
        <v>0</v>
      </c>
      <c r="X48" s="386">
        <v>0</v>
      </c>
      <c r="Y48" s="386">
        <v>0</v>
      </c>
      <c r="Z48" s="386">
        <v>0</v>
      </c>
      <c r="AA48" s="386">
        <v>0</v>
      </c>
      <c r="AB48" s="386">
        <v>0</v>
      </c>
      <c r="AC48" s="386">
        <v>0</v>
      </c>
      <c r="AD48" s="386">
        <v>0</v>
      </c>
      <c r="AE48" s="386">
        <v>0</v>
      </c>
      <c r="AF48" s="386">
        <f t="shared" ref="AF48:AF76" si="5">SUM(W48:AE48)</f>
        <v>0</v>
      </c>
    </row>
    <row r="49" spans="1:32" ht="12.75" customHeight="1">
      <c r="A49" s="367"/>
      <c r="B49" s="365"/>
      <c r="C49" s="365"/>
      <c r="D49" s="422" t="s">
        <v>15957</v>
      </c>
      <c r="E49" s="423">
        <v>18</v>
      </c>
      <c r="F49" s="365"/>
      <c r="G49" s="365"/>
      <c r="H49" s="424" t="s">
        <v>278</v>
      </c>
      <c r="I49" s="425">
        <v>44</v>
      </c>
      <c r="J49" s="367"/>
      <c r="K49" s="367"/>
      <c r="L49" s="367"/>
      <c r="M49" s="367"/>
      <c r="N49" s="356"/>
      <c r="O49" s="728" t="s">
        <v>15958</v>
      </c>
      <c r="P49" s="398" t="s">
        <v>76</v>
      </c>
      <c r="Q49" s="386">
        <v>8</v>
      </c>
      <c r="R49" s="385">
        <v>0</v>
      </c>
      <c r="S49" s="386">
        <v>0</v>
      </c>
      <c r="T49" s="386">
        <v>0</v>
      </c>
      <c r="U49" s="386">
        <v>0</v>
      </c>
      <c r="V49" s="385">
        <v>0</v>
      </c>
      <c r="W49" s="386">
        <v>0</v>
      </c>
      <c r="X49" s="386">
        <v>0</v>
      </c>
      <c r="Y49" s="386">
        <v>0</v>
      </c>
      <c r="Z49" s="386">
        <v>0</v>
      </c>
      <c r="AA49" s="386">
        <v>0</v>
      </c>
      <c r="AB49" s="386">
        <v>0</v>
      </c>
      <c r="AC49" s="386">
        <v>0</v>
      </c>
      <c r="AD49" s="386">
        <v>0</v>
      </c>
      <c r="AE49" s="386">
        <v>0</v>
      </c>
      <c r="AF49" s="386">
        <f t="shared" si="5"/>
        <v>0</v>
      </c>
    </row>
    <row r="50" spans="1:32" ht="12.75" customHeight="1">
      <c r="A50" s="367"/>
      <c r="B50" s="365"/>
      <c r="C50" s="365"/>
      <c r="D50" s="422" t="s">
        <v>15959</v>
      </c>
      <c r="E50" s="423">
        <v>20</v>
      </c>
      <c r="F50" s="365"/>
      <c r="G50" s="365"/>
      <c r="H50" s="424" t="s">
        <v>4065</v>
      </c>
      <c r="I50" s="425">
        <v>35</v>
      </c>
      <c r="J50" s="367"/>
      <c r="K50" s="693"/>
      <c r="L50" s="694"/>
      <c r="M50" s="374"/>
      <c r="N50" s="356"/>
      <c r="O50" s="701"/>
      <c r="P50" s="398" t="s">
        <v>75</v>
      </c>
      <c r="Q50" s="386">
        <v>30</v>
      </c>
      <c r="R50" s="385">
        <v>21</v>
      </c>
      <c r="S50" s="386">
        <v>0</v>
      </c>
      <c r="T50" s="386">
        <v>0</v>
      </c>
      <c r="U50" s="386">
        <v>0</v>
      </c>
      <c r="V50" s="385">
        <v>0</v>
      </c>
      <c r="W50" s="386">
        <v>0</v>
      </c>
      <c r="X50" s="386">
        <v>2</v>
      </c>
      <c r="Y50" s="386">
        <v>0</v>
      </c>
      <c r="Z50" s="386">
        <v>0</v>
      </c>
      <c r="AA50" s="386">
        <v>0</v>
      </c>
      <c r="AB50" s="386">
        <v>0</v>
      </c>
      <c r="AC50" s="386">
        <v>0</v>
      </c>
      <c r="AD50" s="386">
        <v>0</v>
      </c>
      <c r="AE50" s="386">
        <v>0</v>
      </c>
      <c r="AF50" s="386">
        <f t="shared" si="5"/>
        <v>2</v>
      </c>
    </row>
    <row r="51" spans="1:32" ht="12.75" customHeight="1">
      <c r="A51" s="367"/>
      <c r="B51" s="365"/>
      <c r="C51" s="365"/>
      <c r="D51" s="422" t="s">
        <v>15960</v>
      </c>
      <c r="E51" s="423">
        <v>10</v>
      </c>
      <c r="F51" s="365"/>
      <c r="G51" s="365"/>
      <c r="H51" s="424" t="s">
        <v>7828</v>
      </c>
      <c r="I51" s="425">
        <v>23</v>
      </c>
      <c r="J51" s="367"/>
      <c r="K51" s="367"/>
      <c r="L51" s="367"/>
      <c r="M51" s="367"/>
      <c r="N51" s="356"/>
      <c r="O51" s="726"/>
      <c r="P51" s="398" t="s">
        <v>15938</v>
      </c>
      <c r="Q51" s="386">
        <v>30</v>
      </c>
      <c r="R51" s="385">
        <v>7</v>
      </c>
      <c r="S51" s="386">
        <v>0</v>
      </c>
      <c r="T51" s="386">
        <v>8</v>
      </c>
      <c r="U51" s="386">
        <v>0</v>
      </c>
      <c r="V51" s="385">
        <v>0</v>
      </c>
      <c r="W51" s="386">
        <v>0</v>
      </c>
      <c r="X51" s="386">
        <v>1</v>
      </c>
      <c r="Y51" s="386">
        <v>0</v>
      </c>
      <c r="Z51" s="386">
        <v>0</v>
      </c>
      <c r="AA51" s="386">
        <v>0</v>
      </c>
      <c r="AB51" s="386">
        <v>0</v>
      </c>
      <c r="AC51" s="386">
        <v>2</v>
      </c>
      <c r="AD51" s="386">
        <v>0</v>
      </c>
      <c r="AE51" s="386">
        <v>0</v>
      </c>
      <c r="AF51" s="386">
        <f t="shared" si="5"/>
        <v>3</v>
      </c>
    </row>
    <row r="52" spans="1:32" ht="12.75" customHeight="1">
      <c r="A52" s="367"/>
      <c r="B52" s="365"/>
      <c r="C52" s="365"/>
      <c r="D52" s="422" t="s">
        <v>15961</v>
      </c>
      <c r="E52" s="423">
        <v>31</v>
      </c>
      <c r="F52" s="365"/>
      <c r="G52" s="365"/>
      <c r="H52" s="424" t="s">
        <v>15962</v>
      </c>
      <c r="I52" s="425">
        <v>14</v>
      </c>
      <c r="J52" s="367"/>
      <c r="K52" s="367"/>
      <c r="L52" s="367"/>
      <c r="M52" s="367"/>
      <c r="N52" s="356"/>
      <c r="O52" s="727" t="s">
        <v>136</v>
      </c>
      <c r="P52" s="398" t="s">
        <v>78</v>
      </c>
      <c r="Q52" s="386">
        <v>2</v>
      </c>
      <c r="R52" s="385">
        <v>0</v>
      </c>
      <c r="S52" s="386">
        <v>0</v>
      </c>
      <c r="T52" s="386">
        <v>0</v>
      </c>
      <c r="U52" s="386">
        <v>0</v>
      </c>
      <c r="V52" s="385">
        <v>0</v>
      </c>
      <c r="W52" s="386">
        <v>0</v>
      </c>
      <c r="X52" s="386">
        <v>0</v>
      </c>
      <c r="Y52" s="386">
        <v>0</v>
      </c>
      <c r="Z52" s="386">
        <v>0</v>
      </c>
      <c r="AA52" s="386">
        <v>0</v>
      </c>
      <c r="AB52" s="386">
        <v>0</v>
      </c>
      <c r="AC52" s="386">
        <v>0</v>
      </c>
      <c r="AD52" s="386">
        <v>0</v>
      </c>
      <c r="AE52" s="386">
        <v>0</v>
      </c>
      <c r="AF52" s="386">
        <f t="shared" si="5"/>
        <v>0</v>
      </c>
    </row>
    <row r="53" spans="1:32" ht="12.75" customHeight="1">
      <c r="A53" s="367"/>
      <c r="B53" s="365"/>
      <c r="C53" s="365"/>
      <c r="D53" s="422" t="s">
        <v>15963</v>
      </c>
      <c r="E53" s="423">
        <v>24</v>
      </c>
      <c r="F53" s="365"/>
      <c r="G53" s="365"/>
      <c r="H53" s="424" t="s">
        <v>11029</v>
      </c>
      <c r="I53" s="425">
        <v>437</v>
      </c>
      <c r="J53" s="367"/>
      <c r="K53" s="367"/>
      <c r="L53" s="367"/>
      <c r="M53" s="367"/>
      <c r="N53" s="356"/>
      <c r="O53" s="726"/>
      <c r="P53" s="398" t="s">
        <v>77</v>
      </c>
      <c r="Q53" s="386">
        <v>4</v>
      </c>
      <c r="R53" s="385">
        <v>0</v>
      </c>
      <c r="S53" s="386">
        <v>0</v>
      </c>
      <c r="T53" s="386">
        <v>0</v>
      </c>
      <c r="U53" s="386">
        <v>0</v>
      </c>
      <c r="V53" s="385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f t="shared" si="5"/>
        <v>0</v>
      </c>
    </row>
    <row r="54" spans="1:32" ht="12.75" customHeight="1">
      <c r="A54" s="367"/>
      <c r="B54" s="365"/>
      <c r="C54" s="365"/>
      <c r="D54" s="422" t="s">
        <v>6307</v>
      </c>
      <c r="E54" s="423">
        <v>10</v>
      </c>
      <c r="F54" s="365"/>
      <c r="G54" s="365"/>
      <c r="H54" s="424" t="s">
        <v>2422</v>
      </c>
      <c r="I54" s="425">
        <v>68</v>
      </c>
      <c r="J54" s="367"/>
      <c r="K54" s="367"/>
      <c r="L54" s="367"/>
      <c r="M54" s="367"/>
      <c r="N54" s="356"/>
      <c r="O54" s="728" t="s">
        <v>15953</v>
      </c>
      <c r="P54" s="398" t="s">
        <v>76</v>
      </c>
      <c r="Q54" s="386">
        <v>8</v>
      </c>
      <c r="R54" s="385">
        <v>0</v>
      </c>
      <c r="S54" s="386">
        <v>0</v>
      </c>
      <c r="T54" s="386">
        <v>0</v>
      </c>
      <c r="U54" s="386">
        <v>0</v>
      </c>
      <c r="V54" s="385">
        <v>0</v>
      </c>
      <c r="W54" s="386">
        <v>0</v>
      </c>
      <c r="X54" s="386">
        <v>0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f t="shared" si="5"/>
        <v>0</v>
      </c>
    </row>
    <row r="55" spans="1:32" ht="12.75" customHeight="1">
      <c r="A55" s="367"/>
      <c r="B55" s="365"/>
      <c r="C55" s="365"/>
      <c r="D55" s="422" t="s">
        <v>15964</v>
      </c>
      <c r="E55" s="423">
        <v>26</v>
      </c>
      <c r="F55" s="365"/>
      <c r="G55" s="365"/>
      <c r="H55" s="424" t="s">
        <v>15965</v>
      </c>
      <c r="I55" s="425">
        <v>3</v>
      </c>
      <c r="J55" s="367"/>
      <c r="K55" s="367"/>
      <c r="L55" s="367"/>
      <c r="M55" s="367"/>
      <c r="N55" s="356"/>
      <c r="O55" s="701"/>
      <c r="P55" s="398" t="s">
        <v>75</v>
      </c>
      <c r="Q55" s="386">
        <v>30</v>
      </c>
      <c r="R55" s="385">
        <v>24</v>
      </c>
      <c r="S55" s="386">
        <v>0</v>
      </c>
      <c r="T55" s="386">
        <v>0</v>
      </c>
      <c r="U55" s="386">
        <v>0</v>
      </c>
      <c r="V55" s="385">
        <v>0</v>
      </c>
      <c r="W55" s="386">
        <v>0</v>
      </c>
      <c r="X55" s="386">
        <v>0</v>
      </c>
      <c r="Y55" s="386">
        <v>0</v>
      </c>
      <c r="Z55" s="386">
        <v>0</v>
      </c>
      <c r="AA55" s="386">
        <v>0</v>
      </c>
      <c r="AB55" s="386">
        <v>0</v>
      </c>
      <c r="AC55" s="386">
        <v>0</v>
      </c>
      <c r="AD55" s="386">
        <v>0</v>
      </c>
      <c r="AE55" s="386">
        <v>0</v>
      </c>
      <c r="AF55" s="386">
        <f t="shared" si="5"/>
        <v>0</v>
      </c>
    </row>
    <row r="56" spans="1:32" ht="12.75" customHeight="1">
      <c r="A56" s="367"/>
      <c r="B56" s="365"/>
      <c r="C56" s="365"/>
      <c r="D56" s="422" t="s">
        <v>15966</v>
      </c>
      <c r="E56" s="423">
        <v>20</v>
      </c>
      <c r="F56" s="365"/>
      <c r="G56" s="365"/>
      <c r="H56" s="424" t="s">
        <v>7488</v>
      </c>
      <c r="I56" s="425">
        <v>99</v>
      </c>
      <c r="J56" s="367"/>
      <c r="K56" s="367"/>
      <c r="L56" s="367"/>
      <c r="M56" s="367"/>
      <c r="N56" s="356"/>
      <c r="O56" s="702"/>
      <c r="P56" s="398" t="s">
        <v>15938</v>
      </c>
      <c r="Q56" s="386">
        <v>30</v>
      </c>
      <c r="R56" s="385">
        <v>5</v>
      </c>
      <c r="S56" s="386">
        <v>0</v>
      </c>
      <c r="T56" s="386">
        <v>6</v>
      </c>
      <c r="U56" s="386">
        <v>0</v>
      </c>
      <c r="V56" s="385">
        <v>0</v>
      </c>
      <c r="W56" s="386">
        <v>0</v>
      </c>
      <c r="X56" s="386">
        <v>0</v>
      </c>
      <c r="Y56" s="386">
        <v>0</v>
      </c>
      <c r="Z56" s="386">
        <v>0</v>
      </c>
      <c r="AA56" s="386">
        <v>0</v>
      </c>
      <c r="AB56" s="386">
        <v>0</v>
      </c>
      <c r="AC56" s="386">
        <v>4</v>
      </c>
      <c r="AD56" s="386">
        <v>0</v>
      </c>
      <c r="AE56" s="386">
        <v>0</v>
      </c>
      <c r="AF56" s="386">
        <f t="shared" si="5"/>
        <v>4</v>
      </c>
    </row>
    <row r="57" spans="1:32" ht="12.75" customHeight="1">
      <c r="A57" s="367"/>
      <c r="B57" s="365"/>
      <c r="C57" s="365"/>
      <c r="D57" s="422" t="s">
        <v>15967</v>
      </c>
      <c r="E57" s="423">
        <v>10</v>
      </c>
      <c r="F57" s="365"/>
      <c r="G57" s="365"/>
      <c r="H57" s="424" t="s">
        <v>8221</v>
      </c>
      <c r="I57" s="425">
        <v>19</v>
      </c>
      <c r="J57" s="367"/>
      <c r="K57" s="367"/>
      <c r="L57" s="367"/>
      <c r="M57" s="367"/>
      <c r="N57" s="356"/>
      <c r="O57" s="732" t="s">
        <v>15968</v>
      </c>
      <c r="P57" s="383" t="s">
        <v>15969</v>
      </c>
      <c r="Q57" s="386">
        <v>0</v>
      </c>
      <c r="R57" s="385">
        <v>0</v>
      </c>
      <c r="S57" s="386">
        <v>0</v>
      </c>
      <c r="T57" s="384">
        <f t="shared" ref="T57:T66" si="6">SUM(Q57-R57+S57)</f>
        <v>0</v>
      </c>
      <c r="U57" s="386">
        <v>0</v>
      </c>
      <c r="V57" s="385">
        <v>0</v>
      </c>
      <c r="W57" s="386">
        <v>0</v>
      </c>
      <c r="X57" s="386">
        <v>0</v>
      </c>
      <c r="Y57" s="386">
        <v>0</v>
      </c>
      <c r="Z57" s="386">
        <v>0</v>
      </c>
      <c r="AA57" s="386">
        <v>0</v>
      </c>
      <c r="AB57" s="386">
        <v>0</v>
      </c>
      <c r="AC57" s="386">
        <v>0</v>
      </c>
      <c r="AD57" s="386">
        <v>0</v>
      </c>
      <c r="AE57" s="386">
        <v>0</v>
      </c>
      <c r="AF57" s="384">
        <f t="shared" si="5"/>
        <v>0</v>
      </c>
    </row>
    <row r="58" spans="1:32" ht="12.75" customHeight="1">
      <c r="A58" s="367"/>
      <c r="B58" s="365"/>
      <c r="C58" s="365"/>
      <c r="D58" s="426" t="s">
        <v>15970</v>
      </c>
      <c r="E58" s="427">
        <v>10</v>
      </c>
      <c r="F58" s="365"/>
      <c r="G58" s="365"/>
      <c r="H58" s="428" t="s">
        <v>15971</v>
      </c>
      <c r="I58" s="429">
        <v>63</v>
      </c>
      <c r="J58" s="367"/>
      <c r="K58" s="367"/>
      <c r="L58" s="367"/>
      <c r="M58" s="367"/>
      <c r="N58" s="356"/>
      <c r="O58" s="701"/>
      <c r="P58" s="383" t="s">
        <v>15972</v>
      </c>
      <c r="Q58" s="386">
        <v>0</v>
      </c>
      <c r="R58" s="385">
        <v>0</v>
      </c>
      <c r="S58" s="386">
        <v>0</v>
      </c>
      <c r="T58" s="384">
        <f t="shared" si="6"/>
        <v>0</v>
      </c>
      <c r="U58" s="386">
        <v>0</v>
      </c>
      <c r="V58" s="385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4">
        <f t="shared" si="5"/>
        <v>0</v>
      </c>
    </row>
    <row r="59" spans="1:32" ht="12.75" customHeight="1">
      <c r="A59" s="367"/>
      <c r="B59" s="365"/>
      <c r="C59" s="365"/>
      <c r="D59" s="430" t="s">
        <v>39</v>
      </c>
      <c r="E59" s="431">
        <f>SUM(E48:E58)</f>
        <v>189</v>
      </c>
      <c r="F59" s="365"/>
      <c r="G59" s="365"/>
      <c r="H59" s="424" t="s">
        <v>15973</v>
      </c>
      <c r="I59" s="425">
        <v>5</v>
      </c>
      <c r="J59" s="367"/>
      <c r="K59" s="367"/>
      <c r="L59" s="367"/>
      <c r="M59" s="367"/>
      <c r="N59" s="356"/>
      <c r="O59" s="701"/>
      <c r="P59" s="383" t="s">
        <v>15974</v>
      </c>
      <c r="Q59" s="386">
        <v>0</v>
      </c>
      <c r="R59" s="385">
        <v>0</v>
      </c>
      <c r="S59" s="386">
        <v>0</v>
      </c>
      <c r="T59" s="384">
        <f t="shared" si="6"/>
        <v>0</v>
      </c>
      <c r="U59" s="386">
        <v>0</v>
      </c>
      <c r="V59" s="385">
        <v>0</v>
      </c>
      <c r="W59" s="386">
        <v>0</v>
      </c>
      <c r="X59" s="386">
        <v>0</v>
      </c>
      <c r="Y59" s="386">
        <v>0</v>
      </c>
      <c r="Z59" s="386">
        <v>0</v>
      </c>
      <c r="AA59" s="386">
        <v>0</v>
      </c>
      <c r="AB59" s="386">
        <v>0</v>
      </c>
      <c r="AC59" s="386">
        <v>0</v>
      </c>
      <c r="AD59" s="386">
        <v>0</v>
      </c>
      <c r="AE59" s="386">
        <v>0</v>
      </c>
      <c r="AF59" s="384">
        <f t="shared" si="5"/>
        <v>0</v>
      </c>
    </row>
    <row r="60" spans="1:32" ht="12.75" customHeight="1">
      <c r="A60" s="367"/>
      <c r="B60" s="367"/>
      <c r="C60" s="367"/>
      <c r="D60" s="432"/>
      <c r="E60" s="433"/>
      <c r="F60" s="367"/>
      <c r="G60" s="367"/>
      <c r="H60" s="424" t="s">
        <v>11842</v>
      </c>
      <c r="I60" s="425">
        <v>14</v>
      </c>
      <c r="J60" s="367"/>
      <c r="K60" s="367"/>
      <c r="L60" s="367"/>
      <c r="M60" s="367"/>
      <c r="N60" s="356"/>
      <c r="O60" s="702"/>
      <c r="P60" s="383" t="s">
        <v>15975</v>
      </c>
      <c r="Q60" s="386">
        <v>0</v>
      </c>
      <c r="R60" s="385">
        <v>0</v>
      </c>
      <c r="S60" s="386">
        <v>0</v>
      </c>
      <c r="T60" s="384">
        <f t="shared" si="6"/>
        <v>0</v>
      </c>
      <c r="U60" s="386">
        <v>0</v>
      </c>
      <c r="V60" s="385">
        <v>0</v>
      </c>
      <c r="W60" s="386">
        <v>0</v>
      </c>
      <c r="X60" s="386">
        <v>0</v>
      </c>
      <c r="Y60" s="386">
        <v>0</v>
      </c>
      <c r="Z60" s="386">
        <v>0</v>
      </c>
      <c r="AA60" s="386">
        <v>0</v>
      </c>
      <c r="AB60" s="386">
        <v>0</v>
      </c>
      <c r="AC60" s="386">
        <v>0</v>
      </c>
      <c r="AD60" s="386">
        <v>0</v>
      </c>
      <c r="AE60" s="386">
        <v>0</v>
      </c>
      <c r="AF60" s="384">
        <f t="shared" si="5"/>
        <v>0</v>
      </c>
    </row>
    <row r="61" spans="1:32" ht="12.75" customHeight="1">
      <c r="A61" s="367"/>
      <c r="B61" s="367"/>
      <c r="C61" s="373"/>
      <c r="D61" s="391"/>
      <c r="E61" s="391"/>
      <c r="F61" s="367"/>
      <c r="G61" s="367"/>
      <c r="H61" s="434" t="s">
        <v>39</v>
      </c>
      <c r="I61" s="388">
        <f>SUM(I48:I60)</f>
        <v>900</v>
      </c>
      <c r="J61" s="367"/>
      <c r="K61" s="367"/>
      <c r="L61" s="367"/>
      <c r="M61" s="367"/>
      <c r="N61" s="356"/>
      <c r="O61" s="700" t="s">
        <v>196</v>
      </c>
      <c r="P61" s="383" t="s">
        <v>195</v>
      </c>
      <c r="Q61" s="386">
        <v>82</v>
      </c>
      <c r="R61" s="385">
        <v>93</v>
      </c>
      <c r="S61" s="386">
        <v>0</v>
      </c>
      <c r="T61" s="384">
        <f t="shared" si="6"/>
        <v>-11</v>
      </c>
      <c r="U61" s="386">
        <v>0</v>
      </c>
      <c r="V61" s="385">
        <v>0</v>
      </c>
      <c r="W61" s="386">
        <v>4</v>
      </c>
      <c r="X61" s="386">
        <v>0</v>
      </c>
      <c r="Y61" s="386">
        <v>0</v>
      </c>
      <c r="Z61" s="386">
        <v>0</v>
      </c>
      <c r="AA61" s="386">
        <v>0</v>
      </c>
      <c r="AB61" s="386">
        <v>0</v>
      </c>
      <c r="AC61" s="386">
        <v>0</v>
      </c>
      <c r="AD61" s="386">
        <v>0</v>
      </c>
      <c r="AE61" s="386">
        <v>1</v>
      </c>
      <c r="AF61" s="384">
        <f t="shared" si="5"/>
        <v>5</v>
      </c>
    </row>
    <row r="62" spans="1:32" ht="12.75" customHeight="1">
      <c r="A62" s="693"/>
      <c r="B62" s="694"/>
      <c r="C62" s="694"/>
      <c r="D62" s="694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701"/>
      <c r="P62" s="383" t="s">
        <v>71</v>
      </c>
      <c r="Q62" s="386">
        <v>164</v>
      </c>
      <c r="R62" s="385">
        <v>73</v>
      </c>
      <c r="S62" s="386">
        <v>0</v>
      </c>
      <c r="T62" s="384">
        <f t="shared" si="6"/>
        <v>91</v>
      </c>
      <c r="U62" s="386">
        <v>0</v>
      </c>
      <c r="V62" s="385">
        <v>0</v>
      </c>
      <c r="W62" s="386">
        <v>1</v>
      </c>
      <c r="X62" s="386">
        <v>0</v>
      </c>
      <c r="Y62" s="386">
        <v>0</v>
      </c>
      <c r="Z62" s="386">
        <v>0</v>
      </c>
      <c r="AA62" s="386">
        <v>6</v>
      </c>
      <c r="AB62" s="386">
        <v>2</v>
      </c>
      <c r="AC62" s="386">
        <v>0</v>
      </c>
      <c r="AD62" s="386">
        <v>0</v>
      </c>
      <c r="AE62" s="386">
        <v>0</v>
      </c>
      <c r="AF62" s="384">
        <f t="shared" si="5"/>
        <v>9</v>
      </c>
    </row>
    <row r="63" spans="1:32" ht="12.75" customHeight="1">
      <c r="A63" s="373"/>
      <c r="B63" s="373"/>
      <c r="C63" s="373"/>
      <c r="D63" s="373"/>
      <c r="E63" s="373"/>
      <c r="F63" s="373"/>
      <c r="G63" s="367"/>
      <c r="H63" s="367"/>
      <c r="I63" s="367"/>
      <c r="J63" s="367"/>
      <c r="K63" s="367"/>
      <c r="L63" s="367"/>
      <c r="M63" s="367"/>
      <c r="N63" s="367"/>
      <c r="O63" s="701"/>
      <c r="P63" s="383" t="s">
        <v>70</v>
      </c>
      <c r="Q63" s="386">
        <v>254</v>
      </c>
      <c r="R63" s="385">
        <v>2</v>
      </c>
      <c r="S63" s="386">
        <v>0</v>
      </c>
      <c r="T63" s="384">
        <f t="shared" si="6"/>
        <v>252</v>
      </c>
      <c r="U63" s="386">
        <v>0</v>
      </c>
      <c r="V63" s="385">
        <v>0</v>
      </c>
      <c r="W63" s="386">
        <v>0</v>
      </c>
      <c r="X63" s="386">
        <v>0</v>
      </c>
      <c r="Y63" s="386">
        <v>0</v>
      </c>
      <c r="Z63" s="386">
        <v>0</v>
      </c>
      <c r="AA63" s="386">
        <v>6</v>
      </c>
      <c r="AB63" s="386">
        <v>1</v>
      </c>
      <c r="AC63" s="386">
        <v>1</v>
      </c>
      <c r="AD63" s="386">
        <v>0</v>
      </c>
      <c r="AE63" s="386">
        <v>0</v>
      </c>
      <c r="AF63" s="384">
        <f t="shared" si="5"/>
        <v>8</v>
      </c>
    </row>
    <row r="64" spans="1:32" ht="12.75" customHeight="1">
      <c r="A64" s="373"/>
      <c r="B64" s="373"/>
      <c r="C64" s="373"/>
      <c r="D64" s="374"/>
      <c r="E64" s="373"/>
      <c r="F64" s="373"/>
      <c r="G64" s="367"/>
      <c r="H64" s="367"/>
      <c r="I64" s="367"/>
      <c r="J64" s="367"/>
      <c r="K64" s="367"/>
      <c r="L64" s="367"/>
      <c r="M64" s="367"/>
      <c r="N64" s="367"/>
      <c r="O64" s="701"/>
      <c r="P64" s="383" t="s">
        <v>69</v>
      </c>
      <c r="Q64" s="386">
        <v>320</v>
      </c>
      <c r="R64" s="385">
        <v>4</v>
      </c>
      <c r="S64" s="386">
        <v>0</v>
      </c>
      <c r="T64" s="384">
        <f t="shared" si="6"/>
        <v>316</v>
      </c>
      <c r="U64" s="386">
        <v>0</v>
      </c>
      <c r="V64" s="385">
        <v>0</v>
      </c>
      <c r="W64" s="386">
        <v>0</v>
      </c>
      <c r="X64" s="386">
        <v>0</v>
      </c>
      <c r="Y64" s="386">
        <v>0</v>
      </c>
      <c r="Z64" s="386">
        <v>0</v>
      </c>
      <c r="AA64" s="386">
        <v>0</v>
      </c>
      <c r="AB64" s="386">
        <v>0</v>
      </c>
      <c r="AC64" s="386">
        <v>0</v>
      </c>
      <c r="AD64" s="386">
        <v>0</v>
      </c>
      <c r="AE64" s="386">
        <v>1</v>
      </c>
      <c r="AF64" s="384">
        <f t="shared" si="5"/>
        <v>1</v>
      </c>
    </row>
    <row r="65" spans="1:32" ht="12.75" customHeight="1">
      <c r="A65" s="693"/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701"/>
      <c r="P65" s="383" t="s">
        <v>68</v>
      </c>
      <c r="Q65" s="386">
        <v>780</v>
      </c>
      <c r="R65" s="385">
        <v>248</v>
      </c>
      <c r="S65" s="386">
        <v>0</v>
      </c>
      <c r="T65" s="384">
        <f t="shared" si="6"/>
        <v>532</v>
      </c>
      <c r="U65" s="386">
        <v>0</v>
      </c>
      <c r="V65" s="385">
        <v>0</v>
      </c>
      <c r="W65" s="386">
        <v>4</v>
      </c>
      <c r="X65" s="386">
        <v>3</v>
      </c>
      <c r="Y65" s="386">
        <v>0</v>
      </c>
      <c r="Z65" s="386">
        <v>0</v>
      </c>
      <c r="AA65" s="386">
        <v>6</v>
      </c>
      <c r="AB65" s="386">
        <v>1</v>
      </c>
      <c r="AC65" s="386">
        <v>2</v>
      </c>
      <c r="AD65" s="386">
        <v>0</v>
      </c>
      <c r="AE65" s="386">
        <v>2</v>
      </c>
      <c r="AF65" s="384">
        <f t="shared" si="5"/>
        <v>18</v>
      </c>
    </row>
    <row r="66" spans="1:32" ht="12.75" customHeight="1">
      <c r="A66" s="693"/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702"/>
      <c r="P66" s="383" t="s">
        <v>257</v>
      </c>
      <c r="Q66" s="386">
        <v>1260</v>
      </c>
      <c r="R66" s="385">
        <v>0</v>
      </c>
      <c r="S66" s="386">
        <v>0</v>
      </c>
      <c r="T66" s="384">
        <f t="shared" si="6"/>
        <v>1260</v>
      </c>
      <c r="U66" s="386">
        <v>0</v>
      </c>
      <c r="V66" s="385">
        <v>0</v>
      </c>
      <c r="W66" s="386">
        <v>0</v>
      </c>
      <c r="X66" s="386">
        <v>0</v>
      </c>
      <c r="Y66" s="386">
        <v>0</v>
      </c>
      <c r="Z66" s="386">
        <v>0</v>
      </c>
      <c r="AA66" s="386">
        <v>0</v>
      </c>
      <c r="AB66" s="386">
        <v>0</v>
      </c>
      <c r="AC66" s="386">
        <v>0</v>
      </c>
      <c r="AD66" s="386">
        <v>0</v>
      </c>
      <c r="AE66" s="386">
        <v>0</v>
      </c>
      <c r="AF66" s="384">
        <f t="shared" si="5"/>
        <v>0</v>
      </c>
    </row>
    <row r="67" spans="1:32" ht="12.75" customHeight="1">
      <c r="A67" s="356"/>
      <c r="B67" s="704" t="s">
        <v>15942</v>
      </c>
      <c r="C67" s="705"/>
      <c r="D67" s="705"/>
      <c r="E67" s="705"/>
      <c r="F67" s="705"/>
      <c r="G67" s="706"/>
      <c r="H67" s="356"/>
      <c r="I67" s="356"/>
      <c r="J67" s="356"/>
      <c r="K67" s="356"/>
      <c r="L67" s="356"/>
      <c r="M67" s="356"/>
      <c r="N67" s="356"/>
      <c r="O67" s="700" t="s">
        <v>15976</v>
      </c>
      <c r="P67" s="383" t="s">
        <v>195</v>
      </c>
      <c r="Q67" s="386">
        <v>0</v>
      </c>
      <c r="R67" s="385">
        <v>6</v>
      </c>
      <c r="S67" s="386">
        <v>0</v>
      </c>
      <c r="T67" s="384">
        <v>0</v>
      </c>
      <c r="U67" s="386">
        <v>0</v>
      </c>
      <c r="V67" s="385">
        <v>0</v>
      </c>
      <c r="W67" s="386">
        <v>1</v>
      </c>
      <c r="X67" s="386">
        <v>0</v>
      </c>
      <c r="Y67" s="386">
        <v>0</v>
      </c>
      <c r="Z67" s="386">
        <v>0</v>
      </c>
      <c r="AA67" s="386">
        <v>0</v>
      </c>
      <c r="AB67" s="386">
        <v>0</v>
      </c>
      <c r="AC67" s="386">
        <v>0</v>
      </c>
      <c r="AD67" s="386">
        <v>0</v>
      </c>
      <c r="AE67" s="386">
        <v>0</v>
      </c>
      <c r="AF67" s="384">
        <f t="shared" si="5"/>
        <v>1</v>
      </c>
    </row>
    <row r="68" spans="1:32" ht="12.75" customHeight="1">
      <c r="B68" s="704" t="s">
        <v>9</v>
      </c>
      <c r="C68" s="705"/>
      <c r="D68" s="705"/>
      <c r="E68" s="705"/>
      <c r="F68" s="705"/>
      <c r="G68" s="706"/>
      <c r="O68" s="701"/>
      <c r="P68" s="383" t="s">
        <v>71</v>
      </c>
      <c r="Q68" s="386">
        <v>0</v>
      </c>
      <c r="R68" s="385">
        <v>0</v>
      </c>
      <c r="S68" s="386">
        <v>0</v>
      </c>
      <c r="T68" s="384">
        <v>0</v>
      </c>
      <c r="U68" s="386">
        <v>0</v>
      </c>
      <c r="V68" s="385">
        <v>0</v>
      </c>
      <c r="W68" s="386">
        <v>0</v>
      </c>
      <c r="X68" s="386">
        <v>0</v>
      </c>
      <c r="Y68" s="386">
        <v>0</v>
      </c>
      <c r="Z68" s="386">
        <v>0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4">
        <f t="shared" si="5"/>
        <v>0</v>
      </c>
    </row>
    <row r="69" spans="1:32" ht="12.75" customHeight="1">
      <c r="B69" s="695" t="s">
        <v>136</v>
      </c>
      <c r="C69" s="696"/>
      <c r="D69" s="697" t="s">
        <v>1392</v>
      </c>
      <c r="E69" s="698"/>
      <c r="F69" s="698"/>
      <c r="G69" s="699"/>
      <c r="O69" s="701"/>
      <c r="P69" s="383" t="s">
        <v>70</v>
      </c>
      <c r="Q69" s="386">
        <v>0</v>
      </c>
      <c r="R69" s="385">
        <v>0</v>
      </c>
      <c r="S69" s="386">
        <v>0</v>
      </c>
      <c r="T69" s="384">
        <v>0</v>
      </c>
      <c r="U69" s="386">
        <v>0</v>
      </c>
      <c r="V69" s="385">
        <v>0</v>
      </c>
      <c r="W69" s="386">
        <v>0</v>
      </c>
      <c r="X69" s="386">
        <v>0</v>
      </c>
      <c r="Y69" s="386">
        <v>0</v>
      </c>
      <c r="Z69" s="386">
        <v>0</v>
      </c>
      <c r="AA69" s="386">
        <v>0</v>
      </c>
      <c r="AB69" s="386">
        <v>0</v>
      </c>
      <c r="AC69" s="386">
        <v>0</v>
      </c>
      <c r="AD69" s="386">
        <v>0</v>
      </c>
      <c r="AE69" s="386">
        <v>0</v>
      </c>
      <c r="AF69" s="384">
        <f t="shared" si="5"/>
        <v>0</v>
      </c>
    </row>
    <row r="70" spans="1:32" ht="12.75" customHeight="1">
      <c r="B70" s="399" t="s">
        <v>15936</v>
      </c>
      <c r="C70" s="435">
        <v>200</v>
      </c>
      <c r="D70" s="388" t="s">
        <v>15939</v>
      </c>
      <c r="E70" s="388" t="s">
        <v>15944</v>
      </c>
      <c r="F70" s="401" t="s">
        <v>15945</v>
      </c>
      <c r="G70" s="401" t="s">
        <v>15944</v>
      </c>
      <c r="O70" s="701"/>
      <c r="P70" s="383" t="s">
        <v>69</v>
      </c>
      <c r="Q70" s="386">
        <v>0</v>
      </c>
      <c r="R70" s="385">
        <v>0</v>
      </c>
      <c r="S70" s="386">
        <v>0</v>
      </c>
      <c r="T70" s="384">
        <v>0</v>
      </c>
      <c r="U70" s="386">
        <v>0</v>
      </c>
      <c r="V70" s="385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4">
        <f t="shared" si="5"/>
        <v>0</v>
      </c>
    </row>
    <row r="71" spans="1:32" ht="12.75" customHeight="1">
      <c r="B71" s="399"/>
      <c r="C71" s="435"/>
      <c r="D71" s="436"/>
      <c r="E71" s="436"/>
      <c r="F71" s="401" t="s">
        <v>1393</v>
      </c>
      <c r="G71" s="401">
        <v>24</v>
      </c>
      <c r="O71" s="702"/>
      <c r="P71" s="383" t="s">
        <v>257</v>
      </c>
      <c r="Q71" s="386">
        <v>0</v>
      </c>
      <c r="R71" s="385">
        <v>0</v>
      </c>
      <c r="S71" s="386">
        <v>0</v>
      </c>
      <c r="T71" s="384">
        <v>0</v>
      </c>
      <c r="U71" s="386">
        <v>0</v>
      </c>
      <c r="V71" s="385">
        <v>0</v>
      </c>
      <c r="W71" s="386">
        <v>0</v>
      </c>
      <c r="X71" s="386">
        <v>0</v>
      </c>
      <c r="Y71" s="386">
        <v>0</v>
      </c>
      <c r="Z71" s="386">
        <v>0</v>
      </c>
      <c r="AA71" s="386">
        <v>0</v>
      </c>
      <c r="AB71" s="386">
        <v>0</v>
      </c>
      <c r="AC71" s="386">
        <v>0</v>
      </c>
      <c r="AD71" s="386">
        <v>0</v>
      </c>
      <c r="AE71" s="386">
        <v>0</v>
      </c>
      <c r="AF71" s="384">
        <f t="shared" si="5"/>
        <v>0</v>
      </c>
    </row>
    <row r="72" spans="1:32" ht="12.75" customHeight="1">
      <c r="B72" s="402" t="s">
        <v>15947</v>
      </c>
      <c r="C72" s="403">
        <v>34</v>
      </c>
      <c r="D72" s="436"/>
      <c r="E72" s="436"/>
      <c r="F72" s="405" t="s">
        <v>15948</v>
      </c>
      <c r="G72" s="401">
        <v>21</v>
      </c>
      <c r="O72" s="700" t="s">
        <v>1392</v>
      </c>
      <c r="P72" s="383" t="s">
        <v>195</v>
      </c>
      <c r="Q72" s="386">
        <v>35</v>
      </c>
      <c r="R72" s="385">
        <v>0</v>
      </c>
      <c r="S72" s="386">
        <v>0</v>
      </c>
      <c r="T72" s="384">
        <f t="shared" ref="T72:T76" si="7">SUM(Q72-R72+S72)</f>
        <v>35</v>
      </c>
      <c r="U72" s="386">
        <v>0</v>
      </c>
      <c r="V72" s="385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f t="shared" si="5"/>
        <v>0</v>
      </c>
    </row>
    <row r="73" spans="1:32" ht="12.75" customHeight="1">
      <c r="B73" s="402" t="s">
        <v>15949</v>
      </c>
      <c r="C73" s="403">
        <v>9</v>
      </c>
      <c r="D73" s="396" t="s">
        <v>39</v>
      </c>
      <c r="E73" s="400">
        <v>253</v>
      </c>
      <c r="F73" s="405" t="s">
        <v>15950</v>
      </c>
      <c r="G73" s="401">
        <v>5</v>
      </c>
      <c r="O73" s="701"/>
      <c r="P73" s="383" t="s">
        <v>71</v>
      </c>
      <c r="Q73" s="386">
        <v>70</v>
      </c>
      <c r="R73" s="385">
        <v>0</v>
      </c>
      <c r="S73" s="386">
        <v>0</v>
      </c>
      <c r="T73" s="384">
        <f t="shared" si="7"/>
        <v>70</v>
      </c>
      <c r="U73" s="386">
        <v>0</v>
      </c>
      <c r="V73" s="385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f t="shared" si="5"/>
        <v>0</v>
      </c>
    </row>
    <row r="74" spans="1:32" ht="12.75" customHeight="1">
      <c r="B74" s="406" t="s">
        <v>15951</v>
      </c>
      <c r="C74" s="407">
        <v>6</v>
      </c>
      <c r="D74" s="408"/>
      <c r="E74" s="408"/>
      <c r="F74" s="397" t="s">
        <v>39</v>
      </c>
      <c r="G74" s="400">
        <f>SUM(G71+G72+G73)</f>
        <v>50</v>
      </c>
      <c r="O74" s="701"/>
      <c r="P74" s="383" t="s">
        <v>70</v>
      </c>
      <c r="Q74" s="386">
        <v>130</v>
      </c>
      <c r="R74" s="385">
        <v>0</v>
      </c>
      <c r="S74" s="386">
        <v>0</v>
      </c>
      <c r="T74" s="384">
        <f t="shared" si="7"/>
        <v>130</v>
      </c>
      <c r="U74" s="386">
        <v>0</v>
      </c>
      <c r="V74" s="385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f t="shared" si="5"/>
        <v>0</v>
      </c>
    </row>
    <row r="75" spans="1:32" ht="12.75" customHeight="1">
      <c r="B75" s="409" t="s">
        <v>4987</v>
      </c>
      <c r="C75" s="410">
        <v>27</v>
      </c>
      <c r="D75" s="408"/>
      <c r="E75" s="408"/>
      <c r="F75" s="411"/>
      <c r="G75" s="411"/>
      <c r="O75" s="701"/>
      <c r="P75" s="383" t="s">
        <v>69</v>
      </c>
      <c r="Q75" s="386">
        <v>260</v>
      </c>
      <c r="R75" s="385">
        <v>254</v>
      </c>
      <c r="S75" s="386">
        <v>0</v>
      </c>
      <c r="T75" s="384">
        <f t="shared" si="7"/>
        <v>6</v>
      </c>
      <c r="U75" s="386">
        <v>0</v>
      </c>
      <c r="V75" s="385">
        <v>0</v>
      </c>
      <c r="W75" s="386">
        <v>0</v>
      </c>
      <c r="X75" s="386">
        <v>6</v>
      </c>
      <c r="Y75" s="386">
        <v>0</v>
      </c>
      <c r="Z75" s="386">
        <v>0</v>
      </c>
      <c r="AA75" s="386">
        <v>2</v>
      </c>
      <c r="AB75" s="386">
        <v>0</v>
      </c>
      <c r="AC75" s="386">
        <v>0</v>
      </c>
      <c r="AD75" s="386">
        <v>0</v>
      </c>
      <c r="AE75" s="386">
        <v>0</v>
      </c>
      <c r="AF75" s="386">
        <f t="shared" si="5"/>
        <v>8</v>
      </c>
    </row>
    <row r="76" spans="1:32" ht="12.75" customHeight="1">
      <c r="B76" s="409" t="s">
        <v>137</v>
      </c>
      <c r="C76" s="410">
        <v>79</v>
      </c>
      <c r="D76" s="408"/>
      <c r="E76" s="408"/>
      <c r="F76" s="411"/>
      <c r="G76" s="411"/>
      <c r="O76" s="702"/>
      <c r="P76" s="383" t="s">
        <v>68</v>
      </c>
      <c r="Q76" s="386">
        <v>55</v>
      </c>
      <c r="R76" s="385">
        <v>50</v>
      </c>
      <c r="S76" s="386">
        <v>0</v>
      </c>
      <c r="T76" s="384">
        <f t="shared" si="7"/>
        <v>5</v>
      </c>
      <c r="U76" s="386">
        <v>0</v>
      </c>
      <c r="V76" s="385">
        <v>0</v>
      </c>
      <c r="W76" s="386">
        <v>0</v>
      </c>
      <c r="X76" s="386">
        <v>1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f t="shared" si="5"/>
        <v>1</v>
      </c>
    </row>
    <row r="77" spans="1:32" ht="12.75" customHeight="1">
      <c r="B77" s="409" t="s">
        <v>15953</v>
      </c>
      <c r="C77" s="410">
        <v>24</v>
      </c>
      <c r="D77" s="408"/>
      <c r="E77" s="408"/>
      <c r="F77" s="408"/>
      <c r="G77" s="408"/>
      <c r="O77" s="703" t="s">
        <v>39</v>
      </c>
      <c r="P77" s="696"/>
      <c r="Q77" s="387">
        <f>SUM(Q52:Q76)</f>
        <v>3484</v>
      </c>
      <c r="R77" s="387">
        <f t="shared" ref="R77:AF77" si="8">SUM(R18:R76)</f>
        <v>1104</v>
      </c>
      <c r="S77" s="387">
        <f t="shared" si="8"/>
        <v>0</v>
      </c>
      <c r="T77" s="387">
        <f t="shared" si="8"/>
        <v>3253</v>
      </c>
      <c r="U77" s="387">
        <f t="shared" si="8"/>
        <v>9</v>
      </c>
      <c r="V77" s="387">
        <f t="shared" si="8"/>
        <v>0</v>
      </c>
      <c r="W77" s="387">
        <f t="shared" si="8"/>
        <v>15</v>
      </c>
      <c r="X77" s="387">
        <f t="shared" si="8"/>
        <v>16</v>
      </c>
      <c r="Y77" s="387">
        <f t="shared" si="8"/>
        <v>0</v>
      </c>
      <c r="Z77" s="387">
        <f t="shared" si="8"/>
        <v>0</v>
      </c>
      <c r="AA77" s="387">
        <f t="shared" si="8"/>
        <v>26</v>
      </c>
      <c r="AB77" s="387">
        <f t="shared" si="8"/>
        <v>11</v>
      </c>
      <c r="AC77" s="387">
        <f t="shared" si="8"/>
        <v>20</v>
      </c>
      <c r="AD77" s="387">
        <f t="shared" si="8"/>
        <v>0</v>
      </c>
      <c r="AE77" s="387">
        <f t="shared" si="8"/>
        <v>17</v>
      </c>
      <c r="AF77" s="387">
        <f t="shared" si="8"/>
        <v>104</v>
      </c>
    </row>
    <row r="78" spans="1:32" ht="12.75" customHeight="1">
      <c r="B78" s="437" t="s">
        <v>7380</v>
      </c>
      <c r="C78" s="438">
        <v>21</v>
      </c>
      <c r="D78" s="408"/>
      <c r="E78" s="408"/>
      <c r="F78" s="408"/>
      <c r="G78" s="408"/>
    </row>
    <row r="79" spans="1:32" ht="12.75" customHeight="1">
      <c r="B79" s="439" t="s">
        <v>15946</v>
      </c>
      <c r="C79" s="440">
        <v>32</v>
      </c>
      <c r="D79" s="408"/>
      <c r="E79" s="408"/>
      <c r="F79" s="408"/>
      <c r="G79" s="408"/>
    </row>
    <row r="80" spans="1:32" ht="12.75" customHeight="1">
      <c r="B80" s="402" t="s">
        <v>15947</v>
      </c>
      <c r="C80" s="438">
        <v>0</v>
      </c>
      <c r="D80" s="408"/>
      <c r="E80" s="408"/>
      <c r="F80" s="408"/>
      <c r="G80" s="408"/>
    </row>
    <row r="81" spans="2:7" ht="12.75" customHeight="1">
      <c r="B81" s="402" t="s">
        <v>15949</v>
      </c>
      <c r="C81" s="438">
        <v>0</v>
      </c>
      <c r="D81" s="408"/>
      <c r="E81" s="408"/>
      <c r="F81" s="408"/>
      <c r="G81" s="408"/>
    </row>
    <row r="82" spans="2:7" ht="12.75" customHeight="1">
      <c r="B82" s="402" t="s">
        <v>15951</v>
      </c>
      <c r="C82" s="438">
        <v>0</v>
      </c>
      <c r="D82" s="408"/>
      <c r="E82" s="408"/>
      <c r="F82" s="408"/>
      <c r="G82" s="408"/>
    </row>
    <row r="83" spans="2:7" ht="12.75" customHeight="1">
      <c r="B83" s="402" t="s">
        <v>4987</v>
      </c>
      <c r="C83" s="438">
        <v>7</v>
      </c>
      <c r="D83" s="408"/>
      <c r="E83" s="408"/>
      <c r="F83" s="408"/>
      <c r="G83" s="408"/>
    </row>
    <row r="84" spans="2:7" ht="12.75" customHeight="1">
      <c r="B84" s="402" t="s">
        <v>137</v>
      </c>
      <c r="C84" s="438">
        <v>13</v>
      </c>
      <c r="D84" s="408"/>
      <c r="E84" s="408"/>
      <c r="F84" s="408"/>
      <c r="G84" s="408"/>
    </row>
    <row r="85" spans="2:7" ht="12.75" customHeight="1">
      <c r="B85" s="402" t="s">
        <v>15953</v>
      </c>
      <c r="C85" s="438">
        <v>5</v>
      </c>
      <c r="D85" s="408"/>
      <c r="E85" s="408"/>
      <c r="F85" s="408"/>
      <c r="G85" s="408"/>
    </row>
    <row r="86" spans="2:7" ht="12.75" customHeight="1">
      <c r="B86" s="402" t="s">
        <v>7380</v>
      </c>
      <c r="C86" s="438">
        <v>7</v>
      </c>
      <c r="D86" s="408"/>
      <c r="E86" s="408"/>
      <c r="F86" s="408"/>
      <c r="G86" s="408"/>
    </row>
    <row r="87" spans="2:7" ht="12.75" customHeight="1">
      <c r="B87" s="412" t="s">
        <v>39</v>
      </c>
      <c r="C87" s="413">
        <f>SUM(C70+C79)</f>
        <v>232</v>
      </c>
      <c r="D87" s="408"/>
      <c r="E87" s="691"/>
      <c r="F87" s="692"/>
      <c r="G87" s="411"/>
    </row>
    <row r="88" spans="2:7" ht="12.75" customHeight="1"/>
    <row r="89" spans="2:7" ht="12.75" customHeight="1"/>
    <row r="90" spans="2:7" ht="12.75" customHeight="1"/>
    <row r="91" spans="2:7" ht="12.75" customHeight="1"/>
    <row r="92" spans="2:7" ht="12.75" customHeight="1"/>
    <row r="93" spans="2:7" ht="12.75" customHeight="1"/>
    <row r="94" spans="2:7" ht="12.75" customHeight="1"/>
    <row r="95" spans="2:7" ht="12.75" customHeight="1"/>
    <row r="96" spans="2:7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spans="14:14" ht="12.75" customHeight="1"/>
    <row r="626" spans="14:14" ht="12.75" customHeight="1"/>
    <row r="627" spans="14:14" ht="12.75" customHeight="1"/>
    <row r="628" spans="14:14" ht="12.75" customHeight="1"/>
    <row r="629" spans="14:14" ht="12.75" customHeight="1"/>
    <row r="630" spans="14:14" ht="12.75" customHeight="1"/>
    <row r="631" spans="14:14" ht="12.75" customHeight="1"/>
    <row r="632" spans="14:14" ht="12.75" customHeight="1"/>
    <row r="633" spans="14:14" ht="12.75" customHeight="1"/>
    <row r="634" spans="14:14" ht="12.75" customHeight="1"/>
    <row r="635" spans="14:14" ht="12.75" customHeight="1"/>
    <row r="636" spans="14:14" ht="12.75" customHeight="1">
      <c r="N636" s="319" t="s">
        <v>15977</v>
      </c>
    </row>
    <row r="637" spans="14:14" ht="12.75" customHeight="1"/>
    <row r="638" spans="14:14" ht="12.75" customHeight="1">
      <c r="N638" s="319" t="s">
        <v>15978</v>
      </c>
    </row>
    <row r="639" spans="14:14" ht="12.75" customHeight="1"/>
    <row r="640" spans="14:14" ht="12.75" customHeight="1">
      <c r="N640" s="319" t="s">
        <v>15979</v>
      </c>
    </row>
    <row r="641" spans="14:14" ht="12.75" customHeight="1"/>
    <row r="642" spans="14:14" ht="12.75" customHeight="1">
      <c r="N642" s="319" t="s">
        <v>15980</v>
      </c>
    </row>
    <row r="643" spans="14:14" ht="12.75" customHeight="1"/>
    <row r="644" spans="14:14" ht="12.75" customHeight="1"/>
    <row r="645" spans="14:14" ht="12.75" customHeight="1"/>
    <row r="646" spans="14:14" ht="12.75" customHeight="1"/>
    <row r="647" spans="14:14" ht="12.75" customHeight="1">
      <c r="N647" s="319" t="s">
        <v>15981</v>
      </c>
    </row>
    <row r="648" spans="14:14" ht="12.75" customHeight="1"/>
    <row r="649" spans="14:14" ht="12.75" customHeight="1"/>
    <row r="650" spans="14:14" ht="12.75" customHeight="1">
      <c r="N650" s="319" t="s">
        <v>15982</v>
      </c>
    </row>
    <row r="651" spans="14:14" ht="12.75" customHeight="1"/>
    <row r="652" spans="14:14" ht="12.75" customHeight="1"/>
    <row r="653" spans="14:14" ht="12.75" customHeight="1"/>
    <row r="654" spans="14:14" ht="12.75" customHeight="1"/>
    <row r="655" spans="14:14" ht="12.75" customHeight="1"/>
    <row r="656" spans="14:14" ht="12.75" customHeight="1"/>
    <row r="657" spans="14:14" ht="12.75" customHeight="1"/>
    <row r="658" spans="14:14" ht="12.75" customHeight="1"/>
    <row r="659" spans="14:14" ht="12.75" customHeight="1"/>
    <row r="660" spans="14:14" ht="12.75" customHeight="1"/>
    <row r="661" spans="14:14" ht="12.75" customHeight="1"/>
    <row r="662" spans="14:14" ht="12.75" customHeight="1"/>
    <row r="663" spans="14:14" ht="12.75" customHeight="1">
      <c r="N663" s="319" t="s">
        <v>15983</v>
      </c>
    </row>
    <row r="664" spans="14:14" ht="12.75" customHeight="1">
      <c r="N664" s="319" t="s">
        <v>15984</v>
      </c>
    </row>
    <row r="665" spans="14:14" ht="12.75" customHeight="1">
      <c r="N665" s="319" t="s">
        <v>15985</v>
      </c>
    </row>
    <row r="666" spans="14:14" ht="12.75" customHeight="1"/>
    <row r="667" spans="14:14" ht="12.75" customHeight="1">
      <c r="N667" s="319" t="s">
        <v>15986</v>
      </c>
    </row>
    <row r="668" spans="14:14" ht="12.75" customHeight="1"/>
    <row r="669" spans="14:14" ht="12.75" customHeight="1"/>
    <row r="670" spans="14:14" ht="12.75" customHeight="1"/>
    <row r="671" spans="14:14" ht="12.75" customHeight="1"/>
    <row r="672" spans="14:14" ht="12.75" customHeight="1"/>
    <row r="673" spans="14:14" ht="12.75" customHeight="1"/>
    <row r="674" spans="14:14" ht="12.75" customHeight="1"/>
    <row r="675" spans="14:14" ht="12.75" customHeight="1">
      <c r="N675" s="319" t="s">
        <v>15987</v>
      </c>
    </row>
    <row r="676" spans="14:14" ht="12.75" customHeight="1"/>
    <row r="677" spans="14:14" ht="12.75" customHeight="1"/>
    <row r="678" spans="14:14" ht="12.75" customHeight="1">
      <c r="N678" s="319" t="s">
        <v>15988</v>
      </c>
    </row>
    <row r="679" spans="14:14" ht="12.75" customHeight="1">
      <c r="N679" s="319" t="s">
        <v>15989</v>
      </c>
    </row>
    <row r="680" spans="14:14" ht="12.75" customHeight="1"/>
    <row r="681" spans="14:14" ht="12.75" customHeight="1"/>
    <row r="682" spans="14:14" ht="12.75" customHeight="1"/>
    <row r="683" spans="14:14" ht="12.75" customHeight="1">
      <c r="N683" s="319" t="s">
        <v>15990</v>
      </c>
    </row>
    <row r="684" spans="14:14" ht="12.75" customHeight="1"/>
    <row r="685" spans="14:14" ht="12.75" customHeight="1"/>
    <row r="686" spans="14:14" ht="12.75" customHeight="1">
      <c r="N686" s="319" t="s">
        <v>15991</v>
      </c>
    </row>
    <row r="687" spans="14:14" ht="12.75" customHeight="1"/>
    <row r="688" spans="14:14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spans="14:14" ht="12.75" customHeight="1"/>
    <row r="706" spans="14:14" ht="12.75" customHeight="1">
      <c r="N706" s="319" t="s">
        <v>15992</v>
      </c>
    </row>
    <row r="707" spans="14:14" ht="12.75" customHeight="1"/>
    <row r="708" spans="14:14" ht="12.75" customHeight="1"/>
    <row r="709" spans="14:14" ht="12.75" customHeight="1">
      <c r="N709" s="319" t="s">
        <v>15993</v>
      </c>
    </row>
    <row r="710" spans="14:14" ht="12.75" customHeight="1"/>
    <row r="711" spans="14:14" ht="12.75" customHeight="1"/>
    <row r="712" spans="14:14" ht="12.75" customHeight="1"/>
    <row r="713" spans="14:14" ht="12.75" customHeight="1"/>
    <row r="714" spans="14:14" ht="12.75" customHeight="1">
      <c r="N714" s="319" t="s">
        <v>15994</v>
      </c>
    </row>
    <row r="715" spans="14:14" ht="12.75" customHeight="1"/>
    <row r="716" spans="14:14" ht="12.75" customHeight="1"/>
    <row r="717" spans="14:14" ht="12.75" customHeight="1">
      <c r="N717" s="319" t="s">
        <v>15995</v>
      </c>
    </row>
    <row r="718" spans="14:14" ht="12.75" customHeight="1"/>
    <row r="719" spans="14:14" ht="12.75" customHeight="1"/>
    <row r="720" spans="14:14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59">
    <mergeCell ref="O47:O48"/>
    <mergeCell ref="O49:O51"/>
    <mergeCell ref="O52:O53"/>
    <mergeCell ref="O54:O56"/>
    <mergeCell ref="O67:O71"/>
    <mergeCell ref="O57:O60"/>
    <mergeCell ref="O61:O66"/>
    <mergeCell ref="O24:O27"/>
    <mergeCell ref="O28:O30"/>
    <mergeCell ref="O31:O33"/>
    <mergeCell ref="O34:O36"/>
    <mergeCell ref="E44:F44"/>
    <mergeCell ref="O37:O39"/>
    <mergeCell ref="O40:O43"/>
    <mergeCell ref="O44:O46"/>
    <mergeCell ref="H46:I46"/>
    <mergeCell ref="D34:G34"/>
    <mergeCell ref="D36:D37"/>
    <mergeCell ref="E36:E37"/>
    <mergeCell ref="H41:I41"/>
    <mergeCell ref="J41:M41"/>
    <mergeCell ref="H43:I43"/>
    <mergeCell ref="O15:O17"/>
    <mergeCell ref="P15:P17"/>
    <mergeCell ref="W15:AE16"/>
    <mergeCell ref="AF15:AF16"/>
    <mergeCell ref="H19:M19"/>
    <mergeCell ref="Q15:V15"/>
    <mergeCell ref="Q16:V16"/>
    <mergeCell ref="O18:O23"/>
    <mergeCell ref="D46:E46"/>
    <mergeCell ref="A62:N62"/>
    <mergeCell ref="A65:N65"/>
    <mergeCell ref="I7:N7"/>
    <mergeCell ref="I8:N8"/>
    <mergeCell ref="H9:M9"/>
    <mergeCell ref="H10:M10"/>
    <mergeCell ref="H20:M20"/>
    <mergeCell ref="K50:L50"/>
    <mergeCell ref="B34:C34"/>
    <mergeCell ref="B24:F24"/>
    <mergeCell ref="B25:C25"/>
    <mergeCell ref="D25:F25"/>
    <mergeCell ref="B32:G32"/>
    <mergeCell ref="B33:G33"/>
    <mergeCell ref="A1:F1"/>
    <mergeCell ref="B3:E3"/>
    <mergeCell ref="B5:E5"/>
    <mergeCell ref="F5:F6"/>
    <mergeCell ref="B6:C6"/>
    <mergeCell ref="D6:E6"/>
    <mergeCell ref="E87:F87"/>
    <mergeCell ref="A66:N66"/>
    <mergeCell ref="B69:C69"/>
    <mergeCell ref="D69:G69"/>
    <mergeCell ref="O72:O76"/>
    <mergeCell ref="O77:P77"/>
    <mergeCell ref="B67:G67"/>
    <mergeCell ref="B68:G68"/>
  </mergeCells>
  <pageMargins left="0.51181102362204722" right="0.51181102362204722" top="0" bottom="0" header="0" footer="0"/>
  <pageSetup paperSize="9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2"/>
  <sheetViews>
    <sheetView workbookViewId="0"/>
  </sheetViews>
  <sheetFormatPr defaultColWidth="12.5703125" defaultRowHeight="15" customHeight="1"/>
  <cols>
    <col min="1" max="1" width="7.7109375" customWidth="1"/>
    <col min="2" max="2" width="15.140625" customWidth="1"/>
    <col min="3" max="3" width="10.140625" customWidth="1"/>
    <col min="4" max="4" width="36.140625" customWidth="1"/>
    <col min="5" max="5" width="14" customWidth="1"/>
    <col min="6" max="6" width="13.42578125" customWidth="1"/>
    <col min="7" max="7" width="16" customWidth="1"/>
    <col min="8" max="8" width="13.5703125" customWidth="1"/>
    <col min="9" max="9" width="23.140625" customWidth="1"/>
    <col min="10" max="10" width="63.42578125" customWidth="1"/>
    <col min="11" max="28" width="8.5703125" customWidth="1"/>
  </cols>
  <sheetData>
    <row r="1" spans="1:28" ht="34.5" customHeight="1">
      <c r="A1" s="320" t="s">
        <v>15820</v>
      </c>
      <c r="B1" s="321" t="s">
        <v>15821</v>
      </c>
      <c r="C1" s="321" t="s">
        <v>9</v>
      </c>
      <c r="D1" s="321" t="s">
        <v>15996</v>
      </c>
      <c r="E1" s="321" t="s">
        <v>20</v>
      </c>
      <c r="F1" s="322" t="s">
        <v>24</v>
      </c>
      <c r="G1" s="321" t="s">
        <v>15822</v>
      </c>
      <c r="H1" s="323" t="s">
        <v>15823</v>
      </c>
      <c r="I1" s="324" t="s">
        <v>15824</v>
      </c>
      <c r="J1" s="322" t="s">
        <v>15825</v>
      </c>
      <c r="K1" s="325"/>
      <c r="L1" s="325"/>
      <c r="M1" s="325"/>
      <c r="N1" s="326"/>
      <c r="O1" s="327"/>
      <c r="P1" s="327"/>
      <c r="Q1" s="327"/>
      <c r="R1" s="328"/>
      <c r="S1" s="329"/>
      <c r="T1" s="329"/>
      <c r="U1" s="325"/>
      <c r="V1" s="325"/>
      <c r="W1" s="325"/>
      <c r="X1" s="325"/>
      <c r="Y1" s="325"/>
      <c r="Z1" s="325"/>
      <c r="AA1" s="325"/>
      <c r="AB1" s="325"/>
    </row>
    <row r="2" spans="1:28" ht="21.75" customHeight="1">
      <c r="A2" s="234">
        <v>1</v>
      </c>
      <c r="B2" s="234" t="str">
        <f>IF(D2="","",(VLOOKUP(D2,'TABELA GERAL'!A2:AE1332,8,FALSE)))</f>
        <v>ADIDO</v>
      </c>
      <c r="C2" s="234" t="str">
        <f>IF(D2="","",(VLOOKUP(D2,'TABELA GERAL'!A2:AE1332,9,FALSE)))</f>
        <v>BG 135/2023</v>
      </c>
      <c r="D2" s="13" t="s">
        <v>15997</v>
      </c>
      <c r="E2" s="330" t="str">
        <f>IF(D2="","",(VLOOKUP(D2,'TABELA GERAL'!A2:AE1332,25,FALSE)))</f>
        <v>LAUDECY MARTINS PALMEIRA</v>
      </c>
      <c r="F2" s="330" t="str">
        <f>IF(D2="","",(VLOOKUP(D2,'TABELA GERAL'!A2:AE1332,24,FALSE)))</f>
        <v>FRANCISCO PEREIRA DA SILVA</v>
      </c>
      <c r="G2" s="441">
        <v>45078</v>
      </c>
      <c r="H2" s="269">
        <v>45444</v>
      </c>
      <c r="I2" s="331" t="str">
        <f t="shared" ref="I2:I19" ca="1" si="0">IF(H2="","",(IF(H2&lt;=TODAY(),"Término de disposição","Vigente")))</f>
        <v>Término de disposição</v>
      </c>
      <c r="J2" s="442" t="s">
        <v>171</v>
      </c>
      <c r="K2" s="318"/>
      <c r="L2" s="318"/>
      <c r="M2" s="318"/>
      <c r="N2" s="685" t="s">
        <v>15828</v>
      </c>
      <c r="O2" s="686"/>
      <c r="P2" s="686"/>
      <c r="Q2" s="686"/>
      <c r="R2" s="687"/>
      <c r="S2" s="685">
        <f ca="1">COUNTIF(I:I,"Vigente")</f>
        <v>15</v>
      </c>
      <c r="T2" s="687"/>
      <c r="U2" s="318"/>
      <c r="V2" s="318"/>
      <c r="W2" s="318"/>
      <c r="X2" s="318"/>
      <c r="Y2" s="318"/>
      <c r="Z2" s="318"/>
      <c r="AA2" s="318"/>
      <c r="AB2" s="318"/>
    </row>
    <row r="3" spans="1:28" ht="20.25" customHeight="1">
      <c r="A3" s="234"/>
      <c r="B3" s="234" t="str">
        <f>IF(D3="","",(VLOOKUP(D3,'TABELA GERAL'!A3:AE1332,8,FALSE)))</f>
        <v>ADIDO</v>
      </c>
      <c r="C3" s="234" t="str">
        <f>IF(D3="","",(VLOOKUP(D3,'TABELA GERAL'!A3:AE1332,9,FALSE)))</f>
        <v>BG 198/2023</v>
      </c>
      <c r="D3" s="13" t="s">
        <v>15996</v>
      </c>
      <c r="E3" s="330" t="str">
        <f>IF(D3="","",(VLOOKUP(D3,'TABELA GERAL'!A3:AE1332,25,FALSE)))</f>
        <v>LUCY DE OLIVEIRA BENTO</v>
      </c>
      <c r="F3" s="330" t="str">
        <f>IF(D3="","",(VLOOKUP(D3,'TABELA GERAL'!A3:AE1332,24,FALSE)))</f>
        <v>RAIMUNDO SYDNEY LABORDA NASCIMENTO</v>
      </c>
      <c r="G3" s="441">
        <v>45323</v>
      </c>
      <c r="H3" s="269">
        <v>45689</v>
      </c>
      <c r="I3" s="331" t="str">
        <f t="shared" ca="1" si="0"/>
        <v>Término de disposição</v>
      </c>
      <c r="J3" s="264" t="s">
        <v>15998</v>
      </c>
      <c r="K3" s="325"/>
      <c r="L3" s="325"/>
      <c r="M3" s="333"/>
      <c r="N3" s="688"/>
      <c r="O3" s="689"/>
      <c r="P3" s="689"/>
      <c r="Q3" s="689"/>
      <c r="R3" s="690"/>
      <c r="S3" s="688"/>
      <c r="T3" s="690"/>
      <c r="U3" s="334"/>
      <c r="V3" s="325"/>
      <c r="W3" s="325"/>
      <c r="X3" s="325"/>
      <c r="Y3" s="325"/>
      <c r="Z3" s="325"/>
      <c r="AA3" s="325"/>
      <c r="AB3" s="325"/>
    </row>
    <row r="4" spans="1:28" ht="21.75" customHeight="1">
      <c r="A4" s="234"/>
      <c r="B4" s="234" t="str">
        <f>IF(D4="","",(VLOOKUP(D4,'TABELA GERAL'!A3:AE1332,8,FALSE)))</f>
        <v>ADIDO</v>
      </c>
      <c r="C4" s="234" t="str">
        <f>IF(D4="","",(VLOOKUP(D4,'TABELA GERAL'!A3:AE1332,9,FALSE)))</f>
        <v>BG 235/2021</v>
      </c>
      <c r="D4" s="13" t="s">
        <v>15999</v>
      </c>
      <c r="E4" s="330" t="str">
        <f>IF(D4="","",(VLOOKUP(D4,'TABELA GERAL'!A3:AE1332,25,FALSE)))</f>
        <v>NOEMIA CAVALCANTE DA COSTA</v>
      </c>
      <c r="F4" s="330" t="str">
        <f>IF(D4="","",(VLOOKUP(D4,'TABELA GERAL'!A3:AE1332,24,FALSE)))</f>
        <v>DANIEL MARINHO MARTINS</v>
      </c>
      <c r="G4" s="443">
        <v>44542</v>
      </c>
      <c r="H4" s="265" t="s">
        <v>110</v>
      </c>
      <c r="I4" s="331" t="str">
        <f t="shared" ca="1" si="0"/>
        <v>Vigente</v>
      </c>
      <c r="J4" s="264" t="s">
        <v>9163</v>
      </c>
      <c r="K4" s="318"/>
      <c r="L4" s="318"/>
      <c r="M4" s="318"/>
      <c r="N4" s="335"/>
      <c r="O4" s="336"/>
      <c r="P4" s="336"/>
      <c r="Q4" s="336"/>
      <c r="R4" s="337"/>
      <c r="S4" s="318"/>
      <c r="T4" s="318"/>
      <c r="U4" s="318"/>
      <c r="V4" s="318"/>
      <c r="W4" s="318"/>
      <c r="X4" s="318"/>
      <c r="Y4" s="318"/>
      <c r="Z4" s="318"/>
      <c r="AA4" s="318"/>
      <c r="AB4" s="318"/>
    </row>
    <row r="5" spans="1:28" ht="18.75" customHeight="1">
      <c r="A5" s="234"/>
      <c r="B5" s="234" t="str">
        <f>IF(D5="","",(VLOOKUP(D5,'TABELA GERAL'!A4:AE1332,8,FALSE)))</f>
        <v>MILITAR</v>
      </c>
      <c r="C5" s="234" t="str">
        <f>IF(D5="","",(VLOOKUP(D5,'TABELA GERAL'!A4:AE1332,9,FALSE)))</f>
        <v>BG 103/2025</v>
      </c>
      <c r="D5" s="13" t="s">
        <v>16000</v>
      </c>
      <c r="E5" s="330" t="str">
        <f>IF(D5="","",(VLOOKUP(D5,'TABELA GERAL'!A4:AE1332,25,FALSE)))</f>
        <v>MARIA DAS GRACAS MOTTA DE OLIVEIRA</v>
      </c>
      <c r="F5" s="330" t="str">
        <f>IF(D5="","",(VLOOKUP(D5,'TABELA GERAL'!A4:AE1332,24,FALSE)))</f>
        <v>ANTONIO FERREIRA DE OLIVEIRA</v>
      </c>
      <c r="G5" s="441">
        <v>45002</v>
      </c>
      <c r="H5" s="265" t="s">
        <v>110</v>
      </c>
      <c r="I5" s="331" t="str">
        <f t="shared" ca="1" si="0"/>
        <v>Vigente</v>
      </c>
      <c r="J5" s="264" t="s">
        <v>16001</v>
      </c>
      <c r="K5" s="444"/>
      <c r="L5" s="444"/>
      <c r="M5" s="445"/>
      <c r="N5" s="330" t="s">
        <v>9769</v>
      </c>
      <c r="O5" s="339">
        <f t="shared" ref="O5:O7" si="1">COUNTIF(E:E,N5)</f>
        <v>0</v>
      </c>
      <c r="P5" s="336"/>
      <c r="Q5" s="336"/>
      <c r="R5" s="337"/>
      <c r="S5" s="444"/>
      <c r="T5" s="444"/>
      <c r="U5" s="444"/>
      <c r="V5" s="444"/>
      <c r="W5" s="444"/>
      <c r="X5" s="444"/>
      <c r="Y5" s="444"/>
      <c r="Z5" s="444"/>
      <c r="AA5" s="444"/>
      <c r="AB5" s="444"/>
    </row>
    <row r="6" spans="1:28" ht="20.25" customHeight="1">
      <c r="A6" s="234"/>
      <c r="B6" s="234" t="str">
        <f>IF(D6="","",(VLOOKUP(D6,'TABELA GERAL'!A5:AE1332,8,FALSE)))</f>
        <v>ADIDO</v>
      </c>
      <c r="C6" s="234" t="str">
        <f>IF(D6="","",(VLOOKUP(D6,'TABELA GERAL'!A5:AE1332,9,FALSE)))</f>
        <v>BG 198/2024</v>
      </c>
      <c r="D6" s="13" t="s">
        <v>16002</v>
      </c>
      <c r="E6" s="330" t="str">
        <f>IF(D6="","",(VLOOKUP(D6,'TABELA GERAL'!A5:AE1332,25,FALSE)))</f>
        <v>MARIA FRANCISCA VIANNA DA SILVA</v>
      </c>
      <c r="F6" s="330" t="str">
        <f>IF(D6="","",(VLOOKUP(D6,'TABELA GERAL'!A5:AE1332,24,FALSE)))</f>
        <v>FRANCISCO CANIDE PASCOAL DA SILVA</v>
      </c>
      <c r="G6" s="77">
        <v>45292</v>
      </c>
      <c r="H6" s="14" t="s">
        <v>110</v>
      </c>
      <c r="I6" s="446" t="str">
        <f t="shared" ca="1" si="0"/>
        <v>Vigente</v>
      </c>
      <c r="J6" s="13" t="s">
        <v>16003</v>
      </c>
      <c r="K6" s="447"/>
      <c r="L6" s="447"/>
      <c r="M6" s="447"/>
      <c r="N6" s="90" t="s">
        <v>11235</v>
      </c>
      <c r="O6" s="14">
        <f t="shared" si="1"/>
        <v>0</v>
      </c>
      <c r="P6" s="448"/>
      <c r="Q6" s="448"/>
      <c r="R6" s="449"/>
      <c r="S6" s="447"/>
      <c r="T6" s="447"/>
      <c r="U6" s="447"/>
      <c r="V6" s="447"/>
      <c r="W6" s="447"/>
      <c r="X6" s="447"/>
      <c r="Y6" s="447"/>
      <c r="Z6" s="447"/>
      <c r="AA6" s="447"/>
      <c r="AB6" s="447"/>
    </row>
    <row r="7" spans="1:28" ht="22.5" customHeight="1">
      <c r="A7" s="234"/>
      <c r="B7" s="234" t="str">
        <f>IF(D7="","",(VLOOKUP(D7,'TABELA GERAL'!A6:AE1332,8,FALSE)))</f>
        <v>MILITAR</v>
      </c>
      <c r="C7" s="234" t="str">
        <f>IF(D7="","",(VLOOKUP(D7,'TABELA GERAL'!A6:AE1332,9,FALSE)))</f>
        <v>BG 116/2025</v>
      </c>
      <c r="D7" s="13" t="s">
        <v>16004</v>
      </c>
      <c r="E7" s="330" t="str">
        <f>IF(D7="","",(VLOOKUP(D7,'TABELA GERAL'!A6:AE1332,25,FALSE)))</f>
        <v>MARIA FRANCISCA ALDEIDA DE LIMA</v>
      </c>
      <c r="F7" s="330" t="str">
        <f>IF(D7="","",(VLOOKUP(D7,'TABELA GERAL'!A6:AE1332,24,FALSE)))</f>
        <v>CICERO COELHO PEREIRA</v>
      </c>
      <c r="G7" s="441">
        <v>45108</v>
      </c>
      <c r="H7" s="269">
        <v>45474</v>
      </c>
      <c r="I7" s="331" t="str">
        <f t="shared" ca="1" si="0"/>
        <v>Término de disposição</v>
      </c>
      <c r="J7" s="264" t="s">
        <v>16005</v>
      </c>
      <c r="K7" s="325"/>
      <c r="L7" s="325"/>
      <c r="M7" s="333"/>
      <c r="N7" s="338" t="s">
        <v>9084</v>
      </c>
      <c r="O7" s="339">
        <f t="shared" si="1"/>
        <v>0</v>
      </c>
      <c r="P7" s="334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</row>
    <row r="8" spans="1:28" ht="21.75" customHeight="1">
      <c r="A8" s="234"/>
      <c r="B8" s="234" t="str">
        <f>IF(D8="","",(VLOOKUP(D8,'TABELA GERAL'!A7:AE1332,8,FALSE)))</f>
        <v>ADIDO</v>
      </c>
      <c r="C8" s="234">
        <f>IF(D8="","",(VLOOKUP(D8,'TABELA GERAL'!A7:AE1332,9,FALSE)))</f>
        <v>0</v>
      </c>
      <c r="D8" s="13" t="s">
        <v>16006</v>
      </c>
      <c r="E8" s="330" t="str">
        <f>IF(D8="","",(VLOOKUP(D8,'TABELA GERAL'!A7:AE1332,25,FALSE)))</f>
        <v>AMELIA MARIA DA SILVA A</v>
      </c>
      <c r="F8" s="330" t="str">
        <f>IF(D8="","",(VLOOKUP(D8,'TABELA GERAL'!A7:AE1332,24,FALSE)))</f>
        <v>ANTONIO JUSCELINO KUBITSCHEC DE ALENCAR</v>
      </c>
      <c r="G8" s="441">
        <v>44564</v>
      </c>
      <c r="H8" s="265" t="s">
        <v>110</v>
      </c>
      <c r="I8" s="331" t="str">
        <f t="shared" ca="1" si="0"/>
        <v>Vigente</v>
      </c>
      <c r="J8" s="264" t="s">
        <v>16007</v>
      </c>
      <c r="K8" s="342"/>
      <c r="L8" s="342"/>
      <c r="M8" s="342"/>
      <c r="N8" s="343"/>
      <c r="O8" s="343"/>
      <c r="P8" s="342"/>
      <c r="Q8" s="342"/>
      <c r="R8" s="342"/>
      <c r="S8" s="342"/>
      <c r="T8" s="342"/>
      <c r="U8" s="342"/>
      <c r="V8" s="342"/>
      <c r="W8" s="342"/>
      <c r="X8" s="342"/>
      <c r="Y8" s="342"/>
      <c r="Z8" s="342"/>
      <c r="AA8" s="342"/>
      <c r="AB8" s="342"/>
    </row>
    <row r="9" spans="1:28" ht="21" customHeight="1">
      <c r="A9" s="234"/>
      <c r="B9" s="234" t="str">
        <f>IF(D9="","",(VLOOKUP(D9,'TABELA GERAL'!A8:AE1332,8,FALSE)))</f>
        <v>ADIDO</v>
      </c>
      <c r="C9" s="234" t="str">
        <f>IF(D9="","",(VLOOKUP(D9,'TABELA GERAL'!A8:AE1332,9,FALSE)))</f>
        <v>BG 029/2024</v>
      </c>
      <c r="D9" s="13" t="s">
        <v>16008</v>
      </c>
      <c r="E9" s="330" t="str">
        <f>IF(D9="","",(VLOOKUP(D9,'TABELA GERAL'!A8:AE1332,25,FALSE)))</f>
        <v>MARIA EMILIA MUNIZ HAYEK RIBEIRO</v>
      </c>
      <c r="F9" s="330" t="str">
        <f>IF(D9="","",(VLOOKUP(D9,'TABELA GERAL'!A8:AE1332,24,FALSE)))</f>
        <v>JOAO DA CRUZ RIBEIRO</v>
      </c>
      <c r="G9" s="450">
        <v>45275</v>
      </c>
      <c r="H9" s="265" t="s">
        <v>110</v>
      </c>
      <c r="I9" s="331" t="str">
        <f t="shared" ca="1" si="0"/>
        <v>Vigente</v>
      </c>
      <c r="J9" s="217" t="s">
        <v>9580</v>
      </c>
      <c r="K9" s="334"/>
      <c r="L9" s="325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</row>
    <row r="10" spans="1:28" ht="21" customHeight="1">
      <c r="A10" s="234"/>
      <c r="B10" s="234" t="str">
        <f>IF(D10="","",(VLOOKUP(D10,'TABELA GERAL'!A9:AE1332,8,FALSE)))</f>
        <v>ADIDO</v>
      </c>
      <c r="C10" s="234" t="str">
        <f>IF(D10="","",(VLOOKUP(D10,'TABELA GERAL'!A9:AE1332,9,FALSE)))</f>
        <v>BG 051/2025</v>
      </c>
      <c r="D10" s="13" t="s">
        <v>16009</v>
      </c>
      <c r="E10" s="330" t="str">
        <f>IF(D10="","",(VLOOKUP(D10,'TABELA GERAL'!A9:AE1332,25,FALSE)))</f>
        <v>MAXIMINA GOES TRAVASSOS</v>
      </c>
      <c r="F10" s="330" t="str">
        <f>IF(D10="","",(VLOOKUP(D10,'TABELA GERAL'!A9:AE1332,24,FALSE)))</f>
        <v>ANTONIO HELIO DA SILVA</v>
      </c>
      <c r="G10" s="77">
        <v>44868</v>
      </c>
      <c r="H10" s="14" t="s">
        <v>110</v>
      </c>
      <c r="I10" s="446" t="str">
        <f t="shared" ca="1" si="0"/>
        <v>Vigente</v>
      </c>
      <c r="J10" s="13" t="s">
        <v>8789</v>
      </c>
      <c r="K10" s="451"/>
      <c r="L10" s="451"/>
      <c r="M10" s="451"/>
      <c r="N10" s="451"/>
      <c r="O10" s="451"/>
      <c r="P10" s="451"/>
      <c r="Q10" s="451"/>
      <c r="R10" s="451"/>
      <c r="S10" s="451"/>
      <c r="T10" s="451"/>
      <c r="U10" s="451"/>
      <c r="V10" s="451"/>
      <c r="W10" s="451"/>
      <c r="X10" s="451"/>
      <c r="Y10" s="451"/>
      <c r="Z10" s="451"/>
      <c r="AA10" s="451"/>
      <c r="AB10" s="451"/>
    </row>
    <row r="11" spans="1:28" ht="23.25" customHeight="1">
      <c r="A11" s="234"/>
      <c r="B11" s="234" t="e">
        <f>IF(D11="","",(VLOOKUP(D11,'TABELA GERAL'!A10:AE1332,8,FALSE)))</f>
        <v>#N/A</v>
      </c>
      <c r="C11" s="234" t="e">
        <f>IF(D11="","",(VLOOKUP(D11,'TABELA GERAL'!A10:AE1332,9,FALSE)))</f>
        <v>#N/A</v>
      </c>
      <c r="D11" s="13" t="s">
        <v>16010</v>
      </c>
      <c r="E11" s="330" t="e">
        <f>IF(D11="","",(VLOOKUP(D11,'TABELA GERAL'!A10:AE1332,25,FALSE)))</f>
        <v>#N/A</v>
      </c>
      <c r="F11" s="330" t="e">
        <f>IF(D11="","",(VLOOKUP(D11,'TABELA GERAL'!A10:AE1332,24,FALSE)))</f>
        <v>#N/A</v>
      </c>
      <c r="G11" s="441">
        <v>44774</v>
      </c>
      <c r="H11" s="265" t="s">
        <v>110</v>
      </c>
      <c r="I11" s="331" t="str">
        <f t="shared" ca="1" si="0"/>
        <v>Vigente</v>
      </c>
      <c r="J11" s="264" t="s">
        <v>16011</v>
      </c>
      <c r="K11" s="325"/>
      <c r="L11" s="325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</row>
    <row r="12" spans="1:28" ht="24.75" customHeight="1">
      <c r="A12" s="234"/>
      <c r="B12" s="234" t="str">
        <f>IF(D12="","",(VLOOKUP(D12,'TABELA GERAL'!A13:AE1332,8,FALSE)))</f>
        <v>CMT</v>
      </c>
      <c r="C12" s="234" t="str">
        <f>IF(D12="","",(VLOOKUP(D12,'TABELA GERAL'!A13:AE1332,9,FALSE)))</f>
        <v>BG 212/2023-BG 005/2024+ BG 008/2024 + BG 026/2024+BG 042/2025</v>
      </c>
      <c r="D12" s="13" t="s">
        <v>16012</v>
      </c>
      <c r="E12" s="330" t="str">
        <f>IF(D12="","",(VLOOKUP(D12,'TABELA GERAL'!A13:AE1332,25,FALSE)))</f>
        <v>RITA PEREIRA GONCALVES</v>
      </c>
      <c r="F12" s="330" t="str">
        <f>IF(D12="","",(VLOOKUP(D12,'TABELA GERAL'!A13:AE1332,24,FALSE)))</f>
        <v>ANTONIO GONCALVES FILHO</v>
      </c>
      <c r="G12" s="441">
        <v>45433</v>
      </c>
      <c r="H12" s="265" t="s">
        <v>110</v>
      </c>
      <c r="I12" s="331" t="str">
        <f t="shared" ca="1" si="0"/>
        <v>Vigente</v>
      </c>
      <c r="J12" s="264" t="s">
        <v>1357</v>
      </c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</row>
    <row r="13" spans="1:28" ht="21.75" customHeight="1">
      <c r="A13" s="234"/>
      <c r="B13" s="234" t="str">
        <f>IF(D13="","",(VLOOKUP(D13,'TABELA GERAL'!A14:AE1332,8,FALSE)))</f>
        <v>ADIDO</v>
      </c>
      <c r="C13" s="234" t="str">
        <f>IF(D13="","",(VLOOKUP(D13,'TABELA GERAL'!A14:AE1332,9,FALSE)))</f>
        <v>BG 020/2023</v>
      </c>
      <c r="D13" s="13" t="s">
        <v>16013</v>
      </c>
      <c r="E13" s="330" t="str">
        <f>IF(D13="","",(VLOOKUP(D13,'TABELA GERAL'!A14:AE1332,25,FALSE)))</f>
        <v>MARIA NONATO DE SOUZA SANTOS</v>
      </c>
      <c r="F13" s="330" t="str">
        <f>IF(D13="","",(VLOOKUP(D13,'TABELA GERAL'!A14:AE1332,24,FALSE)))</f>
        <v>JOSE DE SOUZA SANTOS</v>
      </c>
      <c r="G13" s="77">
        <v>44902</v>
      </c>
      <c r="H13" s="14" t="s">
        <v>110</v>
      </c>
      <c r="I13" s="446" t="str">
        <f t="shared" ca="1" si="0"/>
        <v>Vigente</v>
      </c>
      <c r="J13" s="13" t="s">
        <v>10180</v>
      </c>
      <c r="K13" s="451"/>
      <c r="L13" s="451"/>
      <c r="M13" s="451"/>
      <c r="N13" s="451"/>
      <c r="O13" s="451"/>
      <c r="P13" s="451"/>
      <c r="Q13" s="451"/>
      <c r="R13" s="451"/>
      <c r="S13" s="451"/>
      <c r="T13" s="451"/>
      <c r="U13" s="451"/>
      <c r="V13" s="451"/>
      <c r="W13" s="451"/>
      <c r="X13" s="451"/>
      <c r="Y13" s="451"/>
      <c r="Z13" s="451"/>
      <c r="AA13" s="451"/>
      <c r="AB13" s="451"/>
    </row>
    <row r="14" spans="1:28" ht="21.75" customHeight="1">
      <c r="A14" s="234"/>
      <c r="B14" s="234" t="str">
        <f>IF(D14="","",(VLOOKUP(D14,'TABELA GERAL'!A15:AE1332,8,FALSE)))</f>
        <v>ADIDO</v>
      </c>
      <c r="C14" s="234" t="str">
        <f>IF(D14="","",(VLOOKUP(D14,'TABELA GERAL'!A15:AE1332,9,FALSE)))</f>
        <v>BG 029/2024</v>
      </c>
      <c r="D14" s="13" t="s">
        <v>16014</v>
      </c>
      <c r="E14" s="330" t="str">
        <f>IF(D14="","",(VLOOKUP(D14,'TABELA GERAL'!A15:AE1332,25,FALSE)))</f>
        <v>ROCICLE CORDEIRO BONET</v>
      </c>
      <c r="F14" s="330" t="str">
        <f>IF(D14="","",(VLOOKUP(D14,'TABELA GERAL'!A15:AE1332,24,FALSE)))</f>
        <v>RAIMUNDO DE OLIVEIRA AZEVEDO</v>
      </c>
      <c r="G14" s="443">
        <v>45275</v>
      </c>
      <c r="H14" s="265" t="s">
        <v>110</v>
      </c>
      <c r="I14" s="331" t="str">
        <f t="shared" ca="1" si="0"/>
        <v>Vigente</v>
      </c>
      <c r="J14" s="264" t="s">
        <v>9580</v>
      </c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</row>
    <row r="15" spans="1:28" ht="24.75" customHeight="1">
      <c r="A15" s="234"/>
      <c r="B15" s="234" t="str">
        <f>IF(D15="","",(VLOOKUP(D15,'TABELA GERAL'!A17:AE1332,8,FALSE)))</f>
        <v>ADIDO</v>
      </c>
      <c r="C15" s="234" t="str">
        <f>IF(D15="","",(VLOOKUP(D15,'TABELA GERAL'!A17:AE1332,9,FALSE)))</f>
        <v>BG 029/2024</v>
      </c>
      <c r="D15" s="13" t="s">
        <v>16015</v>
      </c>
      <c r="E15" s="330" t="str">
        <f>IF(D15="","",(VLOOKUP(D15,'TABELA GERAL'!A17:AE1332,25,FALSE)))</f>
        <v>XAVIER CORREA MACHADO</v>
      </c>
      <c r="F15" s="330" t="str">
        <f>IF(D15="","",(VLOOKUP(D15,'TABELA GERAL'!A17:AE1332,24,FALSE)))</f>
        <v>OSVALDO CORREA</v>
      </c>
      <c r="G15" s="443">
        <v>45275</v>
      </c>
      <c r="H15" s="265" t="s">
        <v>110</v>
      </c>
      <c r="I15" s="331" t="str">
        <f t="shared" ca="1" si="0"/>
        <v>Vigente</v>
      </c>
      <c r="J15" s="264" t="s">
        <v>9580</v>
      </c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</row>
    <row r="16" spans="1:28" ht="23.25" customHeight="1">
      <c r="A16" s="234"/>
      <c r="B16" s="234" t="str">
        <f>IF(D16="","",(VLOOKUP(D16,'TABELA GERAL'!A18:AE1332,8,FALSE)))</f>
        <v>ADIDO</v>
      </c>
      <c r="C16" s="234" t="str">
        <f>IF(D16="","",(VLOOKUP(D16,'TABELA GERAL'!A18:AE1332,9,FALSE)))</f>
        <v>BG 013/2023</v>
      </c>
      <c r="D16" s="13" t="s">
        <v>16016</v>
      </c>
      <c r="E16" s="330" t="str">
        <f>IF(D16="","",(VLOOKUP(D16,'TABELA GERAL'!A18:AE1332,25,FALSE)))</f>
        <v>IGUACY SILVA DA CUNHA</v>
      </c>
      <c r="F16" s="330" t="str">
        <f>IF(D16="","",(VLOOKUP(D16,'TABELA GERAL'!A18:AE1332,24,FALSE)))</f>
        <v>JOSE RIBAMAR SANTOS SOUZA</v>
      </c>
      <c r="G16" s="77">
        <v>44564</v>
      </c>
      <c r="H16" s="14" t="s">
        <v>110</v>
      </c>
      <c r="I16" s="446" t="str">
        <f t="shared" ca="1" si="0"/>
        <v>Vigente</v>
      </c>
      <c r="J16" s="13" t="s">
        <v>10434</v>
      </c>
      <c r="K16" s="451"/>
      <c r="L16" s="451"/>
      <c r="M16" s="451"/>
      <c r="N16" s="451"/>
      <c r="O16" s="451"/>
      <c r="P16" s="451"/>
      <c r="Q16" s="451"/>
      <c r="R16" s="451"/>
      <c r="S16" s="451"/>
      <c r="T16" s="451"/>
      <c r="U16" s="451"/>
      <c r="V16" s="451"/>
      <c r="W16" s="451"/>
      <c r="X16" s="451"/>
      <c r="Y16" s="451"/>
      <c r="Z16" s="451"/>
      <c r="AA16" s="451"/>
      <c r="AB16" s="451"/>
    </row>
    <row r="17" spans="1:28" ht="20.25" customHeight="1">
      <c r="A17" s="452"/>
      <c r="B17" s="234" t="str">
        <f>IF(D17="","",(VLOOKUP(D17,'TABELA GERAL'!A20:AE1332,8,FALSE)))</f>
        <v>ADIDO</v>
      </c>
      <c r="C17" s="234" t="str">
        <f>IF(D17="","",(VLOOKUP(D17,'TABELA GERAL'!A20:AE1332,9,FALSE)))</f>
        <v>BG 24/2022</v>
      </c>
      <c r="D17" s="13" t="s">
        <v>16017</v>
      </c>
      <c r="E17" s="330" t="str">
        <f>IF(D17="","",(VLOOKUP(D17,'TABELA GERAL'!A20:AE1332,25,FALSE)))</f>
        <v>MARIA JOSE DA SILVA PEREIRA TIRADENTES</v>
      </c>
      <c r="F17" s="330" t="str">
        <f>IF(D17="","",(VLOOKUP(D17,'TABELA GERAL'!A20:AE1332,24,FALSE)))</f>
        <v>RONALDO LAZARO TIRADENTES</v>
      </c>
      <c r="G17" s="441">
        <v>44588</v>
      </c>
      <c r="H17" s="265" t="s">
        <v>110</v>
      </c>
      <c r="I17" s="331" t="str">
        <f t="shared" ca="1" si="0"/>
        <v>Vigente</v>
      </c>
      <c r="J17" s="442" t="s">
        <v>16018</v>
      </c>
      <c r="K17" s="342"/>
      <c r="L17" s="342"/>
      <c r="M17" s="342"/>
      <c r="N17" s="342"/>
      <c r="O17" s="342"/>
      <c r="P17" s="342"/>
      <c r="Q17" s="342"/>
      <c r="R17" s="342"/>
      <c r="S17" s="342"/>
      <c r="T17" s="342"/>
      <c r="U17" s="342"/>
      <c r="V17" s="342"/>
      <c r="W17" s="342"/>
      <c r="X17" s="342"/>
      <c r="Y17" s="342"/>
      <c r="Z17" s="342"/>
      <c r="AA17" s="342"/>
      <c r="AB17" s="342"/>
    </row>
    <row r="18" spans="1:28" ht="24" customHeight="1">
      <c r="A18" s="234"/>
      <c r="B18" s="234" t="str">
        <f>IF(D18="","",(VLOOKUP(D18,'TABELA GERAL'!A21:AE1332,8,FALSE)))</f>
        <v>ADIDO</v>
      </c>
      <c r="C18" s="234" t="str">
        <f>IF(D18="","",(VLOOKUP(D18,'TABELA GERAL'!A21:AE1332,9,FALSE)))</f>
        <v>BG 098/2023</v>
      </c>
      <c r="D18" s="13" t="s">
        <v>16019</v>
      </c>
      <c r="E18" s="330" t="str">
        <f>IF(D18="","",(VLOOKUP(D18,'TABELA GERAL'!A21:AE1332,25,FALSE)))</f>
        <v>SONIA MARIA DO NASCIMENTO</v>
      </c>
      <c r="F18" s="330" t="str">
        <f>IF(D18="","",(VLOOKUP(D18,'TABELA GERAL'!A21:AE1332,24,FALSE)))</f>
        <v>SULENIR BARROSO</v>
      </c>
      <c r="G18" s="77">
        <v>45047</v>
      </c>
      <c r="H18" s="14" t="s">
        <v>110</v>
      </c>
      <c r="I18" s="446" t="str">
        <f t="shared" ca="1" si="0"/>
        <v>Vigente</v>
      </c>
      <c r="J18" s="13" t="s">
        <v>10806</v>
      </c>
      <c r="K18" s="451"/>
      <c r="L18" s="451"/>
      <c r="M18" s="451"/>
      <c r="N18" s="451"/>
      <c r="O18" s="451"/>
      <c r="P18" s="451"/>
      <c r="Q18" s="451"/>
      <c r="R18" s="451"/>
      <c r="S18" s="451"/>
      <c r="T18" s="451"/>
      <c r="U18" s="451"/>
      <c r="V18" s="451"/>
      <c r="W18" s="451"/>
      <c r="X18" s="451"/>
      <c r="Y18" s="451"/>
      <c r="Z18" s="451"/>
      <c r="AA18" s="451"/>
      <c r="AB18" s="451"/>
    </row>
    <row r="19" spans="1:28" ht="23.25" customHeight="1">
      <c r="A19" s="234"/>
      <c r="B19" s="234" t="str">
        <f>IF(D19="","",(VLOOKUP(D19,'TABELA GERAL'!A22:AE1332,8,FALSE)))</f>
        <v>ADIDO</v>
      </c>
      <c r="C19" s="234" t="str">
        <f>IF(D19="","",(VLOOKUP(D19,'TABELA GERAL'!A22:AE1332,9,FALSE)))</f>
        <v>BG 052/2025</v>
      </c>
      <c r="D19" s="13" t="s">
        <v>16020</v>
      </c>
      <c r="E19" s="330" t="str">
        <f>IF(D19="","",(VLOOKUP(D19,'TABELA GERAL'!A22:AE1332,25,FALSE)))</f>
        <v>MARIA DE FATIMA PIRES LOPES</v>
      </c>
      <c r="F19" s="330" t="str">
        <f>IF(D19="","",(VLOOKUP(D19,'TABELA GERAL'!A22:AE1332,24,FALSE)))</f>
        <v>ROGERIO COELHO LOPES</v>
      </c>
      <c r="G19" s="269">
        <v>44774</v>
      </c>
      <c r="H19" s="265" t="s">
        <v>110</v>
      </c>
      <c r="I19" s="331" t="str">
        <f t="shared" ca="1" si="0"/>
        <v>Vigente</v>
      </c>
      <c r="J19" s="264" t="s">
        <v>16021</v>
      </c>
      <c r="K19" s="342"/>
      <c r="L19" s="342"/>
      <c r="M19" s="342"/>
      <c r="N19" s="342"/>
      <c r="O19" s="342"/>
      <c r="P19" s="342"/>
      <c r="Q19" s="342"/>
      <c r="R19" s="342"/>
      <c r="S19" s="342"/>
      <c r="T19" s="342"/>
      <c r="U19" s="342"/>
      <c r="V19" s="342"/>
      <c r="W19" s="342"/>
      <c r="X19" s="342"/>
      <c r="Y19" s="342"/>
      <c r="Z19" s="342"/>
      <c r="AA19" s="342"/>
      <c r="AB19" s="342"/>
    </row>
    <row r="20" spans="1:28" ht="21.75" customHeight="1">
      <c r="A20" s="234"/>
      <c r="B20" s="234"/>
      <c r="C20" s="234"/>
      <c r="D20" s="13"/>
      <c r="E20" s="330"/>
      <c r="F20" s="330"/>
      <c r="G20" s="269"/>
      <c r="H20" s="265"/>
      <c r="I20" s="331"/>
      <c r="K20" s="325"/>
      <c r="L20" s="325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</row>
    <row r="21" spans="1:28" ht="21.75" customHeight="1">
      <c r="A21" s="234"/>
      <c r="B21" s="234"/>
      <c r="C21" s="234"/>
      <c r="D21" s="13"/>
      <c r="E21" s="330"/>
      <c r="F21" s="330"/>
      <c r="G21" s="269"/>
      <c r="H21" s="265"/>
      <c r="I21" s="331"/>
      <c r="J21" s="264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</row>
    <row r="22" spans="1:28" ht="24" customHeight="1">
      <c r="A22" s="234"/>
      <c r="B22" s="234"/>
      <c r="C22" s="234"/>
      <c r="D22" s="13"/>
      <c r="E22" s="330"/>
      <c r="F22" s="330"/>
      <c r="G22" s="292"/>
      <c r="H22" s="269"/>
      <c r="I22" s="331"/>
      <c r="J22" s="264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</row>
    <row r="23" spans="1:28" ht="21" customHeight="1">
      <c r="A23" s="234"/>
      <c r="B23" s="234"/>
      <c r="C23" s="234"/>
      <c r="D23" s="13"/>
      <c r="E23" s="330"/>
      <c r="F23" s="330"/>
      <c r="G23" s="269"/>
      <c r="H23" s="265"/>
      <c r="I23" s="331"/>
      <c r="J23" s="264"/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</row>
    <row r="24" spans="1:28" ht="20.25" customHeight="1">
      <c r="A24" s="234"/>
      <c r="B24" s="234"/>
      <c r="C24" s="234"/>
      <c r="D24" s="13"/>
      <c r="E24" s="330"/>
      <c r="F24" s="330"/>
      <c r="G24" s="292"/>
      <c r="H24" s="265"/>
      <c r="I24" s="331"/>
      <c r="J24" s="264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</row>
    <row r="25" spans="1:28" ht="18" customHeight="1">
      <c r="A25" s="234"/>
      <c r="B25" s="234"/>
      <c r="C25" s="234"/>
      <c r="D25" s="13"/>
      <c r="E25" s="330"/>
      <c r="F25" s="330"/>
      <c r="G25" s="269"/>
      <c r="H25" s="265"/>
      <c r="I25" s="331"/>
      <c r="J25" s="264"/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</row>
    <row r="26" spans="1:28" ht="17.25" customHeight="1">
      <c r="A26" s="453"/>
      <c r="B26" s="234"/>
      <c r="C26" s="234"/>
      <c r="D26" s="348"/>
      <c r="E26" s="330"/>
      <c r="F26" s="330"/>
      <c r="G26" s="269"/>
      <c r="H26" s="265"/>
      <c r="I26" s="331"/>
      <c r="J26" s="264"/>
      <c r="K26" s="342"/>
      <c r="L26" s="342"/>
      <c r="M26" s="342"/>
      <c r="N26" s="342"/>
      <c r="O26" s="342"/>
      <c r="P26" s="342"/>
      <c r="Q26" s="342"/>
      <c r="R26" s="342"/>
      <c r="S26" s="342"/>
      <c r="T26" s="342"/>
      <c r="U26" s="342"/>
      <c r="V26" s="342"/>
      <c r="W26" s="342"/>
      <c r="X26" s="342"/>
      <c r="Y26" s="342"/>
      <c r="Z26" s="342"/>
      <c r="AA26" s="342"/>
      <c r="AB26" s="342"/>
    </row>
    <row r="27" spans="1:28" ht="19.5" customHeight="1">
      <c r="A27" s="234"/>
      <c r="B27" s="234"/>
      <c r="C27" s="234"/>
      <c r="D27" s="348"/>
      <c r="E27" s="330"/>
      <c r="F27" s="330"/>
      <c r="G27" s="269"/>
      <c r="H27" s="269"/>
      <c r="I27" s="331"/>
      <c r="J27" s="264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</row>
    <row r="28" spans="1:28" ht="18" customHeight="1">
      <c r="A28" s="452"/>
      <c r="B28" s="234"/>
      <c r="C28" s="234"/>
      <c r="D28" s="454"/>
      <c r="E28" s="330"/>
      <c r="F28" s="330"/>
      <c r="G28" s="280"/>
      <c r="H28" s="270"/>
      <c r="I28" s="331"/>
      <c r="J28" s="264"/>
      <c r="K28" s="318"/>
      <c r="L28" s="318"/>
      <c r="M28" s="318"/>
      <c r="N28" s="318"/>
      <c r="O28" s="318"/>
      <c r="P28" s="318"/>
      <c r="Q28" s="318"/>
      <c r="R28" s="318"/>
      <c r="S28" s="318"/>
      <c r="T28" s="318"/>
      <c r="U28" s="318"/>
      <c r="V28" s="318"/>
      <c r="W28" s="318"/>
      <c r="X28" s="318"/>
      <c r="Y28" s="318"/>
      <c r="Z28" s="318"/>
      <c r="AA28" s="318"/>
      <c r="AB28" s="318"/>
    </row>
    <row r="29" spans="1:28" ht="18" customHeight="1">
      <c r="A29" s="234"/>
      <c r="B29" s="234"/>
      <c r="C29" s="234"/>
      <c r="D29" s="349"/>
      <c r="E29" s="330"/>
      <c r="F29" s="330"/>
      <c r="G29" s="280"/>
      <c r="H29" s="280"/>
      <c r="I29" s="331"/>
      <c r="J29" s="264"/>
      <c r="K29" s="318"/>
      <c r="L29" s="318"/>
      <c r="M29" s="318"/>
      <c r="N29" s="318"/>
      <c r="O29" s="318"/>
      <c r="P29" s="318"/>
      <c r="Q29" s="318"/>
      <c r="R29" s="318"/>
      <c r="S29" s="318"/>
      <c r="T29" s="318"/>
      <c r="U29" s="318"/>
      <c r="V29" s="318"/>
      <c r="W29" s="318"/>
      <c r="X29" s="318"/>
      <c r="Y29" s="318"/>
      <c r="Z29" s="318"/>
      <c r="AA29" s="318"/>
      <c r="AB29" s="318"/>
    </row>
    <row r="30" spans="1:28" ht="18" customHeight="1">
      <c r="A30" s="234"/>
      <c r="B30" s="234"/>
      <c r="C30" s="234"/>
      <c r="D30" s="349"/>
      <c r="E30" s="330"/>
      <c r="F30" s="330"/>
      <c r="G30" s="280"/>
      <c r="H30" s="280"/>
      <c r="I30" s="331"/>
      <c r="J30" s="264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</row>
    <row r="31" spans="1:28" ht="18" customHeight="1">
      <c r="A31" s="234"/>
      <c r="B31" s="234"/>
      <c r="C31" s="234"/>
      <c r="D31" s="349"/>
      <c r="E31" s="330"/>
      <c r="F31" s="330"/>
      <c r="G31" s="280"/>
      <c r="H31" s="270"/>
      <c r="I31" s="331"/>
      <c r="J31" s="264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8"/>
      <c r="Z31" s="318"/>
      <c r="AA31" s="318"/>
      <c r="AB31" s="318"/>
    </row>
    <row r="32" spans="1:28" ht="18" customHeight="1">
      <c r="A32" s="234"/>
      <c r="B32" s="234"/>
      <c r="C32" s="234"/>
      <c r="D32" s="349"/>
      <c r="E32" s="330"/>
      <c r="F32" s="330"/>
      <c r="G32" s="280"/>
      <c r="H32" s="280"/>
      <c r="I32" s="331"/>
      <c r="J32" s="345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</row>
    <row r="33" spans="1:28" ht="18" customHeight="1">
      <c r="A33" s="234"/>
      <c r="B33" s="234"/>
      <c r="C33" s="234"/>
      <c r="D33" s="349"/>
      <c r="E33" s="330"/>
      <c r="F33" s="330"/>
      <c r="G33" s="280"/>
      <c r="H33" s="280"/>
      <c r="I33" s="331"/>
      <c r="J33" s="264"/>
      <c r="K33" s="318"/>
      <c r="L33" s="318"/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</row>
    <row r="34" spans="1:28" ht="18" customHeight="1">
      <c r="A34" s="234"/>
      <c r="B34" s="234"/>
      <c r="C34" s="234"/>
      <c r="D34" s="349"/>
      <c r="E34" s="330"/>
      <c r="F34" s="330"/>
      <c r="G34" s="280"/>
      <c r="H34" s="270"/>
      <c r="I34" s="331"/>
      <c r="J34" s="264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</row>
    <row r="35" spans="1:28" ht="18" customHeight="1">
      <c r="A35" s="455"/>
      <c r="B35" s="234"/>
      <c r="C35" s="234"/>
      <c r="D35" s="349"/>
      <c r="E35" s="330"/>
      <c r="F35" s="330"/>
      <c r="G35" s="280"/>
      <c r="H35" s="270"/>
      <c r="I35" s="331"/>
      <c r="J35" s="264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</row>
    <row r="36" spans="1:28" ht="18" customHeight="1">
      <c r="A36" s="455"/>
      <c r="B36" s="234"/>
      <c r="C36" s="234"/>
      <c r="D36" s="349"/>
      <c r="E36" s="330"/>
      <c r="F36" s="330"/>
      <c r="G36" s="350"/>
      <c r="H36" s="270"/>
      <c r="I36" s="331"/>
      <c r="J36" s="264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</row>
    <row r="37" spans="1:28" ht="18" customHeight="1">
      <c r="A37" s="455"/>
      <c r="B37" s="234"/>
      <c r="C37" s="234"/>
      <c r="D37" s="349"/>
      <c r="E37" s="330"/>
      <c r="F37" s="330"/>
      <c r="G37" s="280"/>
      <c r="H37" s="270"/>
      <c r="I37" s="331"/>
      <c r="J37" s="264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</row>
    <row r="38" spans="1:28" ht="18" customHeight="1">
      <c r="A38" s="234"/>
      <c r="B38" s="234"/>
      <c r="C38" s="234"/>
      <c r="D38" s="349"/>
      <c r="E38" s="330"/>
      <c r="F38" s="330"/>
      <c r="G38" s="280"/>
      <c r="H38" s="280"/>
      <c r="I38" s="331"/>
      <c r="J38" s="264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</row>
    <row r="39" spans="1:28" ht="18" customHeight="1">
      <c r="A39" s="234"/>
      <c r="B39" s="234"/>
      <c r="C39" s="234"/>
      <c r="D39" s="349"/>
      <c r="E39" s="330"/>
      <c r="F39" s="330"/>
      <c r="G39" s="280"/>
      <c r="H39" s="270"/>
      <c r="I39" s="331"/>
      <c r="J39" s="264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</row>
    <row r="40" spans="1:28" ht="18" customHeight="1">
      <c r="A40" s="234"/>
      <c r="B40" s="234"/>
      <c r="C40" s="234"/>
      <c r="D40" s="349"/>
      <c r="E40" s="330"/>
      <c r="F40" s="330"/>
      <c r="G40" s="280"/>
      <c r="H40" s="270"/>
      <c r="I40" s="331"/>
      <c r="J40" s="264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  <c r="X40" s="318"/>
      <c r="Y40" s="318"/>
      <c r="Z40" s="318"/>
      <c r="AA40" s="318"/>
      <c r="AB40" s="318"/>
    </row>
    <row r="41" spans="1:28" ht="18" customHeight="1">
      <c r="A41" s="234"/>
      <c r="B41" s="234"/>
      <c r="C41" s="234"/>
      <c r="D41" s="351"/>
      <c r="E41" s="330"/>
      <c r="F41" s="330"/>
      <c r="G41" s="280"/>
      <c r="H41" s="280"/>
      <c r="I41" s="331"/>
      <c r="J41" s="264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</row>
    <row r="42" spans="1:28" ht="18" customHeight="1">
      <c r="A42" s="234"/>
      <c r="B42" s="234"/>
      <c r="C42" s="234"/>
      <c r="D42" s="351"/>
      <c r="E42" s="330"/>
      <c r="F42" s="330"/>
      <c r="G42" s="280"/>
      <c r="H42" s="280"/>
      <c r="I42" s="331"/>
      <c r="J42" s="264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</row>
    <row r="43" spans="1:28" ht="18" customHeight="1">
      <c r="A43" s="234"/>
      <c r="B43" s="234"/>
      <c r="C43" s="234"/>
      <c r="D43" s="351"/>
      <c r="E43" s="330"/>
      <c r="F43" s="330"/>
      <c r="G43" s="280"/>
      <c r="H43" s="280"/>
      <c r="I43" s="331"/>
      <c r="J43" s="264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</row>
    <row r="44" spans="1:28" ht="18" customHeight="1">
      <c r="A44" s="270"/>
      <c r="B44" s="234"/>
      <c r="C44" s="234"/>
      <c r="D44" s="352"/>
      <c r="E44" s="330"/>
      <c r="F44" s="330"/>
      <c r="G44" s="280"/>
      <c r="H44" s="280"/>
      <c r="I44" s="331"/>
      <c r="J44" s="353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  <c r="X44" s="318"/>
      <c r="Y44" s="318"/>
      <c r="Z44" s="318"/>
      <c r="AA44" s="318"/>
      <c r="AB44" s="318"/>
    </row>
    <row r="45" spans="1:28" ht="18" customHeight="1">
      <c r="A45" s="270"/>
      <c r="B45" s="234"/>
      <c r="C45" s="234"/>
      <c r="D45" s="352"/>
      <c r="E45" s="330"/>
      <c r="F45" s="330"/>
      <c r="G45" s="280"/>
      <c r="H45" s="280"/>
      <c r="I45" s="331"/>
      <c r="J45" s="352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</row>
    <row r="46" spans="1:28" ht="18" customHeight="1">
      <c r="A46" s="270">
        <v>50</v>
      </c>
      <c r="B46" s="234" t="str">
        <f>IF(D46="","",(VLOOKUP(D46,'TABELA GERAL'!A51:AE1332,8,FALSE)))</f>
        <v/>
      </c>
      <c r="C46" s="234" t="str">
        <f>IF(D46="","",(VLOOKUP(D46,'TABELA GERAL'!A51:AE1332,9,FALSE)))</f>
        <v/>
      </c>
      <c r="D46" s="352"/>
      <c r="E46" s="330" t="str">
        <f>IF(D46="","",(VLOOKUP(D46,'TABELA GERAL'!A51:AE1332,25,FALSE)))</f>
        <v/>
      </c>
      <c r="F46" s="330" t="str">
        <f>IF(D46="","",(VLOOKUP(D46,'TABELA GERAL'!A51:AE1332,24,FALSE)))</f>
        <v/>
      </c>
      <c r="G46" s="270"/>
      <c r="H46" s="280"/>
      <c r="I46" s="331" t="str">
        <f t="shared" ref="I46:I47" ca="1" si="2">IF(H46="","",(IF(H46&lt;=TODAY(),"Término de disposição","Vigente")))</f>
        <v/>
      </c>
      <c r="J46" s="352"/>
      <c r="K46" s="318"/>
      <c r="L46" s="354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</row>
    <row r="47" spans="1:28" ht="18" customHeight="1">
      <c r="A47" s="270">
        <v>51</v>
      </c>
      <c r="B47" s="234" t="str">
        <f>IF(D47="","",(VLOOKUP(D47,'TABELA GERAL'!A52:AE1332,8,FALSE)))</f>
        <v/>
      </c>
      <c r="C47" s="234" t="str">
        <f>IF(D47="","",(VLOOKUP(D47,'TABELA GERAL'!A52:AE1332,9,FALSE)))</f>
        <v/>
      </c>
      <c r="D47" s="352"/>
      <c r="E47" s="330" t="str">
        <f>IF(D47="","",(VLOOKUP(D47,'TABELA GERAL'!A52:AE1332,25,FALSE)))</f>
        <v/>
      </c>
      <c r="F47" s="330" t="str">
        <f>IF(D47="","",(VLOOKUP(D47,'TABELA GERAL'!A52:AE1332,24,FALSE)))</f>
        <v/>
      </c>
      <c r="G47" s="352"/>
      <c r="H47" s="280"/>
      <c r="I47" s="331" t="str">
        <f t="shared" ca="1" si="2"/>
        <v/>
      </c>
      <c r="J47" s="352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  <c r="X47" s="318"/>
      <c r="Y47" s="318"/>
      <c r="Z47" s="318"/>
      <c r="AA47" s="318"/>
      <c r="AB47" s="318"/>
    </row>
    <row r="48" spans="1:28" ht="18" customHeight="1">
      <c r="A48" s="270">
        <v>52</v>
      </c>
      <c r="B48" s="234" t="str">
        <f>IF(D48="","",(VLOOKUP(D48,'TABELA GERAL'!A53:AE1332,8,FALSE)))</f>
        <v/>
      </c>
      <c r="C48" s="234" t="str">
        <f>IF(D48="","",(VLOOKUP(D48,'TABELA GERAL'!A53:AE1332,9,FALSE)))</f>
        <v/>
      </c>
      <c r="D48" s="352"/>
      <c r="E48" s="330" t="str">
        <f>IF(D48="","",(VLOOKUP(D48,'TABELA GERAL'!A53:AE1332,25,FALSE)))</f>
        <v/>
      </c>
      <c r="F48" s="330" t="str">
        <f>IF(D48="","",(VLOOKUP(D48,'TABELA GERAL'!A53:AE1332,24,FALSE)))</f>
        <v/>
      </c>
      <c r="G48" s="352"/>
      <c r="H48" s="355"/>
      <c r="I48" s="265"/>
      <c r="J48" s="352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</row>
    <row r="49" spans="1:28" ht="18" customHeight="1">
      <c r="A49" s="270">
        <v>53</v>
      </c>
      <c r="B49" s="234" t="str">
        <f>IF(D49="","",(VLOOKUP(D49,'TABELA GERAL'!A54:AE1332,8,FALSE)))</f>
        <v/>
      </c>
      <c r="C49" s="234" t="str">
        <f>IF(D49="","",(VLOOKUP(D49,'TABELA GERAL'!A54:AE1332,9,FALSE)))</f>
        <v/>
      </c>
      <c r="D49" s="352"/>
      <c r="E49" s="330" t="str">
        <f>IF(D49="","",(VLOOKUP(D49,'TABELA GERAL'!A54:AE1332,25,FALSE)))</f>
        <v/>
      </c>
      <c r="F49" s="330" t="str">
        <f>IF(D49="","",(VLOOKUP(D49,'TABELA GERAL'!A54:AE1332,24,FALSE)))</f>
        <v/>
      </c>
      <c r="G49" s="352"/>
      <c r="H49" s="355"/>
      <c r="I49" s="265"/>
      <c r="J49" s="352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</row>
    <row r="50" spans="1:28" ht="18" customHeight="1">
      <c r="A50" s="270">
        <v>54</v>
      </c>
      <c r="B50" s="234" t="str">
        <f>IF(D50="","",(VLOOKUP(D50,'TABELA GERAL'!A55:AE1332,8,FALSE)))</f>
        <v/>
      </c>
      <c r="C50" s="234" t="str">
        <f>IF(D50="","",(VLOOKUP(D50,'TABELA GERAL'!A55:AE1332,9,FALSE)))</f>
        <v/>
      </c>
      <c r="D50" s="352"/>
      <c r="E50" s="330" t="str">
        <f>IF(D50="","",(VLOOKUP(D50,'TABELA GERAL'!A55:AE1332,25,FALSE)))</f>
        <v/>
      </c>
      <c r="F50" s="330" t="str">
        <f>IF(D50="","",(VLOOKUP(D50,'TABELA GERAL'!A55:AE1332,24,FALSE)))</f>
        <v/>
      </c>
      <c r="G50" s="352"/>
      <c r="H50" s="355"/>
      <c r="I50" s="265"/>
      <c r="J50" s="352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</row>
    <row r="51" spans="1:28" ht="18" customHeight="1">
      <c r="A51" s="270">
        <v>55</v>
      </c>
      <c r="B51" s="234" t="str">
        <f>IF(D51="","",(VLOOKUP(D51,'TABELA GERAL'!A56:AE1332,8,FALSE)))</f>
        <v/>
      </c>
      <c r="C51" s="234" t="str">
        <f>IF(D51="","",(VLOOKUP(D51,'TABELA GERAL'!A56:AE1332,9,FALSE)))</f>
        <v/>
      </c>
      <c r="D51" s="352"/>
      <c r="E51" s="330" t="str">
        <f>IF(D51="","",(VLOOKUP(D51,'TABELA GERAL'!A56:AE1332,25,FALSE)))</f>
        <v/>
      </c>
      <c r="F51" s="330" t="str">
        <f>IF(D51="","",(VLOOKUP(D51,'TABELA GERAL'!A56:AE1332,24,FALSE)))</f>
        <v/>
      </c>
      <c r="G51" s="352"/>
      <c r="H51" s="355"/>
      <c r="I51" s="265"/>
      <c r="J51" s="352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</row>
    <row r="52" spans="1:28" ht="18" customHeight="1">
      <c r="A52" s="270">
        <v>56</v>
      </c>
      <c r="B52" s="234" t="str">
        <f>IF(D52="","",(VLOOKUP(D52,'TABELA GERAL'!A57:AE1332,8,FALSE)))</f>
        <v/>
      </c>
      <c r="C52" s="234" t="str">
        <f>IF(D52="","",(VLOOKUP(D52,'TABELA GERAL'!A57:AE1332,9,FALSE)))</f>
        <v/>
      </c>
      <c r="D52" s="352"/>
      <c r="E52" s="330" t="str">
        <f>IF(D52="","",(VLOOKUP(D52,'TABELA GERAL'!A57:AE1332,25,FALSE)))</f>
        <v/>
      </c>
      <c r="F52" s="330" t="str">
        <f>IF(D52="","",(VLOOKUP(D52,'TABELA GERAL'!A57:AE1332,24,FALSE)))</f>
        <v/>
      </c>
      <c r="G52" s="352"/>
      <c r="H52" s="355"/>
      <c r="I52" s="265"/>
      <c r="J52" s="352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</row>
    <row r="53" spans="1:28" ht="18" customHeight="1">
      <c r="A53" s="270">
        <v>57</v>
      </c>
      <c r="B53" s="234" t="str">
        <f>IF(D53="","",(VLOOKUP(D53,'TABELA GERAL'!A58:AE1332,8,FALSE)))</f>
        <v/>
      </c>
      <c r="C53" s="234" t="str">
        <f>IF(D53="","",(VLOOKUP(D53,'TABELA GERAL'!A58:AE1332,9,FALSE)))</f>
        <v/>
      </c>
      <c r="D53" s="352"/>
      <c r="E53" s="330" t="str">
        <f>IF(D53="","",(VLOOKUP(D53,'TABELA GERAL'!A58:AE1332,25,FALSE)))</f>
        <v/>
      </c>
      <c r="F53" s="330" t="str">
        <f>IF(D53="","",(VLOOKUP(D53,'TABELA GERAL'!A58:AE1332,24,FALSE)))</f>
        <v/>
      </c>
      <c r="G53" s="352"/>
      <c r="H53" s="355"/>
      <c r="I53" s="265"/>
      <c r="J53" s="352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</row>
    <row r="54" spans="1:28" ht="18" customHeight="1">
      <c r="A54" s="270">
        <v>58</v>
      </c>
      <c r="B54" s="234" t="str">
        <f>IF(D54="","",(VLOOKUP(D54,'TABELA GERAL'!A59:AE1332,8,FALSE)))</f>
        <v/>
      </c>
      <c r="C54" s="234" t="str">
        <f>IF(D54="","",(VLOOKUP(D54,'TABELA GERAL'!A59:AE1332,9,FALSE)))</f>
        <v/>
      </c>
      <c r="D54" s="352"/>
      <c r="E54" s="330" t="str">
        <f>IF(D54="","",(VLOOKUP(D54,'TABELA GERAL'!A59:AE1332,25,FALSE)))</f>
        <v/>
      </c>
      <c r="F54" s="330" t="str">
        <f>IF(D54="","",(VLOOKUP(D54,'TABELA GERAL'!A59:AE1332,24,FALSE)))</f>
        <v/>
      </c>
      <c r="G54" s="352"/>
      <c r="H54" s="355"/>
      <c r="I54" s="265"/>
      <c r="J54" s="352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  <c r="X54" s="318"/>
      <c r="Y54" s="318"/>
      <c r="Z54" s="318"/>
      <c r="AA54" s="318"/>
      <c r="AB54" s="318"/>
    </row>
    <row r="55" spans="1:28" ht="18" customHeight="1">
      <c r="A55" s="270">
        <v>59</v>
      </c>
      <c r="B55" s="234" t="str">
        <f>IF(D55="","",(VLOOKUP(D55,'TABELA GERAL'!A60:AE1332,8,FALSE)))</f>
        <v/>
      </c>
      <c r="C55" s="234" t="str">
        <f>IF(D55="","",(VLOOKUP(D55,'TABELA GERAL'!A60:AE1332,9,FALSE)))</f>
        <v/>
      </c>
      <c r="D55" s="352"/>
      <c r="E55" s="330" t="str">
        <f>IF(D55="","",(VLOOKUP(D55,'TABELA GERAL'!A60:AE1332,25,FALSE)))</f>
        <v/>
      </c>
      <c r="F55" s="330" t="str">
        <f>IF(D55="","",(VLOOKUP(D55,'TABELA GERAL'!A60:AE1332,24,FALSE)))</f>
        <v/>
      </c>
      <c r="G55" s="352"/>
      <c r="H55" s="355"/>
      <c r="I55" s="265"/>
      <c r="J55" s="352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</row>
    <row r="56" spans="1:28" ht="18" customHeight="1">
      <c r="A56" s="270">
        <v>60</v>
      </c>
      <c r="B56" s="234" t="str">
        <f>IF(D56="","",(VLOOKUP(D56,'TABELA GERAL'!A61:AE1332,8,FALSE)))</f>
        <v/>
      </c>
      <c r="C56" s="234" t="str">
        <f>IF(D56="","",(VLOOKUP(D56,'TABELA GERAL'!A61:AE1332,9,FALSE)))</f>
        <v/>
      </c>
      <c r="D56" s="352"/>
      <c r="E56" s="330" t="str">
        <f>IF(D56="","",(VLOOKUP(D56,'TABELA GERAL'!A61:AE1332,25,FALSE)))</f>
        <v/>
      </c>
      <c r="F56" s="330" t="str">
        <f>IF(D56="","",(VLOOKUP(D56,'TABELA GERAL'!A61:AE1332,24,FALSE)))</f>
        <v/>
      </c>
      <c r="G56" s="352"/>
      <c r="H56" s="355"/>
      <c r="I56" s="265"/>
      <c r="J56" s="352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  <c r="X56" s="318"/>
      <c r="Y56" s="318"/>
      <c r="Z56" s="318"/>
      <c r="AA56" s="318"/>
      <c r="AB56" s="318"/>
    </row>
    <row r="57" spans="1:28" ht="18" customHeight="1">
      <c r="A57" s="270">
        <v>61</v>
      </c>
      <c r="B57" s="234" t="str">
        <f>IF(D57="","",(VLOOKUP(D57,'TABELA GERAL'!A62:AE1332,8,FALSE)))</f>
        <v/>
      </c>
      <c r="C57" s="234" t="str">
        <f>IF(D57="","",(VLOOKUP(D57,'TABELA GERAL'!A62:AE1332,9,FALSE)))</f>
        <v/>
      </c>
      <c r="D57" s="352"/>
      <c r="E57" s="330" t="str">
        <f>IF(D57="","",(VLOOKUP(D57,'TABELA GERAL'!A62:AE1332,25,FALSE)))</f>
        <v/>
      </c>
      <c r="F57" s="330" t="str">
        <f>IF(D57="","",(VLOOKUP(D57,'TABELA GERAL'!A62:AE1332,24,FALSE)))</f>
        <v/>
      </c>
      <c r="G57" s="352"/>
      <c r="H57" s="355"/>
      <c r="I57" s="265"/>
      <c r="J57" s="352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  <c r="X57" s="318"/>
      <c r="Y57" s="318"/>
      <c r="Z57" s="318"/>
      <c r="AA57" s="318"/>
      <c r="AB57" s="318"/>
    </row>
    <row r="58" spans="1:28" ht="18" customHeight="1">
      <c r="A58" s="270">
        <v>62</v>
      </c>
      <c r="B58" s="234" t="str">
        <f>IF(D58="","",(VLOOKUP(D58,'TABELA GERAL'!A63:AE1332,8,FALSE)))</f>
        <v/>
      </c>
      <c r="C58" s="234" t="str">
        <f>IF(D58="","",(VLOOKUP(D58,'TABELA GERAL'!A63:AE1332,9,FALSE)))</f>
        <v/>
      </c>
      <c r="D58" s="352"/>
      <c r="E58" s="330" t="str">
        <f>IF(D58="","",(VLOOKUP(D58,'TABELA GERAL'!A63:AE1332,25,FALSE)))</f>
        <v/>
      </c>
      <c r="F58" s="330" t="str">
        <f>IF(D58="","",(VLOOKUP(D58,'TABELA GERAL'!A63:AE1332,24,FALSE)))</f>
        <v/>
      </c>
      <c r="G58" s="352"/>
      <c r="H58" s="355"/>
      <c r="I58" s="265"/>
      <c r="J58" s="352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318"/>
      <c r="Y58" s="318"/>
      <c r="Z58" s="318"/>
      <c r="AA58" s="318"/>
      <c r="AB58" s="318"/>
    </row>
    <row r="59" spans="1:28" ht="18" customHeight="1">
      <c r="A59" s="270">
        <v>63</v>
      </c>
      <c r="B59" s="234" t="str">
        <f>IF(D59="","",(VLOOKUP(D59,'TABELA GERAL'!A64:AE1332,8,FALSE)))</f>
        <v/>
      </c>
      <c r="C59" s="234" t="str">
        <f>IF(D59="","",(VLOOKUP(D59,'TABELA GERAL'!A64:AE1332,9,FALSE)))</f>
        <v/>
      </c>
      <c r="D59" s="352"/>
      <c r="E59" s="330" t="str">
        <f>IF(D59="","",(VLOOKUP(D59,'TABELA GERAL'!A64:AE1332,25,FALSE)))</f>
        <v/>
      </c>
      <c r="F59" s="330" t="str">
        <f>IF(D59="","",(VLOOKUP(D59,'TABELA GERAL'!A64:AE1332,24,FALSE)))</f>
        <v/>
      </c>
      <c r="G59" s="352"/>
      <c r="H59" s="355"/>
      <c r="I59" s="265"/>
      <c r="J59" s="352"/>
      <c r="K59" s="318"/>
      <c r="L59" s="318"/>
      <c r="M59" s="318"/>
      <c r="N59" s="318"/>
      <c r="O59" s="318"/>
      <c r="P59" s="318"/>
      <c r="Q59" s="318"/>
      <c r="R59" s="318"/>
      <c r="S59" s="318"/>
      <c r="T59" s="318"/>
      <c r="U59" s="318"/>
      <c r="V59" s="318"/>
      <c r="W59" s="318"/>
      <c r="X59" s="318"/>
      <c r="Y59" s="318"/>
      <c r="Z59" s="318"/>
      <c r="AA59" s="318"/>
      <c r="AB59" s="318"/>
    </row>
    <row r="60" spans="1:28" ht="18" customHeight="1">
      <c r="A60" s="270">
        <v>64</v>
      </c>
      <c r="B60" s="234" t="str">
        <f>IF(D60="","",(VLOOKUP(D60,'TABELA GERAL'!A64:AE1332,8,FALSE)))</f>
        <v/>
      </c>
      <c r="C60" s="234" t="str">
        <f>IF(D60="","",(VLOOKUP(D60,'TABELA GERAL'!A64:AE1332,9,FALSE)))</f>
        <v/>
      </c>
      <c r="D60" s="352"/>
      <c r="E60" s="330" t="str">
        <f>IF(D60="","",(VLOOKUP(D60,'TABELA GERAL'!A64:AE1332,25,FALSE)))</f>
        <v/>
      </c>
      <c r="F60" s="330" t="str">
        <f>IF(D60="","",(VLOOKUP(D60,'TABELA GERAL'!A64:AE1332,24,FALSE)))</f>
        <v/>
      </c>
      <c r="G60" s="352"/>
      <c r="H60" s="355"/>
      <c r="I60" s="265"/>
      <c r="J60" s="352"/>
      <c r="K60" s="318"/>
      <c r="L60" s="318"/>
      <c r="M60" s="318"/>
      <c r="N60" s="318"/>
      <c r="O60" s="318"/>
      <c r="P60" s="318"/>
      <c r="Q60" s="318"/>
      <c r="R60" s="318"/>
      <c r="S60" s="318"/>
      <c r="T60" s="318"/>
      <c r="U60" s="318"/>
      <c r="V60" s="318"/>
      <c r="W60" s="318"/>
      <c r="X60" s="318"/>
      <c r="Y60" s="318"/>
      <c r="Z60" s="318"/>
      <c r="AA60" s="318"/>
      <c r="AB60" s="318"/>
    </row>
    <row r="61" spans="1:28" ht="18" customHeight="1">
      <c r="A61" s="270">
        <v>65</v>
      </c>
      <c r="B61" s="234" t="str">
        <f>IF(D61="","",(VLOOKUP(D61,'TABELA GERAL'!A65:AE1332,8,FALSE)))</f>
        <v/>
      </c>
      <c r="C61" s="234" t="str">
        <f>IF(D61="","",(VLOOKUP(D61,'TABELA GERAL'!A65:AE1332,9,FALSE)))</f>
        <v/>
      </c>
      <c r="D61" s="352"/>
      <c r="E61" s="330" t="str">
        <f>IF(D61="","",(VLOOKUP(D61,'TABELA GERAL'!A65:AE1332,25,FALSE)))</f>
        <v/>
      </c>
      <c r="F61" s="330" t="str">
        <f>IF(D61="","",(VLOOKUP(D61,'TABELA GERAL'!A65:AE1332,24,FALSE)))</f>
        <v/>
      </c>
      <c r="G61" s="352"/>
      <c r="H61" s="355"/>
      <c r="I61" s="265"/>
      <c r="J61" s="352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</row>
    <row r="62" spans="1:28" ht="18" customHeight="1">
      <c r="A62" s="270">
        <v>66</v>
      </c>
      <c r="B62" s="234" t="str">
        <f>IF(D62="","",(VLOOKUP(D62,'TABELA GERAL'!A66:AE1332,8,FALSE)))</f>
        <v/>
      </c>
      <c r="C62" s="234" t="str">
        <f>IF(D62="","",(VLOOKUP(D62,'TABELA GERAL'!A66:AE1332,9,FALSE)))</f>
        <v/>
      </c>
      <c r="D62" s="352"/>
      <c r="E62" s="330" t="str">
        <f>IF(D62="","",(VLOOKUP(D62,'TABELA GERAL'!A66:AE1332,25,FALSE)))</f>
        <v/>
      </c>
      <c r="F62" s="330" t="str">
        <f>IF(D62="","",(VLOOKUP(D62,'TABELA GERAL'!A66:AE1332,24,FALSE)))</f>
        <v/>
      </c>
      <c r="G62" s="352"/>
      <c r="H62" s="355"/>
      <c r="I62" s="265"/>
      <c r="J62" s="352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</row>
  </sheetData>
  <autoFilter ref="A1:J62"/>
  <mergeCells count="2">
    <mergeCell ref="N2:R3"/>
    <mergeCell ref="S2:T3"/>
  </mergeCells>
  <conditionalFormatting sqref="I1:I62">
    <cfRule type="colorScale" priority="2">
      <colorScale>
        <cfvo type="min"/>
        <cfvo type="max"/>
        <color rgb="FF57BB8A"/>
        <color rgb="FFFFFFFF"/>
      </colorScale>
    </cfRule>
    <cfRule type="containsText" dxfId="1" priority="3" operator="containsText" text="Término de disposição">
      <formula>NOT(ISERROR(SEARCH(("Término de disposição"),(I1))))</formula>
    </cfRule>
    <cfRule type="containsText" dxfId="0" priority="4" operator="containsText" text="Vigente">
      <formula>NOT(ISERROR(SEARCH(("Vigente"),(I1))))</formula>
    </cfRule>
  </conditionalFormatting>
  <printOptions horizontalCentered="1"/>
  <pageMargins left="0" right="0" top="0.78740157480314965" bottom="0.78740157480314965" header="0" footer="0"/>
  <pageSetup paperSize="9" scale="32"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'TABELA GERAL'!$A$2:$A$1250</xm:f>
          </x14:formula1>
          <xm:sqref>D1:D62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workbookViewId="0"/>
  </sheetViews>
  <sheetFormatPr defaultColWidth="12.5703125" defaultRowHeight="15" customHeight="1"/>
  <cols>
    <col min="1" max="1" width="9.140625" customWidth="1"/>
    <col min="2" max="2" width="15.42578125" customWidth="1"/>
    <col min="3" max="3" width="11.42578125" customWidth="1"/>
    <col min="4" max="6" width="9.140625" customWidth="1"/>
    <col min="7" max="7" width="11" customWidth="1"/>
    <col min="8" max="8" width="11.7109375" customWidth="1"/>
    <col min="9" max="11" width="9.140625" customWidth="1"/>
    <col min="12" max="12" width="13.85546875" customWidth="1"/>
    <col min="13" max="13" width="30.140625" customWidth="1"/>
    <col min="14" max="14" width="32.28515625" customWidth="1"/>
    <col min="15" max="15" width="28.85546875" customWidth="1"/>
    <col min="16" max="16" width="45.140625" customWidth="1"/>
    <col min="17" max="17" width="24.5703125" customWidth="1"/>
    <col min="18" max="26" width="9.140625" customWidth="1"/>
  </cols>
  <sheetData>
    <row r="1" spans="1:17" ht="12.75" customHeight="1">
      <c r="A1" s="752" t="s">
        <v>16022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</row>
    <row r="2" spans="1:17" ht="12.75" customHeight="1">
      <c r="A2" s="752" t="s">
        <v>16023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</row>
    <row r="3" spans="1:17" ht="12.75" customHeight="1">
      <c r="A3" s="753" t="s">
        <v>16024</v>
      </c>
      <c r="B3" s="694"/>
      <c r="C3" s="694"/>
      <c r="D3" s="694"/>
      <c r="E3" s="694"/>
      <c r="F3" s="694"/>
      <c r="G3" s="694"/>
      <c r="H3" s="694"/>
      <c r="I3" s="694"/>
      <c r="J3" s="694"/>
      <c r="K3" s="694"/>
      <c r="L3" s="694"/>
      <c r="M3" s="694"/>
      <c r="N3" s="694"/>
      <c r="O3" s="694"/>
    </row>
    <row r="4" spans="1:17" ht="12.75" customHeight="1">
      <c r="A4" s="754"/>
      <c r="B4" s="694"/>
      <c r="C4" s="694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</row>
    <row r="5" spans="1:17" ht="12.75" customHeight="1">
      <c r="A5" s="753" t="s">
        <v>16025</v>
      </c>
      <c r="B5" s="694"/>
      <c r="C5" s="694"/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4"/>
    </row>
    <row r="6" spans="1:17" ht="12.75" customHeight="1">
      <c r="A6" s="752" t="s">
        <v>16026</v>
      </c>
      <c r="B6" s="694"/>
      <c r="C6" s="694"/>
      <c r="D6" s="694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</row>
    <row r="7" spans="1:17" ht="12.75" customHeight="1">
      <c r="A7" s="752" t="s">
        <v>16027</v>
      </c>
      <c r="B7" s="694"/>
      <c r="C7" s="694"/>
      <c r="D7" s="694"/>
      <c r="E7" s="694"/>
      <c r="F7" s="694"/>
      <c r="G7" s="694"/>
      <c r="H7" s="694"/>
      <c r="I7" s="694"/>
      <c r="J7" s="694"/>
      <c r="K7" s="694"/>
      <c r="L7" s="694"/>
      <c r="M7" s="694"/>
      <c r="N7" s="694"/>
      <c r="O7" s="694"/>
    </row>
    <row r="8" spans="1:17" ht="12.75" customHeight="1">
      <c r="A8" s="758" t="s">
        <v>16028</v>
      </c>
      <c r="B8" s="725"/>
      <c r="C8" s="725"/>
      <c r="D8" s="725"/>
      <c r="E8" s="696"/>
      <c r="F8" s="458">
        <f>SUM(E17,E37,E66,E83,E94,E105,E116,132,E144,E177,B204,B212,B219,B233,B241)</f>
        <v>233</v>
      </c>
      <c r="G8" s="456"/>
      <c r="H8" s="459" t="s">
        <v>16029</v>
      </c>
      <c r="I8" s="460">
        <v>248</v>
      </c>
      <c r="J8" s="354"/>
      <c r="K8" s="461" t="s">
        <v>16030</v>
      </c>
      <c r="L8" s="462"/>
      <c r="M8" s="456"/>
      <c r="N8" s="456"/>
      <c r="O8" s="456"/>
    </row>
    <row r="9" spans="1:17" ht="12.75" customHeight="1"/>
    <row r="10" spans="1:17" ht="12.75" customHeight="1">
      <c r="A10" s="759" t="s">
        <v>16031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692"/>
    </row>
    <row r="11" spans="1:17" ht="12.75" customHeight="1">
      <c r="A11" s="761"/>
      <c r="B11" s="686"/>
      <c r="C11" s="686"/>
      <c r="D11" s="686"/>
      <c r="E11" s="686"/>
      <c r="F11" s="686"/>
      <c r="G11" s="686"/>
      <c r="H11" s="686"/>
      <c r="I11" s="686"/>
      <c r="J11" s="686"/>
      <c r="K11" s="686"/>
      <c r="L11" s="686"/>
      <c r="M11" s="686"/>
      <c r="N11" s="686"/>
      <c r="O11" s="686"/>
    </row>
    <row r="12" spans="1:17" ht="12.75" customHeight="1">
      <c r="A12" s="762" t="s">
        <v>16032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692"/>
    </row>
    <row r="13" spans="1:17" ht="12.75" customHeight="1">
      <c r="A13" s="754"/>
      <c r="B13" s="694"/>
      <c r="C13" s="694"/>
      <c r="D13" s="694"/>
      <c r="E13" s="694"/>
      <c r="F13" s="694"/>
      <c r="G13" s="694"/>
      <c r="H13" s="694"/>
      <c r="I13" s="694"/>
      <c r="J13" s="694"/>
      <c r="K13" s="694"/>
      <c r="L13" s="694"/>
      <c r="M13" s="694"/>
      <c r="N13" s="694"/>
      <c r="O13" s="694"/>
    </row>
    <row r="14" spans="1:17" ht="12.75" customHeight="1">
      <c r="A14" s="754"/>
      <c r="B14" s="739" t="s">
        <v>9</v>
      </c>
      <c r="C14" s="740" t="s">
        <v>16033</v>
      </c>
      <c r="D14" s="741" t="s">
        <v>16034</v>
      </c>
      <c r="E14" s="725"/>
      <c r="F14" s="725"/>
      <c r="G14" s="725"/>
      <c r="H14" s="725"/>
      <c r="I14" s="696"/>
      <c r="J14" s="755" t="s">
        <v>15916</v>
      </c>
      <c r="K14" s="756"/>
      <c r="L14" s="756"/>
      <c r="M14" s="756"/>
      <c r="N14" s="756"/>
      <c r="O14" s="756"/>
      <c r="P14" s="757"/>
    </row>
    <row r="15" spans="1:17" ht="12.75" customHeight="1">
      <c r="A15" s="694"/>
      <c r="B15" s="701"/>
      <c r="C15" s="701"/>
      <c r="D15" s="741" t="s">
        <v>24</v>
      </c>
      <c r="E15" s="725"/>
      <c r="F15" s="725"/>
      <c r="G15" s="725"/>
      <c r="H15" s="725"/>
      <c r="I15" s="696"/>
      <c r="J15" s="688"/>
      <c r="K15" s="689"/>
      <c r="L15" s="689"/>
      <c r="M15" s="689"/>
      <c r="N15" s="689"/>
      <c r="O15" s="689"/>
      <c r="P15" s="744"/>
    </row>
    <row r="16" spans="1:17" ht="12.75" customHeight="1">
      <c r="A16" s="694"/>
      <c r="B16" s="702"/>
      <c r="C16" s="702"/>
      <c r="D16" s="463" t="s">
        <v>16035</v>
      </c>
      <c r="E16" s="463" t="s">
        <v>16036</v>
      </c>
      <c r="F16" s="463" t="s">
        <v>16037</v>
      </c>
      <c r="G16" s="463" t="s">
        <v>15921</v>
      </c>
      <c r="H16" s="463" t="s">
        <v>16038</v>
      </c>
      <c r="I16" s="463" t="s">
        <v>23</v>
      </c>
      <c r="J16" s="464" t="s">
        <v>817</v>
      </c>
      <c r="K16" s="464" t="s">
        <v>15927</v>
      </c>
      <c r="L16" s="464" t="s">
        <v>16039</v>
      </c>
      <c r="M16" s="465" t="s">
        <v>625</v>
      </c>
      <c r="N16" s="464" t="s">
        <v>1601</v>
      </c>
      <c r="O16" s="466" t="s">
        <v>16040</v>
      </c>
      <c r="P16" s="466" t="s">
        <v>16041</v>
      </c>
      <c r="Q16" s="466" t="s">
        <v>16042</v>
      </c>
    </row>
    <row r="17" spans="1:17" ht="12.75" customHeight="1">
      <c r="A17" s="694"/>
      <c r="B17" s="467" t="s">
        <v>118</v>
      </c>
      <c r="C17" s="467" t="s">
        <v>79</v>
      </c>
      <c r="D17" s="468">
        <v>7</v>
      </c>
      <c r="E17" s="468">
        <v>11</v>
      </c>
      <c r="F17" s="469">
        <f>COUNTIF(N20:N30,"AGREGADO")</f>
        <v>6</v>
      </c>
      <c r="G17" s="468">
        <f>SUM(D17-E17+F17)</f>
        <v>2</v>
      </c>
      <c r="H17" s="468">
        <f>SUM(D17-E17)</f>
        <v>-4</v>
      </c>
      <c r="I17" s="469">
        <f>COUNTIF(M20:M30,"PRONTO")</f>
        <v>4</v>
      </c>
      <c r="J17" s="469">
        <f>COUNTIF(M20:M30,"LE")</f>
        <v>0</v>
      </c>
      <c r="K17" s="469">
        <v>2</v>
      </c>
      <c r="L17" s="469">
        <f>COUNTIF(M20:M30,"A DISPOSIÇÃO")</f>
        <v>0</v>
      </c>
      <c r="M17" s="469">
        <f>COUNTIF(M20:M30,"LTIP")</f>
        <v>0</v>
      </c>
      <c r="N17" s="469">
        <f>COUNTIF(M20:M30,"LTS")</f>
        <v>0</v>
      </c>
      <c r="O17" s="469">
        <f>COUNTIF(M20:M30,"AGREGADO/RR")</f>
        <v>1</v>
      </c>
      <c r="P17" s="469">
        <f>COUNTIF(M20:M30,"CEDIDO")</f>
        <v>1</v>
      </c>
      <c r="Q17" s="469">
        <f>COUNTIF(M20:M30,"AGREGADO/NOMEAÇÃO")</f>
        <v>1</v>
      </c>
    </row>
    <row r="18" spans="1:17" ht="12.75" customHeight="1">
      <c r="A18" s="749"/>
      <c r="B18" s="689"/>
      <c r="C18" s="689"/>
      <c r="D18" s="689"/>
      <c r="E18" s="689"/>
      <c r="F18" s="689"/>
      <c r="G18" s="689"/>
      <c r="H18" s="689"/>
      <c r="I18" s="689"/>
      <c r="J18" s="689"/>
      <c r="K18" s="689"/>
      <c r="L18" s="689"/>
      <c r="M18" s="689"/>
      <c r="N18" s="689"/>
      <c r="O18" s="689"/>
    </row>
    <row r="19" spans="1:17" ht="12.75" customHeight="1">
      <c r="A19" s="471" t="s">
        <v>15820</v>
      </c>
      <c r="B19" s="472" t="s">
        <v>16043</v>
      </c>
      <c r="C19" s="472" t="s">
        <v>9</v>
      </c>
      <c r="D19" s="735" t="s">
        <v>16044</v>
      </c>
      <c r="E19" s="725"/>
      <c r="F19" s="725"/>
      <c r="G19" s="725"/>
      <c r="H19" s="725"/>
      <c r="I19" s="725"/>
      <c r="J19" s="696"/>
      <c r="K19" s="472" t="s">
        <v>16045</v>
      </c>
      <c r="L19" s="474" t="s">
        <v>16046</v>
      </c>
      <c r="M19" s="471" t="s">
        <v>24</v>
      </c>
      <c r="N19" s="472" t="s">
        <v>16047</v>
      </c>
      <c r="O19" s="475"/>
    </row>
    <row r="20" spans="1:17" ht="12.75" customHeight="1">
      <c r="A20" s="476">
        <v>1</v>
      </c>
      <c r="B20" s="476" t="s">
        <v>79</v>
      </c>
      <c r="C20" s="477" t="s">
        <v>118</v>
      </c>
      <c r="D20" s="738" t="s">
        <v>16048</v>
      </c>
      <c r="E20" s="725"/>
      <c r="F20" s="725"/>
      <c r="G20" s="725"/>
      <c r="H20" s="725"/>
      <c r="I20" s="725"/>
      <c r="J20" s="696"/>
      <c r="K20" s="477" t="s">
        <v>16049</v>
      </c>
      <c r="L20" s="478" t="s">
        <v>16050</v>
      </c>
      <c r="M20" s="479" t="s">
        <v>23</v>
      </c>
      <c r="N20" s="469" t="s">
        <v>168</v>
      </c>
      <c r="O20" s="354"/>
    </row>
    <row r="21" spans="1:17" ht="12.75" customHeight="1">
      <c r="A21" s="476">
        <v>2</v>
      </c>
      <c r="B21" s="476" t="s">
        <v>79</v>
      </c>
      <c r="C21" s="477" t="s">
        <v>118</v>
      </c>
      <c r="D21" s="736" t="s">
        <v>16051</v>
      </c>
      <c r="E21" s="725"/>
      <c r="F21" s="725"/>
      <c r="G21" s="725"/>
      <c r="H21" s="725"/>
      <c r="I21" s="725"/>
      <c r="J21" s="696"/>
      <c r="K21" s="477" t="s">
        <v>16052</v>
      </c>
      <c r="L21" s="478" t="s">
        <v>16053</v>
      </c>
      <c r="M21" s="479" t="s">
        <v>23</v>
      </c>
      <c r="N21" s="469" t="s">
        <v>168</v>
      </c>
      <c r="O21" s="354"/>
    </row>
    <row r="22" spans="1:17" ht="12.75" customHeight="1">
      <c r="A22" s="476">
        <v>3</v>
      </c>
      <c r="B22" s="476" t="s">
        <v>79</v>
      </c>
      <c r="C22" s="477" t="s">
        <v>118</v>
      </c>
      <c r="D22" s="736" t="s">
        <v>16054</v>
      </c>
      <c r="E22" s="725"/>
      <c r="F22" s="725"/>
      <c r="G22" s="725"/>
      <c r="H22" s="725"/>
      <c r="I22" s="725"/>
      <c r="J22" s="696"/>
      <c r="K22" s="477" t="s">
        <v>6819</v>
      </c>
      <c r="L22" s="478" t="s">
        <v>16055</v>
      </c>
      <c r="M22" s="479" t="s">
        <v>15927</v>
      </c>
      <c r="N22" s="469" t="s">
        <v>168</v>
      </c>
      <c r="O22" s="354"/>
    </row>
    <row r="23" spans="1:17" ht="12.75" customHeight="1">
      <c r="A23" s="476">
        <v>4</v>
      </c>
      <c r="B23" s="476" t="s">
        <v>79</v>
      </c>
      <c r="C23" s="477" t="s">
        <v>118</v>
      </c>
      <c r="D23" s="738" t="s">
        <v>16056</v>
      </c>
      <c r="E23" s="725"/>
      <c r="F23" s="725"/>
      <c r="G23" s="725"/>
      <c r="H23" s="725"/>
      <c r="I23" s="725"/>
      <c r="J23" s="696"/>
      <c r="K23" s="477" t="s">
        <v>16057</v>
      </c>
      <c r="L23" s="478" t="s">
        <v>16058</v>
      </c>
      <c r="M23" s="479" t="s">
        <v>16059</v>
      </c>
      <c r="N23" s="480" t="s">
        <v>168</v>
      </c>
      <c r="O23" s="354"/>
    </row>
    <row r="24" spans="1:17" ht="12.75" customHeight="1">
      <c r="A24" s="476">
        <v>5</v>
      </c>
      <c r="B24" s="476" t="s">
        <v>79</v>
      </c>
      <c r="C24" s="477" t="s">
        <v>118</v>
      </c>
      <c r="D24" s="736" t="s">
        <v>16060</v>
      </c>
      <c r="E24" s="725"/>
      <c r="F24" s="725"/>
      <c r="G24" s="725"/>
      <c r="H24" s="725"/>
      <c r="I24" s="725"/>
      <c r="J24" s="696"/>
      <c r="K24" s="477" t="s">
        <v>10174</v>
      </c>
      <c r="L24" s="478" t="s">
        <v>16061</v>
      </c>
      <c r="M24" s="479" t="s">
        <v>16041</v>
      </c>
      <c r="N24" s="469" t="s">
        <v>16062</v>
      </c>
      <c r="O24" s="354"/>
    </row>
    <row r="25" spans="1:17" ht="12.75" customHeight="1">
      <c r="A25" s="476">
        <v>6</v>
      </c>
      <c r="B25" s="476" t="s">
        <v>79</v>
      </c>
      <c r="C25" s="477" t="s">
        <v>118</v>
      </c>
      <c r="D25" s="736" t="s">
        <v>16063</v>
      </c>
      <c r="E25" s="725"/>
      <c r="F25" s="725"/>
      <c r="G25" s="725"/>
      <c r="H25" s="725"/>
      <c r="I25" s="725"/>
      <c r="J25" s="696"/>
      <c r="K25" s="477" t="s">
        <v>9372</v>
      </c>
      <c r="L25" s="478" t="s">
        <v>16064</v>
      </c>
      <c r="M25" s="479" t="s">
        <v>9452</v>
      </c>
      <c r="N25" s="469" t="s">
        <v>168</v>
      </c>
      <c r="O25" s="354"/>
    </row>
    <row r="26" spans="1:17" ht="12.75" customHeight="1">
      <c r="A26" s="476">
        <v>7</v>
      </c>
      <c r="B26" s="476" t="s">
        <v>79</v>
      </c>
      <c r="C26" s="477" t="s">
        <v>118</v>
      </c>
      <c r="D26" s="736" t="s">
        <v>16065</v>
      </c>
      <c r="E26" s="725"/>
      <c r="F26" s="725"/>
      <c r="G26" s="725"/>
      <c r="H26" s="725"/>
      <c r="I26" s="725"/>
      <c r="J26" s="696"/>
      <c r="K26" s="477" t="s">
        <v>16066</v>
      </c>
      <c r="L26" s="478" t="s">
        <v>16067</v>
      </c>
      <c r="M26" s="479" t="s">
        <v>15927</v>
      </c>
      <c r="N26" s="469" t="s">
        <v>159</v>
      </c>
      <c r="O26" s="354"/>
    </row>
    <row r="27" spans="1:17" ht="12.75" customHeight="1">
      <c r="A27" s="476">
        <v>8</v>
      </c>
      <c r="B27" s="476" t="s">
        <v>79</v>
      </c>
      <c r="C27" s="477" t="s">
        <v>118</v>
      </c>
      <c r="D27" s="736" t="s">
        <v>16068</v>
      </c>
      <c r="E27" s="725"/>
      <c r="F27" s="725"/>
      <c r="G27" s="725"/>
      <c r="H27" s="725"/>
      <c r="I27" s="725"/>
      <c r="J27" s="696"/>
      <c r="K27" s="477" t="s">
        <v>15810</v>
      </c>
      <c r="L27" s="478" t="s">
        <v>16069</v>
      </c>
      <c r="M27" s="479" t="s">
        <v>23</v>
      </c>
      <c r="N27" s="469" t="s">
        <v>110</v>
      </c>
      <c r="O27" s="354"/>
    </row>
    <row r="28" spans="1:17" ht="12.75" customHeight="1">
      <c r="A28" s="476">
        <v>9</v>
      </c>
      <c r="B28" s="476" t="s">
        <v>79</v>
      </c>
      <c r="C28" s="477" t="s">
        <v>118</v>
      </c>
      <c r="D28" s="736" t="s">
        <v>16070</v>
      </c>
      <c r="E28" s="725"/>
      <c r="F28" s="725"/>
      <c r="G28" s="725"/>
      <c r="H28" s="725"/>
      <c r="I28" s="725"/>
      <c r="J28" s="696"/>
      <c r="K28" s="477" t="s">
        <v>520</v>
      </c>
      <c r="L28" s="478" t="s">
        <v>16071</v>
      </c>
      <c r="M28" s="479" t="s">
        <v>16072</v>
      </c>
      <c r="N28" s="469" t="s">
        <v>159</v>
      </c>
      <c r="O28" s="354"/>
    </row>
    <row r="29" spans="1:17" ht="12.75" customHeight="1">
      <c r="A29" s="476">
        <v>10</v>
      </c>
      <c r="B29" s="481" t="s">
        <v>79</v>
      </c>
      <c r="C29" s="477" t="s">
        <v>118</v>
      </c>
      <c r="D29" s="736" t="s">
        <v>16073</v>
      </c>
      <c r="E29" s="725"/>
      <c r="F29" s="725"/>
      <c r="G29" s="725"/>
      <c r="H29" s="725"/>
      <c r="I29" s="725"/>
      <c r="J29" s="696"/>
      <c r="K29" s="477" t="s">
        <v>16074</v>
      </c>
      <c r="L29" s="478" t="s">
        <v>16075</v>
      </c>
      <c r="M29" s="479" t="s">
        <v>23</v>
      </c>
      <c r="N29" s="469" t="s">
        <v>23</v>
      </c>
      <c r="O29" s="354"/>
    </row>
    <row r="30" spans="1:17" ht="12.75" customHeight="1">
      <c r="A30" s="476">
        <v>11</v>
      </c>
      <c r="B30" s="481" t="s">
        <v>79</v>
      </c>
      <c r="C30" s="477" t="s">
        <v>118</v>
      </c>
      <c r="D30" s="736" t="s">
        <v>16076</v>
      </c>
      <c r="E30" s="725"/>
      <c r="F30" s="725"/>
      <c r="G30" s="725"/>
      <c r="H30" s="725"/>
      <c r="I30" s="725"/>
      <c r="J30" s="696"/>
      <c r="K30" s="477" t="s">
        <v>16077</v>
      </c>
      <c r="L30" s="478" t="s">
        <v>16078</v>
      </c>
      <c r="M30" s="479" t="s">
        <v>16079</v>
      </c>
      <c r="N30" s="469" t="s">
        <v>168</v>
      </c>
      <c r="O30" s="354"/>
    </row>
    <row r="31" spans="1:17" ht="12.75" customHeight="1">
      <c r="A31" s="354"/>
      <c r="B31" s="482"/>
      <c r="C31" s="482"/>
      <c r="D31" s="482"/>
      <c r="E31" s="482"/>
      <c r="F31" s="482"/>
      <c r="G31" s="482"/>
      <c r="H31" s="482"/>
      <c r="I31" s="482"/>
      <c r="J31" s="482"/>
      <c r="K31" s="483"/>
      <c r="L31" s="484"/>
      <c r="M31" s="485"/>
      <c r="N31" s="482"/>
      <c r="O31" s="482"/>
    </row>
    <row r="32" spans="1:17" ht="12.75" customHeight="1">
      <c r="A32" s="486" t="s">
        <v>16080</v>
      </c>
      <c r="B32" s="487"/>
      <c r="C32" s="487"/>
      <c r="D32" s="487"/>
      <c r="E32" s="487"/>
      <c r="F32" s="487"/>
      <c r="G32" s="487"/>
      <c r="H32" s="487"/>
      <c r="I32" s="487"/>
      <c r="J32" s="487"/>
      <c r="K32" s="487"/>
      <c r="L32" s="488"/>
      <c r="M32" s="487"/>
      <c r="N32" s="487"/>
      <c r="O32" s="487"/>
    </row>
    <row r="33" spans="1:17" ht="12.75" customHeight="1">
      <c r="A33" s="763"/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</row>
    <row r="34" spans="1:17" ht="12.75" customHeight="1">
      <c r="A34" s="747"/>
      <c r="B34" s="739" t="s">
        <v>9</v>
      </c>
      <c r="C34" s="740" t="s">
        <v>16033</v>
      </c>
      <c r="D34" s="741" t="s">
        <v>16034</v>
      </c>
      <c r="E34" s="725"/>
      <c r="F34" s="725"/>
      <c r="G34" s="725"/>
      <c r="H34" s="725"/>
      <c r="I34" s="696"/>
      <c r="J34" s="742" t="s">
        <v>15916</v>
      </c>
      <c r="K34" s="686"/>
      <c r="L34" s="686"/>
      <c r="M34" s="686"/>
      <c r="N34" s="686"/>
      <c r="O34" s="743"/>
    </row>
    <row r="35" spans="1:17" ht="12.75" customHeight="1">
      <c r="A35" s="748"/>
      <c r="B35" s="701"/>
      <c r="C35" s="701"/>
      <c r="D35" s="741" t="s">
        <v>24</v>
      </c>
      <c r="E35" s="725"/>
      <c r="F35" s="725"/>
      <c r="G35" s="725"/>
      <c r="H35" s="725"/>
      <c r="I35" s="696"/>
      <c r="J35" s="688"/>
      <c r="K35" s="689"/>
      <c r="L35" s="689"/>
      <c r="M35" s="689"/>
      <c r="N35" s="689"/>
      <c r="O35" s="744"/>
    </row>
    <row r="36" spans="1:17" ht="12.75" customHeight="1">
      <c r="A36" s="748"/>
      <c r="B36" s="702"/>
      <c r="C36" s="702"/>
      <c r="D36" s="463" t="s">
        <v>16035</v>
      </c>
      <c r="E36" s="463" t="s">
        <v>16036</v>
      </c>
      <c r="F36" s="463" t="s">
        <v>16037</v>
      </c>
      <c r="G36" s="463" t="s">
        <v>15921</v>
      </c>
      <c r="H36" s="463" t="s">
        <v>16038</v>
      </c>
      <c r="I36" s="463" t="s">
        <v>23</v>
      </c>
      <c r="J36" s="464" t="s">
        <v>817</v>
      </c>
      <c r="K36" s="464" t="s">
        <v>15927</v>
      </c>
      <c r="L36" s="464" t="s">
        <v>16081</v>
      </c>
      <c r="M36" s="465" t="s">
        <v>625</v>
      </c>
      <c r="N36" s="464" t="s">
        <v>1601</v>
      </c>
      <c r="O36" s="466" t="s">
        <v>16040</v>
      </c>
      <c r="P36" s="466" t="s">
        <v>16041</v>
      </c>
      <c r="Q36" s="466" t="s">
        <v>16042</v>
      </c>
    </row>
    <row r="37" spans="1:17" ht="12.75" customHeight="1">
      <c r="A37" s="748"/>
      <c r="B37" s="467" t="s">
        <v>118</v>
      </c>
      <c r="C37" s="467" t="s">
        <v>78</v>
      </c>
      <c r="D37" s="468">
        <v>24</v>
      </c>
      <c r="E37" s="468">
        <v>20</v>
      </c>
      <c r="F37" s="469">
        <f>COUNTIF(N40:N59,"AGREGADO")</f>
        <v>0</v>
      </c>
      <c r="G37" s="468">
        <f>SUM(D37-E37+F37)</f>
        <v>4</v>
      </c>
      <c r="H37" s="468">
        <v>0</v>
      </c>
      <c r="I37" s="469">
        <f>COUNTIF(M40:M59,"PRONTO")</f>
        <v>7</v>
      </c>
      <c r="J37" s="469">
        <f>COUNTIF(M40:M59,"LE")</f>
        <v>0</v>
      </c>
      <c r="K37" s="469">
        <f>COUNTIF(M40:M59,"FÉRIAS")</f>
        <v>5</v>
      </c>
      <c r="L37" s="469">
        <f>COUNTIF(N40:N59,"A DISPOSIÇÃO")</f>
        <v>1</v>
      </c>
      <c r="M37" s="469">
        <f>COUNTIF(M40:M59,"LTIP")</f>
        <v>0</v>
      </c>
      <c r="N37" s="469">
        <f>COUNTIF(M40:M59,"LTS")</f>
        <v>3</v>
      </c>
      <c r="O37" s="469">
        <f>COUNTIF(M40:M59,"AGREGADO/RR")</f>
        <v>0</v>
      </c>
      <c r="P37" s="469">
        <f>COUNTIF(M40:M59,"CEDIDO")</f>
        <v>1</v>
      </c>
      <c r="Q37" s="469">
        <f>COUNTIF(N40:N59,"AGREGADO/NOMEAÇÃO")</f>
        <v>2</v>
      </c>
    </row>
    <row r="38" spans="1:17" ht="12.75" customHeight="1">
      <c r="A38" s="749"/>
      <c r="B38" s="689"/>
      <c r="C38" s="689"/>
      <c r="D38" s="689"/>
      <c r="E38" s="689"/>
      <c r="F38" s="689"/>
      <c r="G38" s="689"/>
      <c r="H38" s="689"/>
      <c r="I38" s="689"/>
      <c r="J38" s="689"/>
      <c r="K38" s="689"/>
      <c r="L38" s="689"/>
      <c r="M38" s="689"/>
      <c r="N38" s="689"/>
      <c r="O38" s="689"/>
    </row>
    <row r="39" spans="1:17" ht="12.75" customHeight="1">
      <c r="A39" s="471" t="s">
        <v>15820</v>
      </c>
      <c r="B39" s="472" t="s">
        <v>16043</v>
      </c>
      <c r="C39" s="472" t="s">
        <v>9</v>
      </c>
      <c r="D39" s="735" t="s">
        <v>16044</v>
      </c>
      <c r="E39" s="725"/>
      <c r="F39" s="725"/>
      <c r="G39" s="725"/>
      <c r="H39" s="725"/>
      <c r="I39" s="725"/>
      <c r="J39" s="696"/>
      <c r="K39" s="472" t="s">
        <v>16045</v>
      </c>
      <c r="L39" s="474" t="s">
        <v>16046</v>
      </c>
      <c r="M39" s="489" t="s">
        <v>24</v>
      </c>
      <c r="N39" s="472" t="s">
        <v>16047</v>
      </c>
      <c r="O39" s="475"/>
    </row>
    <row r="40" spans="1:17" ht="12.75" customHeight="1">
      <c r="A40" s="476">
        <v>1</v>
      </c>
      <c r="B40" s="481" t="s">
        <v>78</v>
      </c>
      <c r="C40" s="477" t="s">
        <v>118</v>
      </c>
      <c r="D40" s="750" t="s">
        <v>16082</v>
      </c>
      <c r="E40" s="725"/>
      <c r="F40" s="725"/>
      <c r="G40" s="725"/>
      <c r="H40" s="725"/>
      <c r="I40" s="725"/>
      <c r="J40" s="696"/>
      <c r="K40" s="490" t="s">
        <v>7801</v>
      </c>
      <c r="L40" s="478" t="s">
        <v>16083</v>
      </c>
      <c r="M40" s="491" t="s">
        <v>168</v>
      </c>
      <c r="N40" s="479" t="s">
        <v>16079</v>
      </c>
      <c r="O40" s="482"/>
    </row>
    <row r="41" spans="1:17" ht="12.75" customHeight="1">
      <c r="A41" s="476">
        <v>2</v>
      </c>
      <c r="B41" s="481" t="s">
        <v>78</v>
      </c>
      <c r="C41" s="477" t="s">
        <v>118</v>
      </c>
      <c r="D41" s="751" t="s">
        <v>16084</v>
      </c>
      <c r="E41" s="725"/>
      <c r="F41" s="725"/>
      <c r="G41" s="725"/>
      <c r="H41" s="725"/>
      <c r="I41" s="725"/>
      <c r="J41" s="696"/>
      <c r="K41" s="477" t="s">
        <v>9435</v>
      </c>
      <c r="L41" s="478" t="s">
        <v>16085</v>
      </c>
      <c r="M41" s="491" t="s">
        <v>23</v>
      </c>
      <c r="N41" s="479"/>
      <c r="O41" s="482"/>
    </row>
    <row r="42" spans="1:17" ht="12.75" customHeight="1">
      <c r="A42" s="476">
        <v>3</v>
      </c>
      <c r="B42" s="481" t="s">
        <v>78</v>
      </c>
      <c r="C42" s="477" t="s">
        <v>118</v>
      </c>
      <c r="D42" s="751" t="s">
        <v>16086</v>
      </c>
      <c r="E42" s="725"/>
      <c r="F42" s="725"/>
      <c r="G42" s="725"/>
      <c r="H42" s="725"/>
      <c r="I42" s="725"/>
      <c r="J42" s="696"/>
      <c r="K42" s="477" t="s">
        <v>11908</v>
      </c>
      <c r="L42" s="478" t="s">
        <v>16087</v>
      </c>
      <c r="M42" s="491" t="s">
        <v>1601</v>
      </c>
      <c r="N42" s="479"/>
      <c r="O42" s="482"/>
    </row>
    <row r="43" spans="1:17" ht="12.75" customHeight="1">
      <c r="A43" s="476">
        <v>4</v>
      </c>
      <c r="B43" s="481" t="s">
        <v>78</v>
      </c>
      <c r="C43" s="477" t="s">
        <v>118</v>
      </c>
      <c r="D43" s="751" t="s">
        <v>16088</v>
      </c>
      <c r="E43" s="725"/>
      <c r="F43" s="725"/>
      <c r="G43" s="725"/>
      <c r="H43" s="725"/>
      <c r="I43" s="725"/>
      <c r="J43" s="696"/>
      <c r="K43" s="477" t="s">
        <v>9690</v>
      </c>
      <c r="L43" s="478" t="s">
        <v>16089</v>
      </c>
      <c r="M43" s="491" t="s">
        <v>15927</v>
      </c>
      <c r="N43" s="479"/>
      <c r="O43" s="482"/>
    </row>
    <row r="44" spans="1:17" ht="12.75" customHeight="1">
      <c r="A44" s="476">
        <v>5</v>
      </c>
      <c r="B44" s="481" t="s">
        <v>78</v>
      </c>
      <c r="C44" s="477" t="s">
        <v>118</v>
      </c>
      <c r="D44" s="750" t="s">
        <v>16090</v>
      </c>
      <c r="E44" s="725"/>
      <c r="F44" s="725"/>
      <c r="G44" s="725"/>
      <c r="H44" s="725"/>
      <c r="I44" s="725"/>
      <c r="J44" s="696"/>
      <c r="K44" s="477" t="s">
        <v>9157</v>
      </c>
      <c r="L44" s="478" t="s">
        <v>16091</v>
      </c>
      <c r="M44" s="491" t="s">
        <v>23</v>
      </c>
      <c r="N44" s="479"/>
      <c r="O44" s="482"/>
    </row>
    <row r="45" spans="1:17" ht="12.75" customHeight="1">
      <c r="A45" s="476">
        <v>6</v>
      </c>
      <c r="B45" s="481" t="s">
        <v>78</v>
      </c>
      <c r="C45" s="477" t="s">
        <v>118</v>
      </c>
      <c r="D45" s="750" t="s">
        <v>16092</v>
      </c>
      <c r="E45" s="725"/>
      <c r="F45" s="725"/>
      <c r="G45" s="725"/>
      <c r="H45" s="725"/>
      <c r="I45" s="725"/>
      <c r="J45" s="696"/>
      <c r="K45" s="477" t="s">
        <v>7817</v>
      </c>
      <c r="L45" s="478" t="s">
        <v>16093</v>
      </c>
      <c r="M45" s="491" t="s">
        <v>15927</v>
      </c>
      <c r="N45" s="479"/>
      <c r="O45" s="482"/>
    </row>
    <row r="46" spans="1:17" ht="12.75" customHeight="1">
      <c r="A46" s="476">
        <v>7</v>
      </c>
      <c r="B46" s="481" t="s">
        <v>78</v>
      </c>
      <c r="C46" s="477" t="s">
        <v>118</v>
      </c>
      <c r="D46" s="751" t="s">
        <v>16094</v>
      </c>
      <c r="E46" s="725"/>
      <c r="F46" s="725"/>
      <c r="G46" s="725"/>
      <c r="H46" s="725"/>
      <c r="I46" s="725"/>
      <c r="J46" s="696"/>
      <c r="K46" s="477" t="s">
        <v>10801</v>
      </c>
      <c r="L46" s="478" t="s">
        <v>16095</v>
      </c>
      <c r="M46" s="491" t="s">
        <v>15927</v>
      </c>
      <c r="N46" s="479"/>
      <c r="O46" s="482"/>
    </row>
    <row r="47" spans="1:17" ht="12.75" customHeight="1">
      <c r="A47" s="476">
        <v>8</v>
      </c>
      <c r="B47" s="481" t="s">
        <v>78</v>
      </c>
      <c r="C47" s="477" t="s">
        <v>118</v>
      </c>
      <c r="D47" s="750" t="s">
        <v>16096</v>
      </c>
      <c r="E47" s="725"/>
      <c r="F47" s="725"/>
      <c r="G47" s="725"/>
      <c r="H47" s="725"/>
      <c r="I47" s="725"/>
      <c r="J47" s="696"/>
      <c r="K47" s="477" t="s">
        <v>718</v>
      </c>
      <c r="L47" s="492" t="s">
        <v>16097</v>
      </c>
      <c r="M47" s="491" t="s">
        <v>1601</v>
      </c>
      <c r="N47" s="479"/>
      <c r="O47" s="482"/>
    </row>
    <row r="48" spans="1:17" ht="12.75" customHeight="1">
      <c r="A48" s="476">
        <v>9</v>
      </c>
      <c r="B48" s="481" t="s">
        <v>78</v>
      </c>
      <c r="C48" s="477" t="s">
        <v>118</v>
      </c>
      <c r="D48" s="750" t="s">
        <v>16098</v>
      </c>
      <c r="E48" s="725"/>
      <c r="F48" s="725"/>
      <c r="G48" s="725"/>
      <c r="H48" s="725"/>
      <c r="I48" s="725"/>
      <c r="J48" s="696"/>
      <c r="K48" s="477" t="s">
        <v>8020</v>
      </c>
      <c r="L48" s="492" t="s">
        <v>16099</v>
      </c>
      <c r="M48" s="491" t="s">
        <v>168</v>
      </c>
      <c r="N48" s="479"/>
      <c r="O48" s="482"/>
    </row>
    <row r="49" spans="1:15" ht="12.75" customHeight="1">
      <c r="A49" s="476">
        <v>10</v>
      </c>
      <c r="B49" s="481" t="s">
        <v>78</v>
      </c>
      <c r="C49" s="477" t="s">
        <v>118</v>
      </c>
      <c r="D49" s="751" t="s">
        <v>16100</v>
      </c>
      <c r="E49" s="725"/>
      <c r="F49" s="725"/>
      <c r="G49" s="725"/>
      <c r="H49" s="725"/>
      <c r="I49" s="725"/>
      <c r="J49" s="696"/>
      <c r="K49" s="477" t="s">
        <v>15781</v>
      </c>
      <c r="L49" s="492" t="s">
        <v>16101</v>
      </c>
      <c r="M49" s="491" t="s">
        <v>16041</v>
      </c>
      <c r="N49" s="479" t="s">
        <v>16041</v>
      </c>
      <c r="O49" s="482"/>
    </row>
    <row r="50" spans="1:15" ht="12.75" customHeight="1">
      <c r="A50" s="476">
        <v>11</v>
      </c>
      <c r="B50" s="481" t="s">
        <v>78</v>
      </c>
      <c r="C50" s="477" t="s">
        <v>118</v>
      </c>
      <c r="D50" s="750" t="s">
        <v>16102</v>
      </c>
      <c r="E50" s="725"/>
      <c r="F50" s="725"/>
      <c r="G50" s="725"/>
      <c r="H50" s="725"/>
      <c r="I50" s="725"/>
      <c r="J50" s="696"/>
      <c r="K50" s="477" t="s">
        <v>4967</v>
      </c>
      <c r="L50" s="492" t="s">
        <v>16103</v>
      </c>
      <c r="M50" s="491" t="s">
        <v>23</v>
      </c>
      <c r="N50" s="479"/>
      <c r="O50" s="482"/>
    </row>
    <row r="51" spans="1:15" ht="12.75" customHeight="1">
      <c r="A51" s="476">
        <v>12</v>
      </c>
      <c r="B51" s="481" t="s">
        <v>78</v>
      </c>
      <c r="C51" s="477" t="s">
        <v>118</v>
      </c>
      <c r="D51" s="750" t="s">
        <v>16104</v>
      </c>
      <c r="E51" s="725"/>
      <c r="F51" s="725"/>
      <c r="G51" s="725"/>
      <c r="H51" s="725"/>
      <c r="I51" s="725"/>
      <c r="J51" s="696"/>
      <c r="K51" s="477" t="s">
        <v>4774</v>
      </c>
      <c r="L51" s="492" t="s">
        <v>16105</v>
      </c>
      <c r="M51" s="479" t="s">
        <v>16106</v>
      </c>
      <c r="N51" s="479" t="s">
        <v>16106</v>
      </c>
      <c r="O51" s="482"/>
    </row>
    <row r="52" spans="1:15" ht="12.75" customHeight="1">
      <c r="A52" s="476">
        <v>13</v>
      </c>
      <c r="B52" s="481" t="s">
        <v>78</v>
      </c>
      <c r="C52" s="477" t="s">
        <v>118</v>
      </c>
      <c r="D52" s="736" t="s">
        <v>16107</v>
      </c>
      <c r="E52" s="725"/>
      <c r="F52" s="725"/>
      <c r="G52" s="725"/>
      <c r="H52" s="725"/>
      <c r="I52" s="725"/>
      <c r="J52" s="696"/>
      <c r="K52" s="477" t="s">
        <v>121</v>
      </c>
      <c r="L52" s="478" t="s">
        <v>16108</v>
      </c>
      <c r="M52" s="491" t="s">
        <v>23</v>
      </c>
      <c r="N52" s="479"/>
      <c r="O52" s="482"/>
    </row>
    <row r="53" spans="1:15" ht="12.75" customHeight="1">
      <c r="A53" s="476">
        <v>14</v>
      </c>
      <c r="B53" s="481" t="s">
        <v>78</v>
      </c>
      <c r="C53" s="477" t="s">
        <v>118</v>
      </c>
      <c r="D53" s="738" t="s">
        <v>16109</v>
      </c>
      <c r="E53" s="725"/>
      <c r="F53" s="725"/>
      <c r="G53" s="725"/>
      <c r="H53" s="725"/>
      <c r="I53" s="725"/>
      <c r="J53" s="696"/>
      <c r="K53" s="477" t="s">
        <v>1351</v>
      </c>
      <c r="L53" s="478" t="s">
        <v>16110</v>
      </c>
      <c r="M53" s="491" t="s">
        <v>15927</v>
      </c>
      <c r="N53" s="479"/>
      <c r="O53" s="482"/>
    </row>
    <row r="54" spans="1:15" ht="12.75" customHeight="1">
      <c r="A54" s="476">
        <v>15</v>
      </c>
      <c r="B54" s="481" t="s">
        <v>78</v>
      </c>
      <c r="C54" s="477" t="s">
        <v>118</v>
      </c>
      <c r="D54" s="736" t="s">
        <v>16111</v>
      </c>
      <c r="E54" s="725"/>
      <c r="F54" s="725"/>
      <c r="G54" s="725"/>
      <c r="H54" s="725"/>
      <c r="I54" s="725"/>
      <c r="J54" s="696"/>
      <c r="K54" s="477" t="s">
        <v>11921</v>
      </c>
      <c r="L54" s="478" t="s">
        <v>16112</v>
      </c>
      <c r="M54" s="491" t="s">
        <v>1601</v>
      </c>
      <c r="N54" s="479"/>
      <c r="O54" s="482"/>
    </row>
    <row r="55" spans="1:15" ht="12.75" customHeight="1">
      <c r="A55" s="476">
        <v>16</v>
      </c>
      <c r="B55" s="481" t="s">
        <v>78</v>
      </c>
      <c r="C55" s="477" t="s">
        <v>118</v>
      </c>
      <c r="D55" s="736" t="s">
        <v>16113</v>
      </c>
      <c r="E55" s="725"/>
      <c r="F55" s="725"/>
      <c r="G55" s="725"/>
      <c r="H55" s="725"/>
      <c r="I55" s="725"/>
      <c r="J55" s="696"/>
      <c r="K55" s="477" t="s">
        <v>1659</v>
      </c>
      <c r="L55" s="478" t="s">
        <v>16114</v>
      </c>
      <c r="M55" s="491" t="s">
        <v>168</v>
      </c>
      <c r="N55" s="479" t="s">
        <v>16079</v>
      </c>
      <c r="O55" s="482"/>
    </row>
    <row r="56" spans="1:15" ht="12.75" customHeight="1">
      <c r="A56" s="476">
        <v>17</v>
      </c>
      <c r="B56" s="481" t="s">
        <v>78</v>
      </c>
      <c r="C56" s="477" t="s">
        <v>118</v>
      </c>
      <c r="D56" s="736" t="s">
        <v>16115</v>
      </c>
      <c r="E56" s="725"/>
      <c r="F56" s="725"/>
      <c r="G56" s="725"/>
      <c r="H56" s="725"/>
      <c r="I56" s="725"/>
      <c r="J56" s="696"/>
      <c r="K56" s="477" t="s">
        <v>7612</v>
      </c>
      <c r="L56" s="478" t="s">
        <v>16116</v>
      </c>
      <c r="M56" s="491" t="s">
        <v>15927</v>
      </c>
      <c r="N56" s="479"/>
      <c r="O56" s="482"/>
    </row>
    <row r="57" spans="1:15" ht="12.75" customHeight="1">
      <c r="A57" s="476">
        <v>18</v>
      </c>
      <c r="B57" s="481" t="s">
        <v>78</v>
      </c>
      <c r="C57" s="477" t="s">
        <v>118</v>
      </c>
      <c r="D57" s="738" t="s">
        <v>16117</v>
      </c>
      <c r="E57" s="725"/>
      <c r="F57" s="725"/>
      <c r="G57" s="725"/>
      <c r="H57" s="725"/>
      <c r="I57" s="725"/>
      <c r="J57" s="696"/>
      <c r="K57" s="477" t="s">
        <v>15770</v>
      </c>
      <c r="L57" s="478" t="s">
        <v>16118</v>
      </c>
      <c r="M57" s="491" t="s">
        <v>23</v>
      </c>
      <c r="N57" s="479"/>
      <c r="O57" s="482"/>
    </row>
    <row r="58" spans="1:15" ht="12.75" customHeight="1">
      <c r="A58" s="476">
        <v>19</v>
      </c>
      <c r="B58" s="481" t="s">
        <v>78</v>
      </c>
      <c r="C58" s="477" t="s">
        <v>118</v>
      </c>
      <c r="D58" s="736" t="s">
        <v>16119</v>
      </c>
      <c r="E58" s="725"/>
      <c r="F58" s="725"/>
      <c r="G58" s="725"/>
      <c r="H58" s="725"/>
      <c r="I58" s="725"/>
      <c r="J58" s="696"/>
      <c r="K58" s="477" t="s">
        <v>11943</v>
      </c>
      <c r="L58" s="478" t="s">
        <v>16120</v>
      </c>
      <c r="M58" s="491" t="s">
        <v>23</v>
      </c>
      <c r="N58" s="479"/>
      <c r="O58" s="482"/>
    </row>
    <row r="59" spans="1:15" ht="12.75" customHeight="1">
      <c r="A59" s="476">
        <v>20</v>
      </c>
      <c r="B59" s="481" t="s">
        <v>78</v>
      </c>
      <c r="C59" s="477" t="s">
        <v>118</v>
      </c>
      <c r="D59" s="736" t="s">
        <v>16121</v>
      </c>
      <c r="E59" s="725"/>
      <c r="F59" s="725"/>
      <c r="G59" s="725"/>
      <c r="H59" s="725"/>
      <c r="I59" s="725"/>
      <c r="J59" s="696"/>
      <c r="K59" s="477" t="s">
        <v>9142</v>
      </c>
      <c r="L59" s="478" t="s">
        <v>16122</v>
      </c>
      <c r="M59" s="491" t="s">
        <v>23</v>
      </c>
      <c r="N59" s="479"/>
      <c r="O59" s="482"/>
    </row>
    <row r="60" spans="1:15" ht="12.75" customHeight="1">
      <c r="A60" s="483"/>
      <c r="B60" s="457"/>
      <c r="C60" s="493"/>
      <c r="D60" s="494"/>
      <c r="E60" s="494"/>
      <c r="F60" s="494"/>
      <c r="G60" s="494"/>
      <c r="H60" s="494"/>
      <c r="I60" s="494"/>
      <c r="J60" s="494"/>
      <c r="K60" s="493"/>
      <c r="L60" s="495"/>
      <c r="M60" s="496"/>
      <c r="N60" s="483"/>
      <c r="O60" s="483"/>
    </row>
    <row r="61" spans="1:15" ht="12.75" customHeight="1">
      <c r="A61" s="486" t="s">
        <v>16123</v>
      </c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8"/>
      <c r="M61" s="487"/>
      <c r="N61" s="487"/>
      <c r="O61" s="487"/>
    </row>
    <row r="62" spans="1:15" ht="12.75" customHeight="1">
      <c r="A62" s="457"/>
      <c r="B62" s="457"/>
      <c r="C62" s="457"/>
      <c r="D62" s="457"/>
      <c r="E62" s="457"/>
      <c r="F62" s="457"/>
      <c r="G62" s="457"/>
      <c r="H62" s="457"/>
      <c r="I62" s="457"/>
      <c r="J62" s="457"/>
      <c r="K62" s="457"/>
      <c r="L62" s="497"/>
      <c r="M62" s="498"/>
      <c r="N62" s="457"/>
      <c r="O62" s="457"/>
    </row>
    <row r="63" spans="1:15" ht="12.75" customHeight="1">
      <c r="A63" s="747"/>
      <c r="B63" s="739" t="s">
        <v>9</v>
      </c>
      <c r="C63" s="740" t="s">
        <v>16033</v>
      </c>
      <c r="D63" s="741" t="s">
        <v>16034</v>
      </c>
      <c r="E63" s="725"/>
      <c r="F63" s="725"/>
      <c r="G63" s="725"/>
      <c r="H63" s="725"/>
      <c r="I63" s="696"/>
      <c r="J63" s="742" t="s">
        <v>15916</v>
      </c>
      <c r="K63" s="686"/>
      <c r="L63" s="686"/>
      <c r="M63" s="686"/>
      <c r="N63" s="686"/>
      <c r="O63" s="743"/>
    </row>
    <row r="64" spans="1:15" ht="12.75" customHeight="1">
      <c r="A64" s="748"/>
      <c r="B64" s="701"/>
      <c r="C64" s="701"/>
      <c r="D64" s="741" t="s">
        <v>24</v>
      </c>
      <c r="E64" s="725"/>
      <c r="F64" s="725"/>
      <c r="G64" s="725"/>
      <c r="H64" s="725"/>
      <c r="I64" s="696"/>
      <c r="J64" s="688"/>
      <c r="K64" s="689"/>
      <c r="L64" s="689"/>
      <c r="M64" s="689"/>
      <c r="N64" s="689"/>
      <c r="O64" s="744"/>
    </row>
    <row r="65" spans="1:17" ht="12.75" customHeight="1">
      <c r="A65" s="748"/>
      <c r="B65" s="702"/>
      <c r="C65" s="702"/>
      <c r="D65" s="463" t="s">
        <v>16035</v>
      </c>
      <c r="E65" s="463" t="s">
        <v>16036</v>
      </c>
      <c r="F65" s="463" t="s">
        <v>16037</v>
      </c>
      <c r="G65" s="463" t="s">
        <v>15921</v>
      </c>
      <c r="H65" s="463" t="s">
        <v>16038</v>
      </c>
      <c r="I65" s="463" t="s">
        <v>23</v>
      </c>
      <c r="J65" s="464" t="s">
        <v>817</v>
      </c>
      <c r="K65" s="464" t="s">
        <v>15927</v>
      </c>
      <c r="L65" s="464" t="s">
        <v>16081</v>
      </c>
      <c r="M65" s="465" t="s">
        <v>625</v>
      </c>
      <c r="N65" s="464" t="s">
        <v>1601</v>
      </c>
      <c r="O65" s="466" t="s">
        <v>16040</v>
      </c>
      <c r="P65" s="466" t="s">
        <v>16041</v>
      </c>
      <c r="Q65" s="466" t="s">
        <v>16042</v>
      </c>
    </row>
    <row r="66" spans="1:17" ht="12.75" customHeight="1">
      <c r="A66" s="748"/>
      <c r="B66" s="467" t="s">
        <v>118</v>
      </c>
      <c r="C66" s="467" t="s">
        <v>77</v>
      </c>
      <c r="D66" s="468">
        <v>27</v>
      </c>
      <c r="E66" s="468">
        <v>8</v>
      </c>
      <c r="F66" s="469">
        <f>COUNTIF(N69:N76,"AGREGADO")</f>
        <v>0</v>
      </c>
      <c r="G66" s="468">
        <f>SUM(D66-E66+F66)</f>
        <v>19</v>
      </c>
      <c r="H66" s="468">
        <v>0</v>
      </c>
      <c r="I66" s="469">
        <f>COUNTIF(M69:M76,"PRONTO")</f>
        <v>3</v>
      </c>
      <c r="J66" s="469">
        <f>COUNTIF(M69:M76,"LE")</f>
        <v>2</v>
      </c>
      <c r="K66" s="469">
        <f>COUNTIF(M69:M76,"FÉRIAS")</f>
        <v>1</v>
      </c>
      <c r="L66" s="469">
        <f>COUNTIF(M69:M76,"A DISPOSIÇÃO")</f>
        <v>0</v>
      </c>
      <c r="M66" s="469">
        <f>COUNTIF(M69:M76,"LTIP")</f>
        <v>0</v>
      </c>
      <c r="N66" s="469">
        <f>COUNTIF(M69:M76,"LTS")</f>
        <v>1</v>
      </c>
      <c r="O66" s="469">
        <f>COUNTIF(M69:M76,"AGREGADO/RR")</f>
        <v>0</v>
      </c>
      <c r="P66" s="469">
        <f>COUNTIF(M69:M76,"CEDIDO")</f>
        <v>0</v>
      </c>
      <c r="Q66" s="469">
        <f>COUNTIF(N69:N76,"AGREGADO/NOMEAÇÃO")</f>
        <v>1</v>
      </c>
    </row>
    <row r="67" spans="1:17" ht="12.75" customHeight="1">
      <c r="A67" s="470"/>
      <c r="B67" s="470"/>
      <c r="C67" s="470"/>
      <c r="D67" s="470"/>
      <c r="E67" s="470"/>
      <c r="F67" s="470"/>
      <c r="G67" s="470" t="s">
        <v>16124</v>
      </c>
      <c r="H67" s="470"/>
      <c r="I67" s="470"/>
      <c r="J67" s="470"/>
      <c r="K67" s="470"/>
      <c r="L67" s="499"/>
      <c r="M67" s="500"/>
      <c r="N67" s="470"/>
      <c r="O67" s="457"/>
    </row>
    <row r="68" spans="1:17" ht="12.75" customHeight="1">
      <c r="A68" s="471" t="s">
        <v>15820</v>
      </c>
      <c r="B68" s="472" t="s">
        <v>16043</v>
      </c>
      <c r="C68" s="472" t="s">
        <v>9</v>
      </c>
      <c r="D68" s="735" t="s">
        <v>16044</v>
      </c>
      <c r="E68" s="725"/>
      <c r="F68" s="725"/>
      <c r="G68" s="725"/>
      <c r="H68" s="725"/>
      <c r="I68" s="725"/>
      <c r="J68" s="696"/>
      <c r="K68" s="472" t="s">
        <v>16045</v>
      </c>
      <c r="L68" s="474" t="s">
        <v>16046</v>
      </c>
      <c r="M68" s="501" t="s">
        <v>24</v>
      </c>
      <c r="N68" s="471" t="s">
        <v>16047</v>
      </c>
      <c r="O68" s="502"/>
    </row>
    <row r="69" spans="1:17" ht="12.75" customHeight="1">
      <c r="A69" s="476">
        <v>1</v>
      </c>
      <c r="B69" s="481" t="s">
        <v>77</v>
      </c>
      <c r="C69" s="477" t="s">
        <v>118</v>
      </c>
      <c r="D69" s="738" t="s">
        <v>16125</v>
      </c>
      <c r="E69" s="725"/>
      <c r="F69" s="725"/>
      <c r="G69" s="725"/>
      <c r="H69" s="725"/>
      <c r="I69" s="725"/>
      <c r="J69" s="696"/>
      <c r="K69" s="477" t="s">
        <v>8792</v>
      </c>
      <c r="L69" s="478" t="s">
        <v>16126</v>
      </c>
      <c r="M69" s="491" t="s">
        <v>23</v>
      </c>
      <c r="N69" s="479"/>
      <c r="O69" s="482"/>
    </row>
    <row r="70" spans="1:17" ht="12.75" customHeight="1">
      <c r="A70" s="476">
        <v>2</v>
      </c>
      <c r="B70" s="481" t="s">
        <v>77</v>
      </c>
      <c r="C70" s="477" t="s">
        <v>118</v>
      </c>
      <c r="D70" s="736" t="s">
        <v>16127</v>
      </c>
      <c r="E70" s="725"/>
      <c r="F70" s="725"/>
      <c r="G70" s="725"/>
      <c r="H70" s="725"/>
      <c r="I70" s="725"/>
      <c r="J70" s="696"/>
      <c r="K70" s="477" t="s">
        <v>5018</v>
      </c>
      <c r="L70" s="478" t="s">
        <v>16128</v>
      </c>
      <c r="M70" s="479" t="s">
        <v>168</v>
      </c>
      <c r="N70" s="479" t="s">
        <v>16079</v>
      </c>
      <c r="O70" s="482"/>
    </row>
    <row r="71" spans="1:17" ht="12.75" customHeight="1">
      <c r="A71" s="476">
        <v>3</v>
      </c>
      <c r="B71" s="481" t="s">
        <v>77</v>
      </c>
      <c r="C71" s="477" t="s">
        <v>118</v>
      </c>
      <c r="D71" s="738" t="s">
        <v>16129</v>
      </c>
      <c r="E71" s="725"/>
      <c r="F71" s="725"/>
      <c r="G71" s="725"/>
      <c r="H71" s="725"/>
      <c r="I71" s="725"/>
      <c r="J71" s="696"/>
      <c r="K71" s="477" t="s">
        <v>8557</v>
      </c>
      <c r="L71" s="492" t="s">
        <v>16130</v>
      </c>
      <c r="M71" s="491" t="s">
        <v>23</v>
      </c>
      <c r="N71" s="479"/>
      <c r="O71" s="482"/>
    </row>
    <row r="72" spans="1:17" ht="12.75" customHeight="1">
      <c r="A72" s="476">
        <v>4</v>
      </c>
      <c r="B72" s="481" t="s">
        <v>77</v>
      </c>
      <c r="C72" s="477" t="s">
        <v>118</v>
      </c>
      <c r="D72" s="736" t="s">
        <v>16131</v>
      </c>
      <c r="E72" s="725"/>
      <c r="F72" s="725"/>
      <c r="G72" s="725"/>
      <c r="H72" s="725"/>
      <c r="I72" s="725"/>
      <c r="J72" s="696"/>
      <c r="K72" s="477" t="s">
        <v>2176</v>
      </c>
      <c r="L72" s="478" t="s">
        <v>16132</v>
      </c>
      <c r="M72" s="491" t="s">
        <v>23</v>
      </c>
      <c r="N72" s="479"/>
      <c r="O72" s="482"/>
    </row>
    <row r="73" spans="1:17" ht="12.75" customHeight="1">
      <c r="A73" s="476">
        <v>5</v>
      </c>
      <c r="B73" s="481" t="s">
        <v>77</v>
      </c>
      <c r="C73" s="477" t="s">
        <v>118</v>
      </c>
      <c r="D73" s="736" t="s">
        <v>16133</v>
      </c>
      <c r="E73" s="725"/>
      <c r="F73" s="725"/>
      <c r="G73" s="725"/>
      <c r="H73" s="725"/>
      <c r="I73" s="725"/>
      <c r="J73" s="696"/>
      <c r="K73" s="477" t="s">
        <v>9019</v>
      </c>
      <c r="L73" s="478" t="s">
        <v>16134</v>
      </c>
      <c r="M73" s="491" t="s">
        <v>817</v>
      </c>
      <c r="N73" s="479"/>
      <c r="O73" s="482"/>
    </row>
    <row r="74" spans="1:17" ht="12.75" customHeight="1">
      <c r="A74" s="476">
        <v>6</v>
      </c>
      <c r="B74" s="481" t="s">
        <v>77</v>
      </c>
      <c r="C74" s="477" t="s">
        <v>118</v>
      </c>
      <c r="D74" s="738" t="s">
        <v>16135</v>
      </c>
      <c r="E74" s="725"/>
      <c r="F74" s="725"/>
      <c r="G74" s="725"/>
      <c r="H74" s="725"/>
      <c r="I74" s="725"/>
      <c r="J74" s="696"/>
      <c r="K74" s="477" t="s">
        <v>181</v>
      </c>
      <c r="L74" s="478" t="s">
        <v>16136</v>
      </c>
      <c r="M74" s="491" t="s">
        <v>1601</v>
      </c>
      <c r="N74" s="479"/>
      <c r="O74" s="482"/>
    </row>
    <row r="75" spans="1:17" ht="12.75" customHeight="1">
      <c r="A75" s="476">
        <v>7</v>
      </c>
      <c r="B75" s="481" t="s">
        <v>77</v>
      </c>
      <c r="C75" s="477" t="s">
        <v>118</v>
      </c>
      <c r="D75" s="736" t="s">
        <v>16137</v>
      </c>
      <c r="E75" s="725"/>
      <c r="F75" s="725"/>
      <c r="G75" s="725"/>
      <c r="H75" s="725"/>
      <c r="I75" s="725"/>
      <c r="J75" s="696"/>
      <c r="K75" s="477" t="s">
        <v>7453</v>
      </c>
      <c r="L75" s="478" t="s">
        <v>16138</v>
      </c>
      <c r="M75" s="491" t="s">
        <v>817</v>
      </c>
      <c r="N75" s="479"/>
      <c r="O75" s="482"/>
    </row>
    <row r="76" spans="1:17" ht="12.75" customHeight="1">
      <c r="A76" s="476">
        <v>8</v>
      </c>
      <c r="B76" s="481" t="s">
        <v>77</v>
      </c>
      <c r="C76" s="477" t="s">
        <v>118</v>
      </c>
      <c r="D76" s="738" t="s">
        <v>16139</v>
      </c>
      <c r="E76" s="725"/>
      <c r="F76" s="725"/>
      <c r="G76" s="725"/>
      <c r="H76" s="725"/>
      <c r="I76" s="725"/>
      <c r="J76" s="696"/>
      <c r="K76" s="477" t="s">
        <v>11057</v>
      </c>
      <c r="L76" s="478" t="s">
        <v>16140</v>
      </c>
      <c r="M76" s="491" t="s">
        <v>15927</v>
      </c>
      <c r="N76" s="479"/>
      <c r="O76" s="482"/>
    </row>
    <row r="77" spans="1:17" ht="12.75" customHeight="1">
      <c r="A77" s="457"/>
      <c r="B77" s="457"/>
      <c r="C77" s="493"/>
      <c r="D77" s="494"/>
      <c r="E77" s="494"/>
      <c r="F77" s="494"/>
      <c r="G77" s="494"/>
      <c r="H77" s="494"/>
      <c r="I77" s="494"/>
      <c r="J77" s="494"/>
      <c r="K77" s="493"/>
      <c r="L77" s="495"/>
      <c r="M77" s="498"/>
      <c r="N77" s="483"/>
      <c r="O77" s="483"/>
    </row>
    <row r="78" spans="1:17" ht="12.75" customHeight="1">
      <c r="A78" s="486" t="s">
        <v>16141</v>
      </c>
      <c r="B78" s="487"/>
      <c r="C78" s="487"/>
      <c r="D78" s="487"/>
      <c r="E78" s="487"/>
      <c r="F78" s="487"/>
      <c r="G78" s="487"/>
      <c r="H78" s="487"/>
      <c r="I78" s="487"/>
      <c r="J78" s="487"/>
      <c r="K78" s="487"/>
      <c r="L78" s="488"/>
      <c r="M78" s="487"/>
      <c r="N78" s="487"/>
      <c r="O78" s="487"/>
    </row>
    <row r="79" spans="1:17" ht="12.75" customHeight="1">
      <c r="A79" s="457"/>
      <c r="B79" s="457"/>
      <c r="C79" s="493"/>
      <c r="D79" s="503"/>
      <c r="E79" s="503"/>
      <c r="F79" s="503"/>
      <c r="G79" s="503"/>
      <c r="H79" s="494"/>
      <c r="I79" s="503"/>
      <c r="J79" s="503"/>
      <c r="K79" s="493"/>
      <c r="L79" s="495"/>
      <c r="M79" s="498"/>
      <c r="N79" s="483"/>
      <c r="O79" s="483"/>
    </row>
    <row r="80" spans="1:17" ht="12.75" customHeight="1">
      <c r="A80" s="766"/>
      <c r="B80" s="739" t="s">
        <v>9</v>
      </c>
      <c r="C80" s="740" t="s">
        <v>16033</v>
      </c>
      <c r="D80" s="741" t="s">
        <v>16034</v>
      </c>
      <c r="E80" s="725"/>
      <c r="F80" s="725"/>
      <c r="G80" s="725"/>
      <c r="H80" s="725"/>
      <c r="I80" s="696"/>
      <c r="J80" s="742" t="s">
        <v>15916</v>
      </c>
      <c r="K80" s="686"/>
      <c r="L80" s="686"/>
      <c r="M80" s="686"/>
      <c r="N80" s="686"/>
      <c r="O80" s="743"/>
    </row>
    <row r="81" spans="1:17" ht="12.75" customHeight="1">
      <c r="A81" s="694"/>
      <c r="B81" s="701"/>
      <c r="C81" s="701"/>
      <c r="D81" s="741" t="s">
        <v>24</v>
      </c>
      <c r="E81" s="725"/>
      <c r="F81" s="725"/>
      <c r="G81" s="725"/>
      <c r="H81" s="725"/>
      <c r="I81" s="696"/>
      <c r="J81" s="688"/>
      <c r="K81" s="689"/>
      <c r="L81" s="689"/>
      <c r="M81" s="689"/>
      <c r="N81" s="689"/>
      <c r="O81" s="744"/>
    </row>
    <row r="82" spans="1:17" ht="12.75" customHeight="1">
      <c r="A82" s="694"/>
      <c r="B82" s="702"/>
      <c r="C82" s="702"/>
      <c r="D82" s="463" t="s">
        <v>16035</v>
      </c>
      <c r="E82" s="463" t="s">
        <v>16036</v>
      </c>
      <c r="F82" s="463" t="s">
        <v>16037</v>
      </c>
      <c r="G82" s="463" t="s">
        <v>15921</v>
      </c>
      <c r="H82" s="463" t="s">
        <v>16038</v>
      </c>
      <c r="I82" s="463" t="s">
        <v>23</v>
      </c>
      <c r="J82" s="464" t="s">
        <v>817</v>
      </c>
      <c r="K82" s="464" t="s">
        <v>15927</v>
      </c>
      <c r="L82" s="464" t="s">
        <v>16081</v>
      </c>
      <c r="M82" s="465" t="s">
        <v>625</v>
      </c>
      <c r="N82" s="464" t="s">
        <v>1601</v>
      </c>
      <c r="O82" s="466" t="s">
        <v>16040</v>
      </c>
      <c r="P82" s="466" t="s">
        <v>16041</v>
      </c>
      <c r="Q82" s="466" t="s">
        <v>16042</v>
      </c>
    </row>
    <row r="83" spans="1:17" ht="12.75" customHeight="1">
      <c r="A83" s="694"/>
      <c r="B83" s="467" t="s">
        <v>118</v>
      </c>
      <c r="C83" s="467" t="s">
        <v>76</v>
      </c>
      <c r="D83" s="468">
        <v>35</v>
      </c>
      <c r="E83" s="468">
        <v>1</v>
      </c>
      <c r="F83" s="468">
        <f>COUNTIF(N87,"AGREGADO")</f>
        <v>0</v>
      </c>
      <c r="G83" s="468">
        <f>SUM(D83-E83+F83)</f>
        <v>34</v>
      </c>
      <c r="H83" s="468">
        <v>0</v>
      </c>
      <c r="I83" s="469">
        <f>COUNTIF(M86:M93,"PRONTO")</f>
        <v>1</v>
      </c>
      <c r="J83" s="469">
        <f>COUNTIF(M87,"LE")</f>
        <v>0</v>
      </c>
      <c r="K83" s="469">
        <f>COUNTIF(M87,"FÉRIAS")</f>
        <v>0</v>
      </c>
      <c r="L83" s="469">
        <f>COUNTIF(M87,"A DISPOSIÇÃO")</f>
        <v>0</v>
      </c>
      <c r="M83" s="469">
        <f>COUNTIF(M87,"LTIP")</f>
        <v>0</v>
      </c>
      <c r="N83" s="469">
        <f>COUNTIF(M87,"LTS")</f>
        <v>0</v>
      </c>
      <c r="O83" s="469">
        <f>COUNTIF(M87,"AGREGADO/RR")</f>
        <v>0</v>
      </c>
      <c r="P83" s="469">
        <f>COUNTIF(M87,"CEDIDO")</f>
        <v>0</v>
      </c>
      <c r="Q83" s="469">
        <f>COUNTIF(M87,"AGREGADO/NOMEAÇÃO")</f>
        <v>0</v>
      </c>
    </row>
    <row r="84" spans="1:17" ht="12.75" customHeight="1">
      <c r="A84" s="694"/>
      <c r="B84" s="746" t="s">
        <v>39</v>
      </c>
      <c r="C84" s="696"/>
      <c r="D84" s="467"/>
      <c r="E84" s="467"/>
      <c r="F84" s="467"/>
      <c r="G84" s="467"/>
      <c r="H84" s="467"/>
      <c r="I84" s="467"/>
      <c r="J84" s="467"/>
      <c r="K84" s="467"/>
      <c r="L84" s="504"/>
      <c r="M84" s="505"/>
      <c r="N84" s="467"/>
      <c r="O84" s="467"/>
    </row>
    <row r="85" spans="1:17" ht="12.75" customHeight="1">
      <c r="A85" s="354"/>
      <c r="B85" s="470"/>
      <c r="C85" s="470"/>
      <c r="D85" s="470"/>
      <c r="E85" s="470"/>
      <c r="F85" s="470"/>
      <c r="G85" s="470"/>
      <c r="H85" s="470"/>
      <c r="I85" s="470"/>
      <c r="J85" s="470"/>
      <c r="K85" s="470"/>
      <c r="L85" s="499"/>
      <c r="M85" s="500"/>
      <c r="N85" s="470"/>
      <c r="O85" s="457"/>
    </row>
    <row r="86" spans="1:17" ht="12.75" customHeight="1">
      <c r="A86" s="471" t="s">
        <v>15820</v>
      </c>
      <c r="B86" s="472" t="s">
        <v>16043</v>
      </c>
      <c r="C86" s="472" t="s">
        <v>9</v>
      </c>
      <c r="D86" s="735" t="s">
        <v>16044</v>
      </c>
      <c r="E86" s="725"/>
      <c r="F86" s="725"/>
      <c r="G86" s="725"/>
      <c r="H86" s="725"/>
      <c r="I86" s="725"/>
      <c r="J86" s="696"/>
      <c r="K86" s="472" t="s">
        <v>16045</v>
      </c>
      <c r="L86" s="506" t="s">
        <v>16046</v>
      </c>
      <c r="M86" s="506" t="s">
        <v>24</v>
      </c>
      <c r="N86" s="471" t="s">
        <v>16047</v>
      </c>
      <c r="O86" s="475"/>
    </row>
    <row r="87" spans="1:17" ht="12.75" customHeight="1">
      <c r="A87" s="476">
        <v>1</v>
      </c>
      <c r="B87" s="476" t="s">
        <v>76</v>
      </c>
      <c r="C87" s="477" t="s">
        <v>118</v>
      </c>
      <c r="D87" s="738" t="s">
        <v>16142</v>
      </c>
      <c r="E87" s="725"/>
      <c r="F87" s="725"/>
      <c r="G87" s="725"/>
      <c r="H87" s="725"/>
      <c r="I87" s="725"/>
      <c r="J87" s="696"/>
      <c r="K87" s="477" t="s">
        <v>15795</v>
      </c>
      <c r="L87" s="507" t="s">
        <v>16143</v>
      </c>
      <c r="M87" s="508" t="s">
        <v>23</v>
      </c>
      <c r="N87" s="479"/>
      <c r="O87" s="354"/>
    </row>
    <row r="88" spans="1:17" ht="12.75" customHeight="1">
      <c r="A88" s="457"/>
      <c r="B88" s="457"/>
      <c r="C88" s="493"/>
      <c r="D88" s="503"/>
      <c r="E88" s="503"/>
      <c r="F88" s="503"/>
      <c r="G88" s="503"/>
      <c r="H88" s="503"/>
      <c r="I88" s="503"/>
      <c r="J88" s="503"/>
      <c r="K88" s="493"/>
      <c r="L88" s="495"/>
      <c r="M88" s="498"/>
      <c r="N88" s="483"/>
      <c r="O88" s="483"/>
    </row>
    <row r="89" spans="1:17" ht="12.75" customHeight="1">
      <c r="A89" s="486" t="s">
        <v>16144</v>
      </c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8"/>
      <c r="M89" s="487"/>
      <c r="N89" s="487"/>
      <c r="O89" s="487"/>
    </row>
    <row r="90" spans="1:17" ht="12.75" customHeight="1">
      <c r="A90" s="457"/>
      <c r="B90" s="457"/>
      <c r="C90" s="457"/>
      <c r="D90" s="457"/>
      <c r="E90" s="457"/>
      <c r="F90" s="457"/>
      <c r="G90" s="457"/>
      <c r="H90" s="457"/>
      <c r="I90" s="457"/>
      <c r="J90" s="457"/>
      <c r="K90" s="457"/>
      <c r="L90" s="497"/>
      <c r="M90" s="498"/>
      <c r="N90" s="457"/>
      <c r="O90" s="457"/>
    </row>
    <row r="91" spans="1:17" ht="12.75" customHeight="1">
      <c r="A91" s="461"/>
      <c r="B91" s="739" t="s">
        <v>9</v>
      </c>
      <c r="C91" s="740" t="s">
        <v>16033</v>
      </c>
      <c r="D91" s="741" t="s">
        <v>16034</v>
      </c>
      <c r="E91" s="725"/>
      <c r="F91" s="725"/>
      <c r="G91" s="725"/>
      <c r="H91" s="725"/>
      <c r="I91" s="696"/>
      <c r="J91" s="742" t="s">
        <v>15916</v>
      </c>
      <c r="K91" s="686"/>
      <c r="L91" s="686"/>
      <c r="M91" s="686"/>
      <c r="N91" s="686"/>
      <c r="O91" s="743"/>
    </row>
    <row r="92" spans="1:17" ht="12.75" customHeight="1">
      <c r="A92" s="457"/>
      <c r="B92" s="701"/>
      <c r="C92" s="701"/>
      <c r="D92" s="741" t="s">
        <v>24</v>
      </c>
      <c r="E92" s="725"/>
      <c r="F92" s="725"/>
      <c r="G92" s="725"/>
      <c r="H92" s="725"/>
      <c r="I92" s="696"/>
      <c r="J92" s="688"/>
      <c r="K92" s="689"/>
      <c r="L92" s="689"/>
      <c r="M92" s="689"/>
      <c r="N92" s="689"/>
      <c r="O92" s="744"/>
    </row>
    <row r="93" spans="1:17" ht="12.75" customHeight="1">
      <c r="A93" s="509"/>
      <c r="B93" s="702"/>
      <c r="C93" s="702"/>
      <c r="D93" s="463" t="s">
        <v>16035</v>
      </c>
      <c r="E93" s="463" t="s">
        <v>16036</v>
      </c>
      <c r="F93" s="463" t="s">
        <v>16037</v>
      </c>
      <c r="G93" s="463" t="s">
        <v>15921</v>
      </c>
      <c r="H93" s="463" t="s">
        <v>16038</v>
      </c>
      <c r="I93" s="463" t="s">
        <v>23</v>
      </c>
      <c r="J93" s="464" t="s">
        <v>817</v>
      </c>
      <c r="K93" s="464" t="s">
        <v>15927</v>
      </c>
      <c r="L93" s="464" t="s">
        <v>16081</v>
      </c>
      <c r="M93" s="465" t="s">
        <v>625</v>
      </c>
      <c r="N93" s="464" t="s">
        <v>1601</v>
      </c>
      <c r="O93" s="466" t="s">
        <v>16040</v>
      </c>
      <c r="P93" s="466" t="s">
        <v>16041</v>
      </c>
      <c r="Q93" s="466" t="s">
        <v>16042</v>
      </c>
    </row>
    <row r="94" spans="1:17" ht="12.75" customHeight="1">
      <c r="A94" s="509"/>
      <c r="B94" s="467" t="s">
        <v>118</v>
      </c>
      <c r="C94" s="467" t="s">
        <v>16145</v>
      </c>
      <c r="D94" s="468">
        <v>40</v>
      </c>
      <c r="E94" s="468">
        <v>0</v>
      </c>
      <c r="F94" s="468">
        <f>COUNTIF(N98,"AGREGADO")</f>
        <v>0</v>
      </c>
      <c r="G94" s="468">
        <f>SUM(D94-E94+F94)</f>
        <v>40</v>
      </c>
      <c r="H94" s="468">
        <v>0</v>
      </c>
      <c r="I94" s="469">
        <f>COUNTIF(M98,"PRONTO")</f>
        <v>0</v>
      </c>
      <c r="J94" s="469">
        <f>COUNTIF(M98,"LE")</f>
        <v>0</v>
      </c>
      <c r="K94" s="469">
        <f>COUNTIF(M98,"FÉRIAS")</f>
        <v>0</v>
      </c>
      <c r="L94" s="469">
        <f>COUNTIF(M98,"A DISPOSIÇÃO")</f>
        <v>0</v>
      </c>
      <c r="M94" s="469">
        <f>COUNTIF(M98,"LTIP")</f>
        <v>0</v>
      </c>
      <c r="N94" s="469">
        <f>COUNTIF(M98,"LTS")</f>
        <v>0</v>
      </c>
      <c r="O94" s="469">
        <f>COUNTIF(M98,"AGREGADO/RR")</f>
        <v>0</v>
      </c>
      <c r="P94" s="469">
        <f>COUNTIF(M98,"CEDIDO")</f>
        <v>0</v>
      </c>
      <c r="Q94" s="469">
        <f>COUNTIF(M98,"AGREGADO/NOMEAÇÃO")</f>
        <v>0</v>
      </c>
    </row>
    <row r="95" spans="1:17" ht="12.75" customHeight="1">
      <c r="A95" s="509"/>
      <c r="B95" s="746" t="s">
        <v>39</v>
      </c>
      <c r="C95" s="696"/>
      <c r="D95" s="467"/>
      <c r="E95" s="467"/>
      <c r="F95" s="467"/>
      <c r="G95" s="467"/>
      <c r="H95" s="467"/>
      <c r="I95" s="467"/>
      <c r="J95" s="467"/>
      <c r="K95" s="467"/>
      <c r="L95" s="504"/>
      <c r="M95" s="505"/>
      <c r="N95" s="467"/>
      <c r="O95" s="467"/>
    </row>
    <row r="96" spans="1:17" ht="12.75" customHeight="1">
      <c r="A96" s="354"/>
      <c r="B96" s="470"/>
      <c r="C96" s="470"/>
      <c r="D96" s="470"/>
      <c r="E96" s="470"/>
      <c r="F96" s="470"/>
      <c r="G96" s="470"/>
      <c r="H96" s="470"/>
      <c r="I96" s="470"/>
      <c r="J96" s="470"/>
      <c r="K96" s="470"/>
      <c r="L96" s="499"/>
      <c r="M96" s="500"/>
      <c r="N96" s="470"/>
      <c r="O96" s="457"/>
    </row>
    <row r="97" spans="1:17" ht="12.75" customHeight="1">
      <c r="A97" s="471" t="s">
        <v>15820</v>
      </c>
      <c r="B97" s="472" t="s">
        <v>16043</v>
      </c>
      <c r="C97" s="472" t="s">
        <v>9</v>
      </c>
      <c r="D97" s="735" t="s">
        <v>16044</v>
      </c>
      <c r="E97" s="725"/>
      <c r="F97" s="725"/>
      <c r="G97" s="725"/>
      <c r="H97" s="725"/>
      <c r="I97" s="725"/>
      <c r="J97" s="696"/>
      <c r="K97" s="472" t="s">
        <v>16045</v>
      </c>
      <c r="L97" s="474" t="s">
        <v>16046</v>
      </c>
      <c r="M97" s="501" t="s">
        <v>24</v>
      </c>
      <c r="N97" s="471" t="s">
        <v>16047</v>
      </c>
      <c r="O97" s="475"/>
    </row>
    <row r="98" spans="1:17" ht="12.75" customHeight="1">
      <c r="A98" s="510"/>
      <c r="B98" s="469"/>
      <c r="C98" s="469"/>
      <c r="D98" s="765"/>
      <c r="E98" s="725"/>
      <c r="F98" s="725"/>
      <c r="G98" s="725"/>
      <c r="H98" s="725"/>
      <c r="I98" s="725"/>
      <c r="J98" s="696"/>
      <c r="K98" s="469"/>
      <c r="L98" s="511"/>
      <c r="M98" s="512"/>
      <c r="N98" s="469"/>
      <c r="O98" s="457"/>
    </row>
    <row r="99" spans="1:17" ht="12.75" customHeight="1">
      <c r="A99" s="354"/>
      <c r="B99" s="457"/>
      <c r="C99" s="457"/>
      <c r="D99" s="457"/>
      <c r="E99" s="457"/>
      <c r="F99" s="457"/>
      <c r="G99" s="457"/>
      <c r="H99" s="457"/>
      <c r="I99" s="457"/>
      <c r="J99" s="457"/>
      <c r="K99" s="457"/>
      <c r="L99" s="497"/>
      <c r="M99" s="498"/>
      <c r="N99" s="457"/>
      <c r="O99" s="457"/>
    </row>
    <row r="100" spans="1:17" ht="12.75" customHeight="1">
      <c r="A100" s="486" t="s">
        <v>16146</v>
      </c>
      <c r="B100" s="487"/>
      <c r="C100" s="487"/>
      <c r="D100" s="487"/>
      <c r="E100" s="487"/>
      <c r="F100" s="487"/>
      <c r="G100" s="487"/>
      <c r="H100" s="487"/>
      <c r="I100" s="487"/>
      <c r="J100" s="487"/>
      <c r="K100" s="487"/>
      <c r="L100" s="488"/>
      <c r="M100" s="487"/>
      <c r="N100" s="487"/>
      <c r="O100" s="487"/>
    </row>
    <row r="101" spans="1:17" ht="12.75" customHeight="1">
      <c r="A101" s="457"/>
      <c r="B101" s="457"/>
      <c r="C101" s="457"/>
      <c r="D101" s="457"/>
      <c r="E101" s="457"/>
      <c r="F101" s="457"/>
      <c r="G101" s="457"/>
      <c r="H101" s="457"/>
      <c r="I101" s="457"/>
      <c r="J101" s="457"/>
      <c r="K101" s="457"/>
      <c r="L101" s="497"/>
      <c r="M101" s="498"/>
      <c r="N101" s="457"/>
      <c r="O101" s="457"/>
    </row>
    <row r="102" spans="1:17" ht="12.75" customHeight="1">
      <c r="A102" s="461"/>
      <c r="B102" s="739" t="s">
        <v>9</v>
      </c>
      <c r="C102" s="740" t="s">
        <v>16033</v>
      </c>
      <c r="D102" s="741" t="s">
        <v>16034</v>
      </c>
      <c r="E102" s="725"/>
      <c r="F102" s="725"/>
      <c r="G102" s="725"/>
      <c r="H102" s="725"/>
      <c r="I102" s="696"/>
      <c r="J102" s="742" t="s">
        <v>15916</v>
      </c>
      <c r="K102" s="686"/>
      <c r="L102" s="686"/>
      <c r="M102" s="686"/>
      <c r="N102" s="686"/>
      <c r="O102" s="743"/>
    </row>
    <row r="103" spans="1:17" ht="12.75" customHeight="1">
      <c r="A103" s="457"/>
      <c r="B103" s="701"/>
      <c r="C103" s="701"/>
      <c r="D103" s="741" t="s">
        <v>24</v>
      </c>
      <c r="E103" s="725"/>
      <c r="F103" s="725"/>
      <c r="G103" s="725"/>
      <c r="H103" s="725"/>
      <c r="I103" s="696"/>
      <c r="J103" s="688"/>
      <c r="K103" s="689"/>
      <c r="L103" s="689"/>
      <c r="M103" s="689"/>
      <c r="N103" s="689"/>
      <c r="O103" s="744"/>
    </row>
    <row r="104" spans="1:17" ht="12.75" customHeight="1">
      <c r="A104" s="509"/>
      <c r="B104" s="702"/>
      <c r="C104" s="702"/>
      <c r="D104" s="463" t="s">
        <v>16035</v>
      </c>
      <c r="E104" s="463" t="s">
        <v>16036</v>
      </c>
      <c r="F104" s="463" t="s">
        <v>16037</v>
      </c>
      <c r="G104" s="463" t="s">
        <v>15921</v>
      </c>
      <c r="H104" s="463" t="s">
        <v>16038</v>
      </c>
      <c r="I104" s="463" t="s">
        <v>23</v>
      </c>
      <c r="J104" s="464" t="s">
        <v>817</v>
      </c>
      <c r="K104" s="464" t="s">
        <v>15927</v>
      </c>
      <c r="L104" s="464" t="s">
        <v>16081</v>
      </c>
      <c r="M104" s="465" t="s">
        <v>625</v>
      </c>
      <c r="N104" s="464" t="s">
        <v>1601</v>
      </c>
      <c r="O104" s="466" t="s">
        <v>16040</v>
      </c>
      <c r="P104" s="466" t="s">
        <v>16041</v>
      </c>
      <c r="Q104" s="466" t="s">
        <v>16042</v>
      </c>
    </row>
    <row r="105" spans="1:17" ht="12.75" customHeight="1">
      <c r="A105" s="509"/>
      <c r="B105" s="467" t="s">
        <v>118</v>
      </c>
      <c r="C105" s="467" t="s">
        <v>73</v>
      </c>
      <c r="D105" s="468">
        <v>53</v>
      </c>
      <c r="E105" s="468">
        <v>0</v>
      </c>
      <c r="F105" s="468">
        <f>COUNTIF(N109,"AGREGADO")</f>
        <v>0</v>
      </c>
      <c r="G105" s="468">
        <f>SUM(D105-E105+F105)</f>
        <v>53</v>
      </c>
      <c r="H105" s="468">
        <v>0</v>
      </c>
      <c r="I105" s="469">
        <f>COUNTIF(M109,"PRONTO")</f>
        <v>0</v>
      </c>
      <c r="J105" s="469">
        <f>COUNTIF(M109,"LE")</f>
        <v>0</v>
      </c>
      <c r="K105" s="469">
        <f>COUNTIF(M109,"FÉRIAS")</f>
        <v>0</v>
      </c>
      <c r="L105" s="469">
        <f>COUNTIF(M109,"A DISPOSIÇÃO")</f>
        <v>0</v>
      </c>
      <c r="M105" s="469">
        <f>COUNTIF(M109,"LTIP")</f>
        <v>0</v>
      </c>
      <c r="N105" s="469">
        <f>COUNTIF(M109,"LTS")</f>
        <v>0</v>
      </c>
      <c r="O105" s="469">
        <f>COUNTIF(M109,"AGREGADO/RR")</f>
        <v>0</v>
      </c>
      <c r="P105" s="469">
        <f>COUNTIF(M109,"CEDIDO")</f>
        <v>0</v>
      </c>
      <c r="Q105" s="469">
        <f>COUNTIF(M109,"AGREGADO/NOMEAÇÃO")</f>
        <v>0</v>
      </c>
    </row>
    <row r="106" spans="1:17" ht="12.75" customHeight="1">
      <c r="A106" s="509"/>
      <c r="B106" s="746" t="s">
        <v>39</v>
      </c>
      <c r="C106" s="696"/>
      <c r="D106" s="467"/>
      <c r="E106" s="467"/>
      <c r="F106" s="467"/>
      <c r="G106" s="467"/>
      <c r="H106" s="467"/>
      <c r="I106" s="467"/>
      <c r="J106" s="467"/>
      <c r="K106" s="467"/>
      <c r="L106" s="504"/>
      <c r="M106" s="505"/>
      <c r="N106" s="467"/>
      <c r="O106" s="467"/>
    </row>
    <row r="107" spans="1:17" ht="12.75" customHeight="1">
      <c r="A107" s="354"/>
      <c r="B107" s="470"/>
      <c r="C107" s="470"/>
      <c r="D107" s="470"/>
      <c r="E107" s="470"/>
      <c r="F107" s="470"/>
      <c r="G107" s="470"/>
      <c r="H107" s="470"/>
      <c r="I107" s="470"/>
      <c r="J107" s="470"/>
      <c r="K107" s="470"/>
      <c r="L107" s="499"/>
      <c r="M107" s="500"/>
      <c r="N107" s="470"/>
      <c r="O107" s="457"/>
    </row>
    <row r="108" spans="1:17" ht="12.75" customHeight="1">
      <c r="A108" s="471" t="s">
        <v>15820</v>
      </c>
      <c r="B108" s="472" t="s">
        <v>16043</v>
      </c>
      <c r="C108" s="472" t="s">
        <v>9</v>
      </c>
      <c r="D108" s="735" t="s">
        <v>16044</v>
      </c>
      <c r="E108" s="725"/>
      <c r="F108" s="725"/>
      <c r="G108" s="725"/>
      <c r="H108" s="725"/>
      <c r="I108" s="725"/>
      <c r="J108" s="696"/>
      <c r="K108" s="472" t="s">
        <v>16045</v>
      </c>
      <c r="L108" s="506" t="s">
        <v>16046</v>
      </c>
      <c r="M108" s="506" t="s">
        <v>24</v>
      </c>
      <c r="N108" s="471" t="s">
        <v>16047</v>
      </c>
      <c r="O108" s="475"/>
    </row>
    <row r="109" spans="1:17" ht="12.75" customHeight="1">
      <c r="A109" s="469"/>
      <c r="B109" s="469"/>
      <c r="C109" s="513"/>
      <c r="D109" s="764"/>
      <c r="E109" s="725"/>
      <c r="F109" s="725"/>
      <c r="G109" s="725"/>
      <c r="H109" s="725"/>
      <c r="I109" s="725"/>
      <c r="J109" s="696"/>
      <c r="K109" s="513"/>
      <c r="L109" s="515"/>
      <c r="M109" s="512"/>
      <c r="N109" s="510"/>
      <c r="O109" s="354"/>
    </row>
    <row r="110" spans="1:17" ht="12.75" customHeight="1">
      <c r="A110" s="457"/>
      <c r="B110" s="457"/>
      <c r="C110" s="493"/>
      <c r="D110" s="494"/>
      <c r="E110" s="494"/>
      <c r="F110" s="494"/>
      <c r="G110" s="494"/>
      <c r="H110" s="494"/>
      <c r="I110" s="494"/>
      <c r="J110" s="494"/>
      <c r="K110" s="493"/>
      <c r="L110" s="495"/>
      <c r="M110" s="498"/>
      <c r="N110" s="457"/>
      <c r="O110" s="457"/>
    </row>
    <row r="111" spans="1:17" ht="12.75" customHeight="1">
      <c r="A111" s="516" t="s">
        <v>16147</v>
      </c>
      <c r="B111" s="488"/>
      <c r="C111" s="488"/>
      <c r="D111" s="488"/>
      <c r="E111" s="488"/>
      <c r="F111" s="488"/>
      <c r="G111" s="488"/>
      <c r="H111" s="488"/>
      <c r="I111" s="488"/>
      <c r="J111" s="488"/>
      <c r="K111" s="488"/>
      <c r="L111" s="488"/>
      <c r="M111" s="488"/>
      <c r="N111" s="488"/>
      <c r="O111" s="488"/>
    </row>
    <row r="112" spans="1:17" ht="12.75" customHeight="1">
      <c r="A112" s="457"/>
      <c r="B112" s="457"/>
      <c r="C112" s="457"/>
      <c r="D112" s="457"/>
      <c r="E112" s="457"/>
      <c r="F112" s="457"/>
      <c r="G112" s="457"/>
      <c r="H112" s="457"/>
      <c r="I112" s="457"/>
      <c r="J112" s="457"/>
      <c r="K112" s="457"/>
      <c r="L112" s="497"/>
      <c r="M112" s="498"/>
      <c r="N112" s="457"/>
      <c r="O112" s="457"/>
    </row>
    <row r="113" spans="1:17" ht="12.75" customHeight="1">
      <c r="A113" s="461"/>
      <c r="B113" s="739" t="s">
        <v>9</v>
      </c>
      <c r="C113" s="740" t="s">
        <v>16033</v>
      </c>
      <c r="D113" s="741" t="s">
        <v>16034</v>
      </c>
      <c r="E113" s="725"/>
      <c r="F113" s="725"/>
      <c r="G113" s="725"/>
      <c r="H113" s="725"/>
      <c r="I113" s="696"/>
      <c r="J113" s="742" t="s">
        <v>15916</v>
      </c>
      <c r="K113" s="686"/>
      <c r="L113" s="686"/>
      <c r="M113" s="686"/>
      <c r="N113" s="686"/>
      <c r="O113" s="743"/>
    </row>
    <row r="114" spans="1:17" ht="12.75" customHeight="1">
      <c r="A114" s="457"/>
      <c r="B114" s="701"/>
      <c r="C114" s="701"/>
      <c r="D114" s="741" t="s">
        <v>24</v>
      </c>
      <c r="E114" s="725"/>
      <c r="F114" s="725"/>
      <c r="G114" s="725"/>
      <c r="H114" s="725"/>
      <c r="I114" s="696"/>
      <c r="J114" s="688"/>
      <c r="K114" s="689"/>
      <c r="L114" s="689"/>
      <c r="M114" s="689"/>
      <c r="N114" s="689"/>
      <c r="O114" s="744"/>
    </row>
    <row r="115" spans="1:17" ht="12.75" customHeight="1">
      <c r="A115" s="509"/>
      <c r="B115" s="702"/>
      <c r="C115" s="702"/>
      <c r="D115" s="463" t="s">
        <v>16035</v>
      </c>
      <c r="E115" s="463" t="s">
        <v>16036</v>
      </c>
      <c r="F115" s="463" t="s">
        <v>16037</v>
      </c>
      <c r="G115" s="463" t="s">
        <v>15921</v>
      </c>
      <c r="H115" s="463" t="s">
        <v>16038</v>
      </c>
      <c r="I115" s="463" t="s">
        <v>23</v>
      </c>
      <c r="J115" s="464" t="s">
        <v>817</v>
      </c>
      <c r="K115" s="464" t="s">
        <v>15927</v>
      </c>
      <c r="L115" s="464" t="s">
        <v>16081</v>
      </c>
      <c r="M115" s="465" t="s">
        <v>625</v>
      </c>
      <c r="N115" s="464" t="s">
        <v>1601</v>
      </c>
      <c r="O115" s="466" t="s">
        <v>16040</v>
      </c>
      <c r="P115" s="466" t="s">
        <v>16041</v>
      </c>
      <c r="Q115" s="466" t="s">
        <v>16042</v>
      </c>
    </row>
    <row r="116" spans="1:17" ht="12.75" customHeight="1">
      <c r="A116" s="509"/>
      <c r="B116" s="467" t="s">
        <v>87</v>
      </c>
      <c r="C116" s="467" t="s">
        <v>77</v>
      </c>
      <c r="D116" s="468">
        <v>4</v>
      </c>
      <c r="E116" s="468">
        <v>2</v>
      </c>
      <c r="F116" s="468">
        <f>COUNTIF(N120:N121,"AGREGADO")</f>
        <v>0</v>
      </c>
      <c r="G116" s="468">
        <f>SUM(D116-E116+F116)</f>
        <v>2</v>
      </c>
      <c r="H116" s="468">
        <v>0</v>
      </c>
      <c r="I116" s="469">
        <f>COUNTIF(M120:M121,"PRONTO")</f>
        <v>0</v>
      </c>
      <c r="J116" s="469">
        <f>COUNTIF(M120:M121,"LE")</f>
        <v>0</v>
      </c>
      <c r="K116" s="469">
        <f>COUNTIF(M120:M121,"FÉRIAS")</f>
        <v>1</v>
      </c>
      <c r="L116" s="469">
        <f>COUNTIF(M120:M121,"A DISPOSIÇÃO")</f>
        <v>0</v>
      </c>
      <c r="M116" s="469">
        <f>COUNTIF(M120:M121,"LTIP")</f>
        <v>0</v>
      </c>
      <c r="N116" s="469">
        <f>COUNTIF(M120:M121,"LTS")</f>
        <v>0</v>
      </c>
      <c r="O116" s="469">
        <f>COUNTIF(M120:M121,"AGREGADO/RR")</f>
        <v>0</v>
      </c>
      <c r="P116" s="469">
        <f>COUNTIF(M120:M121,"CEDIDO")</f>
        <v>0</v>
      </c>
      <c r="Q116" s="469">
        <f>COUNTIF(N120:N121,"AGREGADO/NOMEAÇÃO")</f>
        <v>1</v>
      </c>
    </row>
    <row r="117" spans="1:17" ht="12.75" customHeight="1">
      <c r="A117" s="509"/>
      <c r="B117" s="746" t="s">
        <v>39</v>
      </c>
      <c r="C117" s="696"/>
      <c r="D117" s="467"/>
      <c r="E117" s="467"/>
      <c r="F117" s="467"/>
      <c r="G117" s="467"/>
      <c r="H117" s="467"/>
      <c r="I117" s="467"/>
      <c r="J117" s="467"/>
      <c r="K117" s="467"/>
      <c r="L117" s="504"/>
      <c r="M117" s="505"/>
      <c r="N117" s="467"/>
      <c r="O117" s="467"/>
    </row>
    <row r="118" spans="1:17" ht="12.75" customHeight="1">
      <c r="A118" s="354"/>
      <c r="B118" s="457"/>
      <c r="C118" s="457"/>
      <c r="D118" s="457"/>
      <c r="E118" s="457"/>
      <c r="F118" s="457"/>
      <c r="G118" s="457"/>
      <c r="H118" s="457"/>
      <c r="I118" s="457"/>
      <c r="J118" s="457"/>
      <c r="K118" s="457"/>
      <c r="L118" s="497"/>
      <c r="M118" s="498"/>
      <c r="N118" s="457"/>
      <c r="O118" s="457"/>
    </row>
    <row r="119" spans="1:17" ht="12.75" customHeight="1">
      <c r="A119" s="471" t="s">
        <v>15820</v>
      </c>
      <c r="B119" s="472" t="s">
        <v>16043</v>
      </c>
      <c r="C119" s="472" t="s">
        <v>9</v>
      </c>
      <c r="D119" s="735" t="s">
        <v>16044</v>
      </c>
      <c r="E119" s="725"/>
      <c r="F119" s="725"/>
      <c r="G119" s="725"/>
      <c r="H119" s="725"/>
      <c r="I119" s="725"/>
      <c r="J119" s="696"/>
      <c r="K119" s="472" t="s">
        <v>16045</v>
      </c>
      <c r="L119" s="474" t="s">
        <v>16046</v>
      </c>
      <c r="M119" s="471" t="s">
        <v>24</v>
      </c>
      <c r="N119" s="471" t="s">
        <v>16047</v>
      </c>
      <c r="O119" s="475"/>
    </row>
    <row r="120" spans="1:17" ht="12.75" customHeight="1">
      <c r="A120" s="476">
        <v>1</v>
      </c>
      <c r="B120" s="476" t="s">
        <v>77</v>
      </c>
      <c r="C120" s="477" t="s">
        <v>87</v>
      </c>
      <c r="D120" s="736" t="s">
        <v>16148</v>
      </c>
      <c r="E120" s="725"/>
      <c r="F120" s="725"/>
      <c r="G120" s="725"/>
      <c r="H120" s="725"/>
      <c r="I120" s="725"/>
      <c r="J120" s="696"/>
      <c r="K120" s="477" t="s">
        <v>5631</v>
      </c>
      <c r="L120" s="492" t="s">
        <v>16149</v>
      </c>
      <c r="M120" s="479" t="s">
        <v>168</v>
      </c>
      <c r="N120" s="479" t="s">
        <v>16079</v>
      </c>
      <c r="O120" s="354"/>
    </row>
    <row r="121" spans="1:17" ht="12.75" customHeight="1">
      <c r="A121" s="476">
        <v>2</v>
      </c>
      <c r="B121" s="476" t="s">
        <v>77</v>
      </c>
      <c r="C121" s="477" t="s">
        <v>87</v>
      </c>
      <c r="D121" s="738" t="s">
        <v>16150</v>
      </c>
      <c r="E121" s="725"/>
      <c r="F121" s="725"/>
      <c r="G121" s="725"/>
      <c r="H121" s="725"/>
      <c r="I121" s="725"/>
      <c r="J121" s="696"/>
      <c r="K121" s="477" t="s">
        <v>3149</v>
      </c>
      <c r="L121" s="492" t="s">
        <v>16151</v>
      </c>
      <c r="M121" s="479" t="s">
        <v>15927</v>
      </c>
      <c r="N121" s="479"/>
      <c r="O121" s="354"/>
    </row>
    <row r="122" spans="1:17" ht="12.75" customHeight="1">
      <c r="A122" s="457"/>
      <c r="B122" s="457"/>
      <c r="C122" s="493"/>
      <c r="D122" s="503"/>
      <c r="E122" s="503"/>
      <c r="F122" s="503"/>
      <c r="G122" s="503"/>
      <c r="H122" s="503"/>
      <c r="I122" s="503"/>
      <c r="J122" s="503"/>
      <c r="K122" s="493"/>
      <c r="L122" s="497"/>
      <c r="M122" s="498"/>
      <c r="N122" s="457"/>
      <c r="O122" s="457"/>
    </row>
    <row r="123" spans="1:17" ht="12.75" customHeight="1">
      <c r="A123" s="486" t="s">
        <v>16152</v>
      </c>
      <c r="B123" s="487"/>
      <c r="C123" s="487"/>
      <c r="D123" s="487"/>
      <c r="E123" s="487"/>
      <c r="F123" s="487"/>
      <c r="G123" s="487"/>
      <c r="H123" s="487"/>
      <c r="I123" s="487"/>
      <c r="J123" s="487"/>
      <c r="K123" s="487"/>
      <c r="L123" s="488"/>
      <c r="M123" s="487"/>
      <c r="N123" s="487"/>
      <c r="O123" s="487"/>
    </row>
    <row r="124" spans="1:17" ht="12.75" customHeight="1">
      <c r="A124" s="457"/>
      <c r="B124" s="457"/>
      <c r="C124" s="457"/>
      <c r="D124" s="457"/>
      <c r="E124" s="457"/>
      <c r="F124" s="457"/>
      <c r="G124" s="457"/>
      <c r="H124" s="457"/>
      <c r="I124" s="457"/>
      <c r="J124" s="457"/>
      <c r="K124" s="457"/>
      <c r="L124" s="497"/>
      <c r="M124" s="498"/>
      <c r="N124" s="457"/>
      <c r="O124" s="457"/>
    </row>
    <row r="125" spans="1:17" ht="12.75" customHeight="1">
      <c r="A125" s="461"/>
      <c r="B125" s="739" t="s">
        <v>9</v>
      </c>
      <c r="C125" s="740" t="s">
        <v>16033</v>
      </c>
      <c r="D125" s="741" t="s">
        <v>16034</v>
      </c>
      <c r="E125" s="725"/>
      <c r="F125" s="725"/>
      <c r="G125" s="725"/>
      <c r="H125" s="725"/>
      <c r="I125" s="696"/>
      <c r="J125" s="742" t="s">
        <v>15916</v>
      </c>
      <c r="K125" s="686"/>
      <c r="L125" s="686"/>
      <c r="M125" s="686"/>
      <c r="N125" s="686"/>
      <c r="O125" s="743"/>
    </row>
    <row r="126" spans="1:17" ht="12.75" customHeight="1">
      <c r="A126" s="457"/>
      <c r="B126" s="701"/>
      <c r="C126" s="701"/>
      <c r="D126" s="741" t="s">
        <v>24</v>
      </c>
      <c r="E126" s="725"/>
      <c r="F126" s="725"/>
      <c r="G126" s="725"/>
      <c r="H126" s="725"/>
      <c r="I126" s="696"/>
      <c r="J126" s="688"/>
      <c r="K126" s="689"/>
      <c r="L126" s="689"/>
      <c r="M126" s="689"/>
      <c r="N126" s="689"/>
      <c r="O126" s="744"/>
    </row>
    <row r="127" spans="1:17" ht="12.75" customHeight="1">
      <c r="A127" s="509"/>
      <c r="B127" s="702"/>
      <c r="C127" s="702"/>
      <c r="D127" s="463" t="s">
        <v>16035</v>
      </c>
      <c r="E127" s="463" t="s">
        <v>16036</v>
      </c>
      <c r="F127" s="463" t="s">
        <v>16037</v>
      </c>
      <c r="G127" s="463" t="s">
        <v>15921</v>
      </c>
      <c r="H127" s="463" t="s">
        <v>16038</v>
      </c>
      <c r="I127" s="463" t="s">
        <v>23</v>
      </c>
      <c r="J127" s="464" t="s">
        <v>817</v>
      </c>
      <c r="K127" s="464" t="s">
        <v>15927</v>
      </c>
      <c r="L127" s="464" t="s">
        <v>16081</v>
      </c>
      <c r="M127" s="465" t="s">
        <v>625</v>
      </c>
      <c r="N127" s="464" t="s">
        <v>1601</v>
      </c>
      <c r="O127" s="466" t="s">
        <v>16040</v>
      </c>
      <c r="P127" s="466" t="s">
        <v>16041</v>
      </c>
      <c r="Q127" s="466" t="s">
        <v>16042</v>
      </c>
    </row>
    <row r="128" spans="1:17" ht="12.75" customHeight="1">
      <c r="A128" s="509"/>
      <c r="B128" s="467" t="s">
        <v>87</v>
      </c>
      <c r="C128" s="467" t="s">
        <v>76</v>
      </c>
      <c r="D128" s="468">
        <v>10</v>
      </c>
      <c r="E128" s="468">
        <v>6</v>
      </c>
      <c r="F128" s="468">
        <f>COUNTIF(N132:N137,"AGREGADO")</f>
        <v>0</v>
      </c>
      <c r="G128" s="468">
        <f>SUM(D128-E128+F128)</f>
        <v>4</v>
      </c>
      <c r="H128" s="468">
        <v>0</v>
      </c>
      <c r="I128" s="469">
        <f>COUNTIF(M132:M137,"PRONTO")</f>
        <v>4</v>
      </c>
      <c r="J128" s="469">
        <f>COUNTIF(M132:M137,"LE")</f>
        <v>1</v>
      </c>
      <c r="K128" s="469">
        <f>COUNTIF(M132:M137,"FÉRIAS")</f>
        <v>1</v>
      </c>
      <c r="L128" s="469">
        <f>COUNTIF(M132:M137,"A DISPOSIÇÃO")</f>
        <v>0</v>
      </c>
      <c r="M128" s="469">
        <f>COUNTIF(M132:M137,"LTIP")</f>
        <v>0</v>
      </c>
      <c r="N128" s="469">
        <f>COUNTIF(M132:M137,"LTS")</f>
        <v>0</v>
      </c>
      <c r="O128" s="469">
        <f>COUNTIF(M132:M137,"AGREGADO/RR")</f>
        <v>0</v>
      </c>
      <c r="P128" s="469">
        <f>COUNTIF(M132:M137,"CEDIDO")</f>
        <v>0</v>
      </c>
      <c r="Q128" s="469">
        <f>COUNTIF(N132:N137,"AGREGADO/NOMEAÇÃO")</f>
        <v>0</v>
      </c>
    </row>
    <row r="129" spans="1:17" ht="12.75" customHeight="1">
      <c r="A129" s="509"/>
      <c r="B129" s="746" t="s">
        <v>39</v>
      </c>
      <c r="C129" s="696"/>
      <c r="D129" s="467"/>
      <c r="E129" s="467"/>
      <c r="F129" s="467"/>
      <c r="G129" s="467"/>
      <c r="H129" s="467"/>
      <c r="I129" s="467"/>
      <c r="J129" s="467"/>
      <c r="K129" s="467"/>
      <c r="L129" s="504"/>
      <c r="M129" s="505"/>
      <c r="N129" s="467"/>
      <c r="O129" s="467"/>
    </row>
    <row r="130" spans="1:17" ht="12.75" customHeight="1">
      <c r="A130" s="354"/>
      <c r="B130" s="470"/>
      <c r="C130" s="470"/>
      <c r="D130" s="470"/>
      <c r="E130" s="470"/>
      <c r="F130" s="470"/>
      <c r="G130" s="470"/>
      <c r="H130" s="470"/>
      <c r="I130" s="470"/>
      <c r="J130" s="470"/>
      <c r="K130" s="470"/>
      <c r="L130" s="499"/>
      <c r="M130" s="500"/>
      <c r="N130" s="470"/>
      <c r="O130" s="457"/>
    </row>
    <row r="131" spans="1:17" ht="12.75" customHeight="1">
      <c r="A131" s="471" t="s">
        <v>15820</v>
      </c>
      <c r="B131" s="472" t="s">
        <v>16043</v>
      </c>
      <c r="C131" s="472" t="s">
        <v>9</v>
      </c>
      <c r="D131" s="735" t="s">
        <v>16044</v>
      </c>
      <c r="E131" s="725"/>
      <c r="F131" s="725"/>
      <c r="G131" s="725"/>
      <c r="H131" s="725"/>
      <c r="I131" s="725"/>
      <c r="J131" s="696"/>
      <c r="K131" s="472" t="s">
        <v>16045</v>
      </c>
      <c r="L131" s="474" t="s">
        <v>16046</v>
      </c>
      <c r="M131" s="501" t="s">
        <v>24</v>
      </c>
      <c r="N131" s="471" t="s">
        <v>16047</v>
      </c>
      <c r="O131" s="475"/>
    </row>
    <row r="132" spans="1:17" ht="12.75" customHeight="1">
      <c r="A132" s="476">
        <v>1</v>
      </c>
      <c r="B132" s="476" t="s">
        <v>76</v>
      </c>
      <c r="C132" s="477" t="s">
        <v>87</v>
      </c>
      <c r="D132" s="738" t="s">
        <v>16153</v>
      </c>
      <c r="E132" s="725"/>
      <c r="F132" s="725"/>
      <c r="G132" s="725"/>
      <c r="H132" s="725"/>
      <c r="I132" s="725"/>
      <c r="J132" s="696"/>
      <c r="K132" s="477" t="s">
        <v>16154</v>
      </c>
      <c r="L132" s="517" t="s">
        <v>16155</v>
      </c>
      <c r="M132" s="508" t="s">
        <v>15927</v>
      </c>
      <c r="N132" s="508"/>
      <c r="O132" s="498"/>
    </row>
    <row r="133" spans="1:17" ht="12.75" customHeight="1">
      <c r="A133" s="476">
        <v>2</v>
      </c>
      <c r="B133" s="476" t="s">
        <v>76</v>
      </c>
      <c r="C133" s="477" t="s">
        <v>87</v>
      </c>
      <c r="D133" s="738" t="s">
        <v>16156</v>
      </c>
      <c r="E133" s="725"/>
      <c r="F133" s="725"/>
      <c r="G133" s="725"/>
      <c r="H133" s="725"/>
      <c r="I133" s="725"/>
      <c r="J133" s="696"/>
      <c r="K133" s="477" t="s">
        <v>16157</v>
      </c>
      <c r="L133" s="517" t="s">
        <v>16158</v>
      </c>
      <c r="M133" s="508" t="s">
        <v>23</v>
      </c>
      <c r="N133" s="508"/>
      <c r="O133" s="498"/>
    </row>
    <row r="134" spans="1:17" ht="12.75" customHeight="1">
      <c r="A134" s="476">
        <v>3</v>
      </c>
      <c r="B134" s="476" t="s">
        <v>76</v>
      </c>
      <c r="C134" s="477" t="s">
        <v>87</v>
      </c>
      <c r="D134" s="738" t="s">
        <v>16159</v>
      </c>
      <c r="E134" s="725"/>
      <c r="F134" s="725"/>
      <c r="G134" s="725"/>
      <c r="H134" s="725"/>
      <c r="I134" s="725"/>
      <c r="J134" s="696"/>
      <c r="K134" s="477" t="s">
        <v>16160</v>
      </c>
      <c r="L134" s="517" t="s">
        <v>16161</v>
      </c>
      <c r="M134" s="508" t="s">
        <v>817</v>
      </c>
      <c r="N134" s="508"/>
      <c r="O134" s="498"/>
    </row>
    <row r="135" spans="1:17" ht="12.75" customHeight="1">
      <c r="A135" s="476">
        <v>4</v>
      </c>
      <c r="B135" s="476" t="s">
        <v>76</v>
      </c>
      <c r="C135" s="477" t="s">
        <v>87</v>
      </c>
      <c r="D135" s="738" t="s">
        <v>16162</v>
      </c>
      <c r="E135" s="725"/>
      <c r="F135" s="725"/>
      <c r="G135" s="725"/>
      <c r="H135" s="725"/>
      <c r="I135" s="725"/>
      <c r="J135" s="696"/>
      <c r="K135" s="477" t="s">
        <v>16163</v>
      </c>
      <c r="L135" s="517" t="s">
        <v>16164</v>
      </c>
      <c r="M135" s="508" t="s">
        <v>23</v>
      </c>
      <c r="N135" s="508"/>
      <c r="O135" s="498"/>
    </row>
    <row r="136" spans="1:17" ht="12.75" customHeight="1">
      <c r="A136" s="476">
        <v>5</v>
      </c>
      <c r="B136" s="476" t="s">
        <v>76</v>
      </c>
      <c r="C136" s="477" t="s">
        <v>87</v>
      </c>
      <c r="D136" s="738" t="s">
        <v>16165</v>
      </c>
      <c r="E136" s="725"/>
      <c r="F136" s="725"/>
      <c r="G136" s="725"/>
      <c r="H136" s="725"/>
      <c r="I136" s="725"/>
      <c r="J136" s="696"/>
      <c r="K136" s="477" t="s">
        <v>16166</v>
      </c>
      <c r="L136" s="517" t="s">
        <v>16167</v>
      </c>
      <c r="M136" s="508" t="s">
        <v>23</v>
      </c>
      <c r="N136" s="508"/>
      <c r="O136" s="498"/>
    </row>
    <row r="137" spans="1:17" ht="12.75" customHeight="1">
      <c r="A137" s="476">
        <v>6</v>
      </c>
      <c r="B137" s="476" t="s">
        <v>76</v>
      </c>
      <c r="C137" s="477" t="s">
        <v>87</v>
      </c>
      <c r="D137" s="736" t="s">
        <v>16168</v>
      </c>
      <c r="E137" s="725"/>
      <c r="F137" s="725"/>
      <c r="G137" s="725"/>
      <c r="H137" s="725"/>
      <c r="I137" s="725"/>
      <c r="J137" s="696"/>
      <c r="K137" s="477" t="s">
        <v>16169</v>
      </c>
      <c r="L137" s="517" t="s">
        <v>16170</v>
      </c>
      <c r="M137" s="508" t="s">
        <v>23</v>
      </c>
      <c r="N137" s="479"/>
      <c r="O137" s="354"/>
    </row>
    <row r="138" spans="1:17" ht="12.75" customHeight="1">
      <c r="A138" s="457"/>
      <c r="B138" s="457"/>
      <c r="C138" s="493"/>
      <c r="D138" s="494"/>
      <c r="E138" s="494"/>
      <c r="F138" s="494"/>
      <c r="G138" s="494"/>
      <c r="H138" s="494"/>
      <c r="I138" s="494"/>
      <c r="J138" s="494"/>
      <c r="K138" s="493"/>
      <c r="L138" s="497"/>
      <c r="M138" s="498"/>
      <c r="N138" s="457"/>
      <c r="O138" s="457"/>
    </row>
    <row r="139" spans="1:17" ht="12.75" customHeight="1">
      <c r="A139" s="733" t="s">
        <v>16171</v>
      </c>
      <c r="B139" s="725"/>
      <c r="C139" s="725"/>
      <c r="D139" s="725"/>
      <c r="E139" s="725"/>
      <c r="F139" s="725"/>
      <c r="G139" s="725"/>
      <c r="H139" s="725"/>
      <c r="I139" s="725"/>
      <c r="J139" s="725"/>
      <c r="K139" s="725"/>
      <c r="L139" s="725"/>
      <c r="M139" s="725"/>
      <c r="N139" s="725"/>
      <c r="O139" s="734"/>
    </row>
    <row r="140" spans="1:17" ht="12.75" customHeight="1">
      <c r="A140" s="457"/>
      <c r="B140" s="457"/>
      <c r="C140" s="457"/>
      <c r="D140" s="457"/>
      <c r="E140" s="457"/>
      <c r="F140" s="457"/>
      <c r="G140" s="457"/>
      <c r="H140" s="457"/>
      <c r="I140" s="457"/>
      <c r="J140" s="457"/>
      <c r="K140" s="457"/>
      <c r="L140" s="497"/>
      <c r="M140" s="498"/>
      <c r="N140" s="457"/>
      <c r="O140" s="457"/>
    </row>
    <row r="141" spans="1:17" ht="12.75" customHeight="1">
      <c r="A141" s="461"/>
      <c r="B141" s="739" t="s">
        <v>9</v>
      </c>
      <c r="C141" s="740" t="s">
        <v>16033</v>
      </c>
      <c r="D141" s="741" t="s">
        <v>16034</v>
      </c>
      <c r="E141" s="725"/>
      <c r="F141" s="725"/>
      <c r="G141" s="725"/>
      <c r="H141" s="725"/>
      <c r="I141" s="696"/>
      <c r="J141" s="742" t="s">
        <v>15916</v>
      </c>
      <c r="K141" s="686"/>
      <c r="L141" s="686"/>
      <c r="M141" s="686"/>
      <c r="N141" s="686"/>
      <c r="O141" s="743"/>
    </row>
    <row r="142" spans="1:17" ht="12.75" customHeight="1">
      <c r="A142" s="457"/>
      <c r="B142" s="701"/>
      <c r="C142" s="701"/>
      <c r="D142" s="741" t="s">
        <v>24</v>
      </c>
      <c r="E142" s="725"/>
      <c r="F142" s="725"/>
      <c r="G142" s="725"/>
      <c r="H142" s="725"/>
      <c r="I142" s="696"/>
      <c r="J142" s="688"/>
      <c r="K142" s="689"/>
      <c r="L142" s="689"/>
      <c r="M142" s="689"/>
      <c r="N142" s="689"/>
      <c r="O142" s="744"/>
    </row>
    <row r="143" spans="1:17" ht="12.75" customHeight="1">
      <c r="A143" s="509"/>
      <c r="B143" s="702"/>
      <c r="C143" s="702"/>
      <c r="D143" s="463" t="s">
        <v>16035</v>
      </c>
      <c r="E143" s="463" t="s">
        <v>16036</v>
      </c>
      <c r="F143" s="463" t="s">
        <v>16037</v>
      </c>
      <c r="G143" s="463" t="s">
        <v>15921</v>
      </c>
      <c r="H143" s="463" t="s">
        <v>16038</v>
      </c>
      <c r="I143" s="463" t="s">
        <v>23</v>
      </c>
      <c r="J143" s="464" t="s">
        <v>817</v>
      </c>
      <c r="K143" s="464" t="s">
        <v>15927</v>
      </c>
      <c r="L143" s="464" t="s">
        <v>16081</v>
      </c>
      <c r="M143" s="465" t="s">
        <v>625</v>
      </c>
      <c r="N143" s="464" t="s">
        <v>1601</v>
      </c>
      <c r="O143" s="466" t="s">
        <v>16040</v>
      </c>
      <c r="P143" s="466" t="s">
        <v>16041</v>
      </c>
      <c r="Q143" s="466" t="s">
        <v>16042</v>
      </c>
    </row>
    <row r="144" spans="1:17" ht="12.75" customHeight="1">
      <c r="A144" s="509"/>
      <c r="B144" s="467" t="s">
        <v>87</v>
      </c>
      <c r="C144" s="467" t="s">
        <v>75</v>
      </c>
      <c r="D144" s="468">
        <v>16</v>
      </c>
      <c r="E144" s="468">
        <v>23</v>
      </c>
      <c r="F144" s="468">
        <f>COUNTIF(N148:N170,"AGREGADO")</f>
        <v>0</v>
      </c>
      <c r="G144" s="468">
        <f>SUM(D144-E144+F144)</f>
        <v>-7</v>
      </c>
      <c r="H144" s="468">
        <v>8</v>
      </c>
      <c r="I144" s="469">
        <f>COUNTIF(M148:M170,"PRONTO")</f>
        <v>16</v>
      </c>
      <c r="J144" s="469">
        <f>COUNTIF(M148:M170,"LE")</f>
        <v>1</v>
      </c>
      <c r="K144" s="469">
        <f>COUNTIF(M148:M170,"FÉRIAS")</f>
        <v>5</v>
      </c>
      <c r="L144" s="469">
        <f>COUNTIF(M148:M170,"A DISPOSIÇÃO")</f>
        <v>1</v>
      </c>
      <c r="M144" s="469">
        <f>COUNTIF(M148:M170,"LTIP")</f>
        <v>0</v>
      </c>
      <c r="N144" s="469">
        <f>COUNTIF(M148:M170,"LTS")</f>
        <v>0</v>
      </c>
      <c r="O144" s="469">
        <f>COUNTIF(M148:M170,"AGREGADO/RR")</f>
        <v>0</v>
      </c>
      <c r="P144" s="469">
        <f>COUNTIF(M148:M170,"CEDIDO")</f>
        <v>0</v>
      </c>
      <c r="Q144" s="469">
        <f>COUNTIF(N148:N170,"AGREGADO/NOMEAÇÃO")</f>
        <v>0</v>
      </c>
    </row>
    <row r="145" spans="1:15" ht="12.75" customHeight="1">
      <c r="A145" s="509"/>
      <c r="B145" s="746" t="s">
        <v>39</v>
      </c>
      <c r="C145" s="696"/>
      <c r="D145" s="467"/>
      <c r="E145" s="467"/>
      <c r="F145" s="467"/>
      <c r="G145" s="467"/>
      <c r="H145" s="467"/>
      <c r="I145" s="467"/>
      <c r="J145" s="467"/>
      <c r="K145" s="467"/>
      <c r="L145" s="504"/>
      <c r="M145" s="505"/>
      <c r="N145" s="467"/>
      <c r="O145" s="467"/>
    </row>
    <row r="146" spans="1:15" ht="12.75" customHeight="1">
      <c r="A146" s="354"/>
      <c r="B146" s="470"/>
      <c r="C146" s="470"/>
      <c r="D146" s="470"/>
      <c r="E146" s="470"/>
      <c r="F146" s="470"/>
      <c r="G146" s="470"/>
      <c r="H146" s="470"/>
      <c r="I146" s="470"/>
      <c r="J146" s="470"/>
      <c r="K146" s="470"/>
      <c r="L146" s="499"/>
      <c r="M146" s="500"/>
      <c r="N146" s="470"/>
      <c r="O146" s="457"/>
    </row>
    <row r="147" spans="1:15" ht="12.75" customHeight="1">
      <c r="A147" s="471" t="s">
        <v>15820</v>
      </c>
      <c r="B147" s="472" t="s">
        <v>16043</v>
      </c>
      <c r="C147" s="472" t="s">
        <v>9</v>
      </c>
      <c r="D147" s="735" t="s">
        <v>16044</v>
      </c>
      <c r="E147" s="725"/>
      <c r="F147" s="725"/>
      <c r="G147" s="725"/>
      <c r="H147" s="725"/>
      <c r="I147" s="725"/>
      <c r="J147" s="696"/>
      <c r="K147" s="472" t="s">
        <v>16045</v>
      </c>
      <c r="L147" s="474" t="s">
        <v>16046</v>
      </c>
      <c r="M147" s="501" t="s">
        <v>24</v>
      </c>
      <c r="N147" s="471" t="s">
        <v>16047</v>
      </c>
      <c r="O147" s="475"/>
    </row>
    <row r="148" spans="1:15" ht="12.75" customHeight="1">
      <c r="A148" s="476">
        <v>1</v>
      </c>
      <c r="B148" s="476" t="s">
        <v>75</v>
      </c>
      <c r="C148" s="477" t="s">
        <v>87</v>
      </c>
      <c r="D148" s="736" t="s">
        <v>16172</v>
      </c>
      <c r="E148" s="725"/>
      <c r="F148" s="725"/>
      <c r="G148" s="725"/>
      <c r="H148" s="725"/>
      <c r="I148" s="725"/>
      <c r="J148" s="696"/>
      <c r="K148" s="477" t="s">
        <v>16173</v>
      </c>
      <c r="L148" s="517" t="s">
        <v>16174</v>
      </c>
      <c r="M148" s="517" t="s">
        <v>15927</v>
      </c>
      <c r="N148" s="508"/>
      <c r="O148" s="354"/>
    </row>
    <row r="149" spans="1:15" ht="12.75" customHeight="1">
      <c r="A149" s="476">
        <v>2</v>
      </c>
      <c r="B149" s="476" t="s">
        <v>75</v>
      </c>
      <c r="C149" s="477" t="s">
        <v>87</v>
      </c>
      <c r="D149" s="738" t="s">
        <v>16175</v>
      </c>
      <c r="E149" s="725"/>
      <c r="F149" s="725"/>
      <c r="G149" s="725"/>
      <c r="H149" s="725"/>
      <c r="I149" s="725"/>
      <c r="J149" s="696"/>
      <c r="K149" s="477" t="s">
        <v>16176</v>
      </c>
      <c r="L149" s="517" t="s">
        <v>16177</v>
      </c>
      <c r="M149" s="491" t="s">
        <v>15927</v>
      </c>
      <c r="N149" s="479"/>
      <c r="O149" s="354"/>
    </row>
    <row r="150" spans="1:15" ht="12.75" customHeight="1">
      <c r="A150" s="476">
        <v>3</v>
      </c>
      <c r="B150" s="476" t="s">
        <v>75</v>
      </c>
      <c r="C150" s="477" t="s">
        <v>87</v>
      </c>
      <c r="D150" s="736" t="s">
        <v>16178</v>
      </c>
      <c r="E150" s="725"/>
      <c r="F150" s="725"/>
      <c r="G150" s="725"/>
      <c r="H150" s="725"/>
      <c r="I150" s="725"/>
      <c r="J150" s="696"/>
      <c r="K150" s="477" t="s">
        <v>16179</v>
      </c>
      <c r="L150" s="517" t="s">
        <v>16180</v>
      </c>
      <c r="M150" s="491" t="s">
        <v>817</v>
      </c>
      <c r="N150" s="479"/>
      <c r="O150" s="354"/>
    </row>
    <row r="151" spans="1:15" ht="12.75" customHeight="1">
      <c r="A151" s="476">
        <v>4</v>
      </c>
      <c r="B151" s="476" t="s">
        <v>75</v>
      </c>
      <c r="C151" s="477" t="s">
        <v>87</v>
      </c>
      <c r="D151" s="738" t="s">
        <v>16181</v>
      </c>
      <c r="E151" s="725"/>
      <c r="F151" s="725"/>
      <c r="G151" s="725"/>
      <c r="H151" s="725"/>
      <c r="I151" s="725"/>
      <c r="J151" s="696"/>
      <c r="K151" s="477" t="s">
        <v>4612</v>
      </c>
      <c r="L151" s="517" t="s">
        <v>16182</v>
      </c>
      <c r="M151" s="491" t="s">
        <v>23</v>
      </c>
      <c r="N151" s="479"/>
      <c r="O151" s="354"/>
    </row>
    <row r="152" spans="1:15" ht="12.75" customHeight="1">
      <c r="A152" s="476">
        <v>5</v>
      </c>
      <c r="B152" s="476" t="s">
        <v>75</v>
      </c>
      <c r="C152" s="477" t="s">
        <v>87</v>
      </c>
      <c r="D152" s="738" t="s">
        <v>16183</v>
      </c>
      <c r="E152" s="725"/>
      <c r="F152" s="725"/>
      <c r="G152" s="725"/>
      <c r="H152" s="725"/>
      <c r="I152" s="725"/>
      <c r="J152" s="696"/>
      <c r="K152" s="477" t="s">
        <v>10629</v>
      </c>
      <c r="L152" s="517" t="s">
        <v>16184</v>
      </c>
      <c r="M152" s="491" t="s">
        <v>23</v>
      </c>
      <c r="N152" s="479"/>
      <c r="O152" s="354"/>
    </row>
    <row r="153" spans="1:15" ht="12.75" customHeight="1">
      <c r="A153" s="476">
        <v>6</v>
      </c>
      <c r="B153" s="476" t="s">
        <v>75</v>
      </c>
      <c r="C153" s="477" t="s">
        <v>87</v>
      </c>
      <c r="D153" s="738" t="s">
        <v>16185</v>
      </c>
      <c r="E153" s="725"/>
      <c r="F153" s="725"/>
      <c r="G153" s="725"/>
      <c r="H153" s="725"/>
      <c r="I153" s="725"/>
      <c r="J153" s="696"/>
      <c r="K153" s="477" t="s">
        <v>7962</v>
      </c>
      <c r="L153" s="517" t="s">
        <v>16186</v>
      </c>
      <c r="M153" s="491" t="s">
        <v>23</v>
      </c>
      <c r="N153" s="479"/>
      <c r="O153" s="354"/>
    </row>
    <row r="154" spans="1:15" ht="12.75" customHeight="1">
      <c r="A154" s="476">
        <v>7</v>
      </c>
      <c r="B154" s="476" t="s">
        <v>75</v>
      </c>
      <c r="C154" s="477" t="s">
        <v>87</v>
      </c>
      <c r="D154" s="738" t="s">
        <v>16187</v>
      </c>
      <c r="E154" s="725"/>
      <c r="F154" s="725"/>
      <c r="G154" s="725"/>
      <c r="H154" s="725"/>
      <c r="I154" s="725"/>
      <c r="J154" s="696"/>
      <c r="K154" s="477" t="s">
        <v>6032</v>
      </c>
      <c r="L154" s="517" t="s">
        <v>16188</v>
      </c>
      <c r="M154" s="491" t="s">
        <v>23</v>
      </c>
      <c r="N154" s="479"/>
      <c r="O154" s="354"/>
    </row>
    <row r="155" spans="1:15" ht="12.75" customHeight="1">
      <c r="A155" s="476">
        <v>8</v>
      </c>
      <c r="B155" s="476" t="s">
        <v>75</v>
      </c>
      <c r="C155" s="477" t="s">
        <v>87</v>
      </c>
      <c r="D155" s="738" t="s">
        <v>16189</v>
      </c>
      <c r="E155" s="725"/>
      <c r="F155" s="725"/>
      <c r="G155" s="725"/>
      <c r="H155" s="725"/>
      <c r="I155" s="725"/>
      <c r="J155" s="696"/>
      <c r="K155" s="477" t="s">
        <v>9971</v>
      </c>
      <c r="L155" s="517" t="s">
        <v>16190</v>
      </c>
      <c r="M155" s="491" t="s">
        <v>23</v>
      </c>
      <c r="N155" s="479"/>
      <c r="O155" s="354"/>
    </row>
    <row r="156" spans="1:15" ht="12.75" customHeight="1">
      <c r="A156" s="476">
        <v>9</v>
      </c>
      <c r="B156" s="476" t="s">
        <v>75</v>
      </c>
      <c r="C156" s="477" t="s">
        <v>87</v>
      </c>
      <c r="D156" s="738" t="s">
        <v>16191</v>
      </c>
      <c r="E156" s="725"/>
      <c r="F156" s="725"/>
      <c r="G156" s="725"/>
      <c r="H156" s="725"/>
      <c r="I156" s="725"/>
      <c r="J156" s="696"/>
      <c r="K156" s="477" t="s">
        <v>561</v>
      </c>
      <c r="L156" s="491" t="s">
        <v>16192</v>
      </c>
      <c r="M156" s="491" t="s">
        <v>23</v>
      </c>
      <c r="N156" s="479"/>
      <c r="O156" s="354"/>
    </row>
    <row r="157" spans="1:15" ht="12.75" customHeight="1">
      <c r="A157" s="476">
        <v>10</v>
      </c>
      <c r="B157" s="476" t="s">
        <v>75</v>
      </c>
      <c r="C157" s="477" t="s">
        <v>87</v>
      </c>
      <c r="D157" s="738" t="s">
        <v>16193</v>
      </c>
      <c r="E157" s="725"/>
      <c r="F157" s="725"/>
      <c r="G157" s="725"/>
      <c r="H157" s="725"/>
      <c r="I157" s="725"/>
      <c r="J157" s="696"/>
      <c r="K157" s="477" t="s">
        <v>5260</v>
      </c>
      <c r="L157" s="491" t="s">
        <v>16194</v>
      </c>
      <c r="M157" s="491" t="s">
        <v>23</v>
      </c>
      <c r="N157" s="479"/>
      <c r="O157" s="354"/>
    </row>
    <row r="158" spans="1:15" ht="12.75" customHeight="1">
      <c r="A158" s="476">
        <v>11</v>
      </c>
      <c r="B158" s="476" t="s">
        <v>75</v>
      </c>
      <c r="C158" s="477" t="s">
        <v>87</v>
      </c>
      <c r="D158" s="736" t="s">
        <v>16195</v>
      </c>
      <c r="E158" s="725"/>
      <c r="F158" s="725"/>
      <c r="G158" s="725"/>
      <c r="H158" s="725"/>
      <c r="I158" s="725"/>
      <c r="J158" s="696"/>
      <c r="K158" s="477" t="s">
        <v>16196</v>
      </c>
      <c r="L158" s="491" t="s">
        <v>16197</v>
      </c>
      <c r="M158" s="491" t="s">
        <v>23</v>
      </c>
      <c r="N158" s="479"/>
      <c r="O158" s="354"/>
    </row>
    <row r="159" spans="1:15" ht="12.75" customHeight="1">
      <c r="A159" s="476">
        <v>12</v>
      </c>
      <c r="B159" s="476" t="s">
        <v>75</v>
      </c>
      <c r="C159" s="477" t="s">
        <v>87</v>
      </c>
      <c r="D159" s="736" t="s">
        <v>16198</v>
      </c>
      <c r="E159" s="725"/>
      <c r="F159" s="725"/>
      <c r="G159" s="725"/>
      <c r="H159" s="725"/>
      <c r="I159" s="725"/>
      <c r="J159" s="696"/>
      <c r="K159" s="477" t="s">
        <v>16199</v>
      </c>
      <c r="L159" s="491" t="s">
        <v>16200</v>
      </c>
      <c r="M159" s="491" t="s">
        <v>23</v>
      </c>
      <c r="N159" s="479"/>
      <c r="O159" s="354"/>
    </row>
    <row r="160" spans="1:15" ht="12.75" customHeight="1">
      <c r="A160" s="476">
        <v>13</v>
      </c>
      <c r="B160" s="476" t="s">
        <v>75</v>
      </c>
      <c r="C160" s="477" t="s">
        <v>87</v>
      </c>
      <c r="D160" s="738" t="s">
        <v>16201</v>
      </c>
      <c r="E160" s="725"/>
      <c r="F160" s="725"/>
      <c r="G160" s="725"/>
      <c r="H160" s="725"/>
      <c r="I160" s="725"/>
      <c r="J160" s="696"/>
      <c r="K160" s="477" t="s">
        <v>2036</v>
      </c>
      <c r="L160" s="491" t="s">
        <v>16202</v>
      </c>
      <c r="M160" s="491" t="s">
        <v>15927</v>
      </c>
      <c r="N160" s="479"/>
      <c r="O160" s="354"/>
    </row>
    <row r="161" spans="1:17" ht="12.75" customHeight="1">
      <c r="A161" s="476">
        <v>14</v>
      </c>
      <c r="B161" s="476" t="s">
        <v>75</v>
      </c>
      <c r="C161" s="477" t="s">
        <v>87</v>
      </c>
      <c r="D161" s="738" t="s">
        <v>16203</v>
      </c>
      <c r="E161" s="725"/>
      <c r="F161" s="725"/>
      <c r="G161" s="725"/>
      <c r="H161" s="725"/>
      <c r="I161" s="725"/>
      <c r="J161" s="696"/>
      <c r="K161" s="477" t="s">
        <v>16204</v>
      </c>
      <c r="L161" s="491" t="s">
        <v>16205</v>
      </c>
      <c r="M161" s="491" t="s">
        <v>15927</v>
      </c>
      <c r="N161" s="479"/>
      <c r="O161" s="354"/>
    </row>
    <row r="162" spans="1:17" ht="12.75" customHeight="1">
      <c r="A162" s="476">
        <v>15</v>
      </c>
      <c r="B162" s="476" t="s">
        <v>75</v>
      </c>
      <c r="C162" s="477" t="s">
        <v>87</v>
      </c>
      <c r="D162" s="736" t="s">
        <v>16206</v>
      </c>
      <c r="E162" s="725"/>
      <c r="F162" s="725"/>
      <c r="G162" s="725"/>
      <c r="H162" s="725"/>
      <c r="I162" s="725"/>
      <c r="J162" s="696"/>
      <c r="K162" s="477" t="s">
        <v>16207</v>
      </c>
      <c r="L162" s="491" t="s">
        <v>16208</v>
      </c>
      <c r="M162" s="491" t="s">
        <v>23</v>
      </c>
      <c r="N162" s="479"/>
      <c r="O162" s="354"/>
    </row>
    <row r="163" spans="1:17" ht="12.75" customHeight="1">
      <c r="A163" s="476">
        <v>16</v>
      </c>
      <c r="B163" s="476" t="s">
        <v>75</v>
      </c>
      <c r="C163" s="477" t="s">
        <v>87</v>
      </c>
      <c r="D163" s="738" t="s">
        <v>16209</v>
      </c>
      <c r="E163" s="725"/>
      <c r="F163" s="725"/>
      <c r="G163" s="725"/>
      <c r="H163" s="725"/>
      <c r="I163" s="725"/>
      <c r="J163" s="696"/>
      <c r="K163" s="477" t="s">
        <v>16210</v>
      </c>
      <c r="L163" s="491" t="s">
        <v>16211</v>
      </c>
      <c r="M163" s="491" t="s">
        <v>23</v>
      </c>
      <c r="N163" s="479"/>
      <c r="O163" s="354"/>
    </row>
    <row r="164" spans="1:17" ht="12.75" customHeight="1">
      <c r="A164" s="476">
        <v>17</v>
      </c>
      <c r="B164" s="476" t="s">
        <v>75</v>
      </c>
      <c r="C164" s="477" t="s">
        <v>87</v>
      </c>
      <c r="D164" s="736" t="s">
        <v>16212</v>
      </c>
      <c r="E164" s="725"/>
      <c r="F164" s="725"/>
      <c r="G164" s="725"/>
      <c r="H164" s="725"/>
      <c r="I164" s="725"/>
      <c r="J164" s="696"/>
      <c r="K164" s="477" t="s">
        <v>16213</v>
      </c>
      <c r="L164" s="491" t="s">
        <v>16214</v>
      </c>
      <c r="M164" s="491" t="s">
        <v>23</v>
      </c>
      <c r="N164" s="479"/>
      <c r="O164" s="354"/>
    </row>
    <row r="165" spans="1:17" ht="12.75" customHeight="1">
      <c r="A165" s="476">
        <v>18</v>
      </c>
      <c r="B165" s="476" t="s">
        <v>75</v>
      </c>
      <c r="C165" s="477" t="s">
        <v>87</v>
      </c>
      <c r="D165" s="738" t="s">
        <v>16215</v>
      </c>
      <c r="E165" s="725"/>
      <c r="F165" s="725"/>
      <c r="G165" s="725"/>
      <c r="H165" s="725"/>
      <c r="I165" s="725"/>
      <c r="J165" s="696"/>
      <c r="K165" s="477" t="s">
        <v>16216</v>
      </c>
      <c r="L165" s="491" t="s">
        <v>16217</v>
      </c>
      <c r="M165" s="491" t="s">
        <v>23</v>
      </c>
      <c r="N165" s="479"/>
      <c r="O165" s="354"/>
    </row>
    <row r="166" spans="1:17" ht="12.75" customHeight="1">
      <c r="A166" s="476">
        <v>19</v>
      </c>
      <c r="B166" s="476" t="s">
        <v>75</v>
      </c>
      <c r="C166" s="477" t="s">
        <v>87</v>
      </c>
      <c r="D166" s="738" t="s">
        <v>16218</v>
      </c>
      <c r="E166" s="725"/>
      <c r="F166" s="725"/>
      <c r="G166" s="725"/>
      <c r="H166" s="725"/>
      <c r="I166" s="725"/>
      <c r="J166" s="696"/>
      <c r="K166" s="477" t="s">
        <v>4816</v>
      </c>
      <c r="L166" s="491" t="s">
        <v>16219</v>
      </c>
      <c r="M166" s="491" t="s">
        <v>23</v>
      </c>
      <c r="N166" s="479"/>
      <c r="O166" s="354"/>
    </row>
    <row r="167" spans="1:17" ht="12.75" customHeight="1">
      <c r="A167" s="476">
        <v>20</v>
      </c>
      <c r="B167" s="476" t="s">
        <v>75</v>
      </c>
      <c r="C167" s="477" t="s">
        <v>87</v>
      </c>
      <c r="D167" s="738" t="s">
        <v>16220</v>
      </c>
      <c r="E167" s="725"/>
      <c r="F167" s="725"/>
      <c r="G167" s="725"/>
      <c r="H167" s="725"/>
      <c r="I167" s="725"/>
      <c r="J167" s="696"/>
      <c r="K167" s="477" t="s">
        <v>3734</v>
      </c>
      <c r="L167" s="491" t="s">
        <v>16221</v>
      </c>
      <c r="M167" s="491" t="s">
        <v>16106</v>
      </c>
      <c r="N167" s="479"/>
      <c r="O167" s="354"/>
    </row>
    <row r="168" spans="1:17" ht="12.75" customHeight="1">
      <c r="A168" s="476">
        <v>21</v>
      </c>
      <c r="B168" s="476" t="s">
        <v>75</v>
      </c>
      <c r="C168" s="477" t="s">
        <v>87</v>
      </c>
      <c r="D168" s="736" t="s">
        <v>16222</v>
      </c>
      <c r="E168" s="725"/>
      <c r="F168" s="725"/>
      <c r="G168" s="725"/>
      <c r="H168" s="725"/>
      <c r="I168" s="725"/>
      <c r="J168" s="696"/>
      <c r="K168" s="477" t="s">
        <v>16223</v>
      </c>
      <c r="L168" s="517" t="s">
        <v>16224</v>
      </c>
      <c r="M168" s="491" t="s">
        <v>15927</v>
      </c>
      <c r="N168" s="479"/>
      <c r="O168" s="354"/>
    </row>
    <row r="169" spans="1:17" ht="12.75" customHeight="1">
      <c r="A169" s="476">
        <v>22</v>
      </c>
      <c r="B169" s="476" t="s">
        <v>75</v>
      </c>
      <c r="C169" s="477" t="s">
        <v>87</v>
      </c>
      <c r="D169" s="736" t="s">
        <v>16225</v>
      </c>
      <c r="E169" s="725"/>
      <c r="F169" s="725"/>
      <c r="G169" s="725"/>
      <c r="H169" s="725"/>
      <c r="I169" s="725"/>
      <c r="J169" s="696"/>
      <c r="K169" s="477" t="s">
        <v>16226</v>
      </c>
      <c r="L169" s="517" t="s">
        <v>16227</v>
      </c>
      <c r="M169" s="491" t="s">
        <v>23</v>
      </c>
      <c r="N169" s="479"/>
      <c r="O169" s="354"/>
    </row>
    <row r="170" spans="1:17" ht="12.75" customHeight="1">
      <c r="A170" s="476">
        <v>23</v>
      </c>
      <c r="B170" s="476" t="s">
        <v>75</v>
      </c>
      <c r="C170" s="477" t="s">
        <v>87</v>
      </c>
      <c r="D170" s="738" t="s">
        <v>16228</v>
      </c>
      <c r="E170" s="725"/>
      <c r="F170" s="725"/>
      <c r="G170" s="725"/>
      <c r="H170" s="725"/>
      <c r="I170" s="725"/>
      <c r="J170" s="696"/>
      <c r="K170" s="477" t="s">
        <v>9896</v>
      </c>
      <c r="L170" s="517" t="s">
        <v>16229</v>
      </c>
      <c r="M170" s="491" t="s">
        <v>23</v>
      </c>
      <c r="N170" s="479"/>
      <c r="O170" s="354"/>
    </row>
    <row r="171" spans="1:17" ht="12.75" customHeight="1">
      <c r="A171" s="457"/>
      <c r="B171" s="457"/>
      <c r="C171" s="457"/>
      <c r="D171" s="457"/>
      <c r="E171" s="457"/>
      <c r="F171" s="457"/>
      <c r="G171" s="457"/>
      <c r="H171" s="457"/>
      <c r="I171" s="457"/>
      <c r="J171" s="457"/>
      <c r="K171" s="457"/>
      <c r="L171" s="497"/>
      <c r="M171" s="498"/>
      <c r="N171" s="457"/>
      <c r="O171" s="457"/>
    </row>
    <row r="172" spans="1:17" ht="12.75" customHeight="1">
      <c r="A172" s="733" t="s">
        <v>16230</v>
      </c>
      <c r="B172" s="725"/>
      <c r="C172" s="725"/>
      <c r="D172" s="725"/>
      <c r="E172" s="725"/>
      <c r="F172" s="725"/>
      <c r="G172" s="725"/>
      <c r="H172" s="725"/>
      <c r="I172" s="725"/>
      <c r="J172" s="725"/>
      <c r="K172" s="725"/>
      <c r="L172" s="725"/>
      <c r="M172" s="725"/>
      <c r="N172" s="725"/>
      <c r="O172" s="734"/>
    </row>
    <row r="173" spans="1:17" ht="12.75" customHeight="1">
      <c r="A173" s="457"/>
      <c r="B173" s="457"/>
      <c r="C173" s="457"/>
      <c r="D173" s="457"/>
      <c r="E173" s="457"/>
      <c r="F173" s="457"/>
      <c r="G173" s="457"/>
      <c r="H173" s="457"/>
      <c r="I173" s="457"/>
      <c r="J173" s="457"/>
      <c r="K173" s="457"/>
      <c r="L173" s="497"/>
      <c r="M173" s="498"/>
      <c r="N173" s="457"/>
      <c r="O173" s="457"/>
    </row>
    <row r="174" spans="1:17" ht="12.75" customHeight="1">
      <c r="A174" s="461"/>
      <c r="B174" s="739" t="s">
        <v>9</v>
      </c>
      <c r="C174" s="740" t="s">
        <v>16033</v>
      </c>
      <c r="D174" s="741" t="s">
        <v>16034</v>
      </c>
      <c r="E174" s="725"/>
      <c r="F174" s="725"/>
      <c r="G174" s="725"/>
      <c r="H174" s="725"/>
      <c r="I174" s="696"/>
      <c r="J174" s="742" t="s">
        <v>15916</v>
      </c>
      <c r="K174" s="686"/>
      <c r="L174" s="686"/>
      <c r="M174" s="686"/>
      <c r="N174" s="686"/>
      <c r="O174" s="743"/>
    </row>
    <row r="175" spans="1:17" ht="12.75" customHeight="1">
      <c r="A175" s="457"/>
      <c r="B175" s="701"/>
      <c r="C175" s="701"/>
      <c r="D175" s="741" t="s">
        <v>24</v>
      </c>
      <c r="E175" s="725"/>
      <c r="F175" s="725"/>
      <c r="G175" s="725"/>
      <c r="H175" s="725"/>
      <c r="I175" s="696"/>
      <c r="J175" s="688"/>
      <c r="K175" s="689"/>
      <c r="L175" s="689"/>
      <c r="M175" s="689"/>
      <c r="N175" s="689"/>
      <c r="O175" s="744"/>
    </row>
    <row r="176" spans="1:17" ht="12.75" customHeight="1">
      <c r="A176" s="509"/>
      <c r="B176" s="702"/>
      <c r="C176" s="702"/>
      <c r="D176" s="463" t="s">
        <v>16035</v>
      </c>
      <c r="E176" s="463" t="s">
        <v>16036</v>
      </c>
      <c r="F176" s="463" t="s">
        <v>16037</v>
      </c>
      <c r="G176" s="463" t="s">
        <v>15921</v>
      </c>
      <c r="H176" s="463" t="s">
        <v>16038</v>
      </c>
      <c r="I176" s="463" t="s">
        <v>23</v>
      </c>
      <c r="J176" s="464" t="s">
        <v>817</v>
      </c>
      <c r="K176" s="464" t="s">
        <v>15927</v>
      </c>
      <c r="L176" s="464" t="s">
        <v>16081</v>
      </c>
      <c r="M176" s="465" t="s">
        <v>625</v>
      </c>
      <c r="N176" s="464" t="s">
        <v>1601</v>
      </c>
      <c r="O176" s="466" t="s">
        <v>16040</v>
      </c>
      <c r="P176" s="466" t="s">
        <v>16041</v>
      </c>
      <c r="Q176" s="466" t="s">
        <v>16042</v>
      </c>
    </row>
    <row r="177" spans="1:17" ht="12.75" customHeight="1">
      <c r="A177" s="509"/>
      <c r="B177" s="467" t="s">
        <v>87</v>
      </c>
      <c r="C177" s="467" t="s">
        <v>73</v>
      </c>
      <c r="D177" s="468">
        <v>24</v>
      </c>
      <c r="E177" s="468">
        <v>16</v>
      </c>
      <c r="F177" s="468">
        <f>COUNTIF(N181:N196,"AGREGADO")</f>
        <v>5</v>
      </c>
      <c r="G177" s="468">
        <f>SUM(D177-E177+F177)</f>
        <v>13</v>
      </c>
      <c r="H177" s="468">
        <v>0</v>
      </c>
      <c r="I177" s="469">
        <f>COUNTIF(M181:M196,"PRONTO")</f>
        <v>8</v>
      </c>
      <c r="J177" s="469">
        <f>COUNTIF(M181:M196,"LE")</f>
        <v>0</v>
      </c>
      <c r="K177" s="469">
        <f>COUNTIF(M181:M196,"FÉRIAS")</f>
        <v>2</v>
      </c>
      <c r="L177" s="469">
        <f>COUNTIF(M181:M196,"A DISPOSIÇÃO")</f>
        <v>0</v>
      </c>
      <c r="M177" s="469">
        <f>COUNTIF(M181:M196,"LTIP")</f>
        <v>0</v>
      </c>
      <c r="N177" s="469">
        <f>COUNTIF(M181:M196,"LTS")</f>
        <v>0</v>
      </c>
      <c r="O177" s="469">
        <f>COUNTIF(M181:M196,"AGREGADO/RR")</f>
        <v>5</v>
      </c>
      <c r="P177" s="469">
        <f>COUNTIF(M181:M196,"CEDIDO")</f>
        <v>0</v>
      </c>
      <c r="Q177" s="469">
        <f>COUNTIF(N181:N196,"AGREGADO/NOMEAÇÃO")</f>
        <v>1</v>
      </c>
    </row>
    <row r="178" spans="1:17" ht="12.75" customHeight="1">
      <c r="A178" s="509"/>
      <c r="B178" s="746" t="s">
        <v>39</v>
      </c>
      <c r="C178" s="696"/>
      <c r="D178" s="467"/>
      <c r="E178" s="467"/>
      <c r="F178" s="467"/>
      <c r="G178" s="467"/>
      <c r="H178" s="467"/>
      <c r="I178" s="467"/>
      <c r="J178" s="467"/>
      <c r="K178" s="467"/>
      <c r="L178" s="504"/>
      <c r="M178" s="505"/>
      <c r="N178" s="467"/>
      <c r="O178" s="467"/>
    </row>
    <row r="179" spans="1:17" ht="12.75" customHeight="1">
      <c r="A179" s="354"/>
      <c r="B179" s="470"/>
      <c r="C179" s="470"/>
      <c r="D179" s="470"/>
      <c r="E179" s="470"/>
      <c r="F179" s="470"/>
      <c r="G179" s="470"/>
      <c r="H179" s="470"/>
      <c r="I179" s="470"/>
      <c r="J179" s="470"/>
      <c r="K179" s="470"/>
      <c r="L179" s="499"/>
      <c r="M179" s="500"/>
      <c r="N179" s="470"/>
      <c r="O179" s="457"/>
    </row>
    <row r="180" spans="1:17" ht="12.75" customHeight="1">
      <c r="A180" s="471" t="s">
        <v>15820</v>
      </c>
      <c r="B180" s="472" t="s">
        <v>16043</v>
      </c>
      <c r="C180" s="472" t="s">
        <v>9</v>
      </c>
      <c r="D180" s="735" t="s">
        <v>16044</v>
      </c>
      <c r="E180" s="725"/>
      <c r="F180" s="725"/>
      <c r="G180" s="725"/>
      <c r="H180" s="725"/>
      <c r="I180" s="725"/>
      <c r="J180" s="696"/>
      <c r="K180" s="472" t="s">
        <v>16045</v>
      </c>
      <c r="L180" s="474" t="s">
        <v>16046</v>
      </c>
      <c r="M180" s="471" t="s">
        <v>24</v>
      </c>
      <c r="N180" s="471" t="s">
        <v>16047</v>
      </c>
      <c r="O180" s="475"/>
    </row>
    <row r="181" spans="1:17" ht="12.75" customHeight="1">
      <c r="A181" s="518">
        <v>1</v>
      </c>
      <c r="B181" s="518" t="s">
        <v>73</v>
      </c>
      <c r="C181" s="477" t="s">
        <v>87</v>
      </c>
      <c r="D181" s="745" t="s">
        <v>16231</v>
      </c>
      <c r="E181" s="725"/>
      <c r="F181" s="725"/>
      <c r="G181" s="725"/>
      <c r="H181" s="725"/>
      <c r="I181" s="725"/>
      <c r="J181" s="696"/>
      <c r="K181" s="519" t="s">
        <v>16232</v>
      </c>
      <c r="L181" s="520" t="s">
        <v>16233</v>
      </c>
      <c r="M181" s="508" t="s">
        <v>15927</v>
      </c>
      <c r="N181" s="479"/>
      <c r="O181" s="521"/>
    </row>
    <row r="182" spans="1:17" ht="12.75" customHeight="1">
      <c r="A182" s="518">
        <v>2</v>
      </c>
      <c r="B182" s="518" t="s">
        <v>73</v>
      </c>
      <c r="C182" s="477" t="s">
        <v>87</v>
      </c>
      <c r="D182" s="738" t="s">
        <v>16234</v>
      </c>
      <c r="E182" s="725"/>
      <c r="F182" s="725"/>
      <c r="G182" s="725"/>
      <c r="H182" s="725"/>
      <c r="I182" s="725"/>
      <c r="J182" s="696"/>
      <c r="K182" s="477" t="s">
        <v>16235</v>
      </c>
      <c r="L182" s="517" t="s">
        <v>16236</v>
      </c>
      <c r="M182" s="508" t="s">
        <v>23</v>
      </c>
      <c r="N182" s="479"/>
      <c r="O182" s="498"/>
    </row>
    <row r="183" spans="1:17" ht="12.75" customHeight="1">
      <c r="A183" s="518">
        <v>3</v>
      </c>
      <c r="B183" s="518" t="s">
        <v>73</v>
      </c>
      <c r="C183" s="477" t="s">
        <v>87</v>
      </c>
      <c r="D183" s="745" t="s">
        <v>16237</v>
      </c>
      <c r="E183" s="725"/>
      <c r="F183" s="725"/>
      <c r="G183" s="725"/>
      <c r="H183" s="725"/>
      <c r="I183" s="725"/>
      <c r="J183" s="696"/>
      <c r="K183" s="519" t="s">
        <v>16238</v>
      </c>
      <c r="L183" s="520" t="s">
        <v>16239</v>
      </c>
      <c r="M183" s="508" t="s">
        <v>9452</v>
      </c>
      <c r="N183" s="479" t="s">
        <v>168</v>
      </c>
      <c r="O183" s="354"/>
    </row>
    <row r="184" spans="1:17" ht="12.75" customHeight="1">
      <c r="A184" s="518">
        <v>4</v>
      </c>
      <c r="B184" s="518" t="s">
        <v>73</v>
      </c>
      <c r="C184" s="477" t="s">
        <v>87</v>
      </c>
      <c r="D184" s="738" t="s">
        <v>16240</v>
      </c>
      <c r="E184" s="725"/>
      <c r="F184" s="725"/>
      <c r="G184" s="725"/>
      <c r="H184" s="725"/>
      <c r="I184" s="725"/>
      <c r="J184" s="696"/>
      <c r="K184" s="477" t="s">
        <v>16241</v>
      </c>
      <c r="L184" s="492" t="s">
        <v>16242</v>
      </c>
      <c r="M184" s="508" t="s">
        <v>9452</v>
      </c>
      <c r="N184" s="479" t="s">
        <v>168</v>
      </c>
      <c r="O184" s="354"/>
    </row>
    <row r="185" spans="1:17" ht="12.75" customHeight="1">
      <c r="A185" s="518">
        <v>5</v>
      </c>
      <c r="B185" s="518" t="s">
        <v>73</v>
      </c>
      <c r="C185" s="477" t="s">
        <v>87</v>
      </c>
      <c r="D185" s="736" t="s">
        <v>16243</v>
      </c>
      <c r="E185" s="725"/>
      <c r="F185" s="725"/>
      <c r="G185" s="725"/>
      <c r="H185" s="725"/>
      <c r="I185" s="725"/>
      <c r="J185" s="696"/>
      <c r="K185" s="477" t="s">
        <v>16244</v>
      </c>
      <c r="L185" s="517" t="s">
        <v>16245</v>
      </c>
      <c r="M185" s="508" t="s">
        <v>9452</v>
      </c>
      <c r="N185" s="479" t="s">
        <v>168</v>
      </c>
      <c r="O185" s="354"/>
    </row>
    <row r="186" spans="1:17" ht="12.75" customHeight="1">
      <c r="A186" s="518">
        <v>6</v>
      </c>
      <c r="B186" s="518" t="s">
        <v>73</v>
      </c>
      <c r="C186" s="477" t="s">
        <v>87</v>
      </c>
      <c r="D186" s="736" t="s">
        <v>16246</v>
      </c>
      <c r="E186" s="725"/>
      <c r="F186" s="725"/>
      <c r="G186" s="725"/>
      <c r="H186" s="725"/>
      <c r="I186" s="725"/>
      <c r="J186" s="696"/>
      <c r="K186" s="477" t="s">
        <v>16247</v>
      </c>
      <c r="L186" s="517" t="s">
        <v>16248</v>
      </c>
      <c r="M186" s="508" t="s">
        <v>9452</v>
      </c>
      <c r="N186" s="479" t="s">
        <v>168</v>
      </c>
      <c r="O186" s="354"/>
    </row>
    <row r="187" spans="1:17" ht="12.75" customHeight="1">
      <c r="A187" s="518">
        <v>7</v>
      </c>
      <c r="B187" s="518" t="s">
        <v>73</v>
      </c>
      <c r="C187" s="477" t="s">
        <v>87</v>
      </c>
      <c r="D187" s="738" t="s">
        <v>16249</v>
      </c>
      <c r="E187" s="725"/>
      <c r="F187" s="725"/>
      <c r="G187" s="725"/>
      <c r="H187" s="725"/>
      <c r="I187" s="725"/>
      <c r="J187" s="696"/>
      <c r="K187" s="477" t="s">
        <v>16250</v>
      </c>
      <c r="L187" s="517" t="s">
        <v>16251</v>
      </c>
      <c r="M187" s="508" t="s">
        <v>9452</v>
      </c>
      <c r="N187" s="479" t="s">
        <v>168</v>
      </c>
      <c r="O187" s="354"/>
    </row>
    <row r="188" spans="1:17" ht="12.75" customHeight="1">
      <c r="A188" s="518">
        <v>8</v>
      </c>
      <c r="B188" s="518" t="s">
        <v>73</v>
      </c>
      <c r="C188" s="477" t="s">
        <v>87</v>
      </c>
      <c r="D188" s="736" t="s">
        <v>16252</v>
      </c>
      <c r="E188" s="725"/>
      <c r="F188" s="725"/>
      <c r="G188" s="725"/>
      <c r="H188" s="725"/>
      <c r="I188" s="725"/>
      <c r="J188" s="696"/>
      <c r="K188" s="477" t="s">
        <v>16253</v>
      </c>
      <c r="L188" s="517" t="s">
        <v>16254</v>
      </c>
      <c r="M188" s="508" t="s">
        <v>15927</v>
      </c>
      <c r="N188" s="479"/>
      <c r="O188" s="354"/>
    </row>
    <row r="189" spans="1:17" ht="12.75" customHeight="1">
      <c r="A189" s="518">
        <v>9</v>
      </c>
      <c r="B189" s="518" t="s">
        <v>73</v>
      </c>
      <c r="C189" s="477" t="s">
        <v>87</v>
      </c>
      <c r="D189" s="736" t="s">
        <v>16255</v>
      </c>
      <c r="E189" s="725"/>
      <c r="F189" s="725"/>
      <c r="G189" s="725"/>
      <c r="H189" s="725"/>
      <c r="I189" s="725"/>
      <c r="J189" s="696"/>
      <c r="K189" s="477" t="s">
        <v>16256</v>
      </c>
      <c r="L189" s="517" t="s">
        <v>16257</v>
      </c>
      <c r="M189" s="508" t="s">
        <v>23</v>
      </c>
      <c r="N189" s="479"/>
      <c r="O189" s="354"/>
    </row>
    <row r="190" spans="1:17" ht="12.75" customHeight="1">
      <c r="A190" s="518">
        <v>10</v>
      </c>
      <c r="B190" s="518" t="s">
        <v>73</v>
      </c>
      <c r="C190" s="477" t="s">
        <v>87</v>
      </c>
      <c r="D190" s="736" t="s">
        <v>16258</v>
      </c>
      <c r="E190" s="725"/>
      <c r="F190" s="725"/>
      <c r="G190" s="725"/>
      <c r="H190" s="725"/>
      <c r="I190" s="725"/>
      <c r="J190" s="696"/>
      <c r="K190" s="477" t="s">
        <v>16259</v>
      </c>
      <c r="L190" s="517" t="s">
        <v>16260</v>
      </c>
      <c r="M190" s="508" t="s">
        <v>168</v>
      </c>
      <c r="N190" s="479" t="s">
        <v>16079</v>
      </c>
      <c r="O190" s="354"/>
    </row>
    <row r="191" spans="1:17" ht="12.75" customHeight="1">
      <c r="A191" s="518">
        <v>11</v>
      </c>
      <c r="B191" s="518" t="s">
        <v>73</v>
      </c>
      <c r="C191" s="477" t="s">
        <v>87</v>
      </c>
      <c r="D191" s="736" t="s">
        <v>16261</v>
      </c>
      <c r="E191" s="725"/>
      <c r="F191" s="725"/>
      <c r="G191" s="725"/>
      <c r="H191" s="725"/>
      <c r="I191" s="725"/>
      <c r="J191" s="696"/>
      <c r="K191" s="477" t="s">
        <v>7531</v>
      </c>
      <c r="L191" s="517" t="s">
        <v>16262</v>
      </c>
      <c r="M191" s="508" t="s">
        <v>23</v>
      </c>
      <c r="N191" s="479"/>
      <c r="O191" s="354"/>
    </row>
    <row r="192" spans="1:17" ht="12.75" customHeight="1">
      <c r="A192" s="518">
        <v>12</v>
      </c>
      <c r="B192" s="518" t="s">
        <v>73</v>
      </c>
      <c r="C192" s="477" t="s">
        <v>87</v>
      </c>
      <c r="D192" s="736" t="s">
        <v>16263</v>
      </c>
      <c r="E192" s="725"/>
      <c r="F192" s="725"/>
      <c r="G192" s="725"/>
      <c r="H192" s="725"/>
      <c r="I192" s="725"/>
      <c r="J192" s="696"/>
      <c r="K192" s="477" t="s">
        <v>5727</v>
      </c>
      <c r="L192" s="517" t="s">
        <v>16264</v>
      </c>
      <c r="M192" s="508" t="s">
        <v>23</v>
      </c>
      <c r="N192" s="479"/>
      <c r="O192" s="354"/>
    </row>
    <row r="193" spans="1:15" ht="12.75" customHeight="1">
      <c r="A193" s="518">
        <v>13</v>
      </c>
      <c r="B193" s="518" t="s">
        <v>73</v>
      </c>
      <c r="C193" s="477" t="s">
        <v>87</v>
      </c>
      <c r="D193" s="736" t="s">
        <v>16265</v>
      </c>
      <c r="E193" s="725"/>
      <c r="F193" s="725"/>
      <c r="G193" s="725"/>
      <c r="H193" s="725"/>
      <c r="I193" s="725"/>
      <c r="J193" s="696"/>
      <c r="K193" s="477" t="s">
        <v>16266</v>
      </c>
      <c r="L193" s="508" t="s">
        <v>16267</v>
      </c>
      <c r="M193" s="508" t="s">
        <v>23</v>
      </c>
      <c r="N193" s="479"/>
      <c r="O193" s="354"/>
    </row>
    <row r="194" spans="1:15" ht="12.75" customHeight="1">
      <c r="A194" s="518">
        <v>14</v>
      </c>
      <c r="B194" s="518" t="s">
        <v>73</v>
      </c>
      <c r="C194" s="477" t="s">
        <v>87</v>
      </c>
      <c r="D194" s="736" t="s">
        <v>16268</v>
      </c>
      <c r="E194" s="725"/>
      <c r="F194" s="725"/>
      <c r="G194" s="725"/>
      <c r="H194" s="725"/>
      <c r="I194" s="725"/>
      <c r="J194" s="696"/>
      <c r="K194" s="477" t="s">
        <v>16269</v>
      </c>
      <c r="L194" s="517" t="s">
        <v>16270</v>
      </c>
      <c r="M194" s="508" t="s">
        <v>23</v>
      </c>
      <c r="N194" s="479"/>
      <c r="O194" s="354"/>
    </row>
    <row r="195" spans="1:15" ht="12.75" customHeight="1">
      <c r="A195" s="518">
        <v>15</v>
      </c>
      <c r="B195" s="518" t="s">
        <v>73</v>
      </c>
      <c r="C195" s="477" t="s">
        <v>87</v>
      </c>
      <c r="D195" s="745" t="s">
        <v>16271</v>
      </c>
      <c r="E195" s="725"/>
      <c r="F195" s="725"/>
      <c r="G195" s="725"/>
      <c r="H195" s="725"/>
      <c r="I195" s="725"/>
      <c r="J195" s="696"/>
      <c r="K195" s="477" t="s">
        <v>5199</v>
      </c>
      <c r="L195" s="517" t="s">
        <v>16272</v>
      </c>
      <c r="M195" s="508" t="s">
        <v>23</v>
      </c>
      <c r="N195" s="479"/>
      <c r="O195" s="354"/>
    </row>
    <row r="196" spans="1:15" ht="12.75" customHeight="1">
      <c r="A196" s="518">
        <v>16</v>
      </c>
      <c r="B196" s="518" t="s">
        <v>73</v>
      </c>
      <c r="C196" s="477" t="s">
        <v>87</v>
      </c>
      <c r="D196" s="736" t="s">
        <v>16273</v>
      </c>
      <c r="E196" s="725"/>
      <c r="F196" s="725"/>
      <c r="G196" s="725"/>
      <c r="H196" s="725"/>
      <c r="I196" s="725"/>
      <c r="J196" s="696"/>
      <c r="K196" s="477" t="s">
        <v>2051</v>
      </c>
      <c r="L196" s="517" t="s">
        <v>16274</v>
      </c>
      <c r="M196" s="508" t="s">
        <v>23</v>
      </c>
      <c r="N196" s="479"/>
      <c r="O196" s="354"/>
    </row>
    <row r="197" spans="1:15" ht="12.75" customHeight="1">
      <c r="A197" s="354"/>
      <c r="B197" s="354"/>
      <c r="C197" s="354"/>
      <c r="D197" s="354"/>
      <c r="E197" s="354"/>
      <c r="F197" s="354"/>
      <c r="G197" s="354"/>
      <c r="H197" s="354"/>
      <c r="I197" s="354"/>
      <c r="J197" s="354"/>
      <c r="K197" s="457"/>
      <c r="L197" s="497"/>
      <c r="M197" s="498"/>
      <c r="N197" s="354"/>
      <c r="O197" s="354"/>
    </row>
    <row r="198" spans="1:15" ht="12.75" customHeight="1">
      <c r="A198" s="733" t="s">
        <v>16275</v>
      </c>
      <c r="B198" s="725"/>
      <c r="C198" s="725"/>
      <c r="D198" s="725"/>
      <c r="E198" s="725"/>
      <c r="F198" s="725"/>
      <c r="G198" s="725"/>
      <c r="H198" s="725"/>
      <c r="I198" s="725"/>
      <c r="J198" s="725"/>
      <c r="K198" s="725"/>
      <c r="L198" s="725"/>
      <c r="M198" s="725"/>
      <c r="N198" s="725"/>
      <c r="O198" s="696"/>
    </row>
    <row r="199" spans="1:15" ht="12.75" customHeight="1">
      <c r="A199" s="473"/>
      <c r="B199" s="522"/>
      <c r="C199" s="522"/>
      <c r="D199" s="522"/>
      <c r="E199" s="522"/>
      <c r="F199" s="522"/>
      <c r="G199" s="522"/>
      <c r="H199" s="522"/>
      <c r="I199" s="522"/>
      <c r="J199" s="522"/>
      <c r="K199" s="522"/>
      <c r="L199" s="523"/>
      <c r="M199" s="524"/>
      <c r="N199" s="522"/>
      <c r="O199" s="525"/>
    </row>
    <row r="200" spans="1:15" ht="12.75" customHeight="1">
      <c r="A200" s="471" t="s">
        <v>15820</v>
      </c>
      <c r="B200" s="472" t="s">
        <v>16043</v>
      </c>
      <c r="C200" s="472" t="s">
        <v>9</v>
      </c>
      <c r="D200" s="735" t="s">
        <v>16044</v>
      </c>
      <c r="E200" s="725"/>
      <c r="F200" s="725"/>
      <c r="G200" s="725"/>
      <c r="H200" s="725"/>
      <c r="I200" s="725"/>
      <c r="J200" s="696"/>
      <c r="K200" s="472" t="s">
        <v>16045</v>
      </c>
      <c r="L200" s="474" t="s">
        <v>16046</v>
      </c>
      <c r="M200" s="501" t="s">
        <v>24</v>
      </c>
      <c r="N200" s="471" t="s">
        <v>16047</v>
      </c>
      <c r="O200" s="475"/>
    </row>
    <row r="201" spans="1:15" ht="12.75" customHeight="1">
      <c r="A201" s="518">
        <v>1</v>
      </c>
      <c r="B201" s="518" t="s">
        <v>73</v>
      </c>
      <c r="C201" s="477"/>
      <c r="D201" s="526" t="s">
        <v>16276</v>
      </c>
      <c r="E201" s="527"/>
      <c r="F201" s="527"/>
      <c r="G201" s="527"/>
      <c r="H201" s="527"/>
      <c r="I201" s="527"/>
      <c r="J201" s="528"/>
      <c r="K201" s="477" t="s">
        <v>11342</v>
      </c>
      <c r="L201" s="517" t="s">
        <v>16277</v>
      </c>
      <c r="M201" s="491" t="s">
        <v>23</v>
      </c>
      <c r="N201" s="479"/>
      <c r="O201" s="354"/>
    </row>
    <row r="202" spans="1:15" ht="12.75" customHeight="1">
      <c r="A202" s="518">
        <v>2</v>
      </c>
      <c r="B202" s="518" t="s">
        <v>73</v>
      </c>
      <c r="C202" s="477"/>
      <c r="D202" s="491" t="s">
        <v>16278</v>
      </c>
      <c r="E202" s="529"/>
      <c r="F202" s="529"/>
      <c r="G202" s="529"/>
      <c r="H202" s="529"/>
      <c r="I202" s="529"/>
      <c r="J202" s="530"/>
      <c r="K202" s="477" t="s">
        <v>11514</v>
      </c>
      <c r="L202" s="517" t="s">
        <v>16279</v>
      </c>
      <c r="M202" s="491" t="s">
        <v>23</v>
      </c>
      <c r="N202" s="479"/>
      <c r="O202" s="354"/>
    </row>
    <row r="203" spans="1:15" ht="12.75" customHeight="1">
      <c r="A203" s="518">
        <v>3</v>
      </c>
      <c r="B203" s="518" t="s">
        <v>73</v>
      </c>
      <c r="C203" s="477"/>
      <c r="D203" s="526" t="s">
        <v>16280</v>
      </c>
      <c r="E203" s="529"/>
      <c r="F203" s="529"/>
      <c r="G203" s="529"/>
      <c r="H203" s="529"/>
      <c r="I203" s="529"/>
      <c r="J203" s="530"/>
      <c r="K203" s="477" t="s">
        <v>10319</v>
      </c>
      <c r="L203" s="531" t="s">
        <v>10318</v>
      </c>
      <c r="M203" s="491" t="s">
        <v>23</v>
      </c>
      <c r="N203" s="479"/>
      <c r="O203" s="354"/>
    </row>
    <row r="204" spans="1:15" ht="12.75" customHeight="1">
      <c r="A204" s="532" t="s">
        <v>39</v>
      </c>
      <c r="B204" s="461">
        <v>3</v>
      </c>
      <c r="C204" s="493"/>
      <c r="D204" s="475"/>
      <c r="E204" s="354"/>
      <c r="F204" s="354"/>
      <c r="G204" s="354"/>
      <c r="H204" s="354"/>
      <c r="I204" s="354"/>
      <c r="J204" s="354"/>
      <c r="K204" s="493"/>
      <c r="L204" s="503"/>
      <c r="M204" s="354"/>
      <c r="N204" s="354"/>
      <c r="O204" s="354"/>
    </row>
    <row r="205" spans="1:15" ht="12.75" customHeight="1">
      <c r="A205" s="533"/>
      <c r="B205" s="457"/>
      <c r="C205" s="493"/>
      <c r="D205" s="354"/>
      <c r="E205" s="354"/>
      <c r="F205" s="354"/>
      <c r="G205" s="354"/>
      <c r="H205" s="354"/>
      <c r="I205" s="354"/>
      <c r="J205" s="354"/>
      <c r="K205" s="493"/>
      <c r="L205" s="497"/>
      <c r="M205" s="498"/>
      <c r="N205" s="457"/>
      <c r="O205" s="457"/>
    </row>
    <row r="206" spans="1:15" ht="12.75" customHeight="1">
      <c r="A206" s="733" t="s">
        <v>16281</v>
      </c>
      <c r="B206" s="725"/>
      <c r="C206" s="725"/>
      <c r="D206" s="725"/>
      <c r="E206" s="725"/>
      <c r="F206" s="725"/>
      <c r="G206" s="725"/>
      <c r="H206" s="725"/>
      <c r="I206" s="725"/>
      <c r="J206" s="725"/>
      <c r="K206" s="725"/>
      <c r="L206" s="725"/>
      <c r="M206" s="725"/>
      <c r="N206" s="725"/>
      <c r="O206" s="734"/>
    </row>
    <row r="207" spans="1:15" ht="12.75" customHeight="1">
      <c r="A207" s="473"/>
      <c r="B207" s="522"/>
      <c r="C207" s="522"/>
      <c r="D207" s="522"/>
      <c r="E207" s="522"/>
      <c r="F207" s="522"/>
      <c r="G207" s="522"/>
      <c r="H207" s="522"/>
      <c r="I207" s="522"/>
      <c r="J207" s="522"/>
      <c r="K207" s="522"/>
      <c r="L207" s="523"/>
      <c r="M207" s="524"/>
      <c r="N207" s="522"/>
      <c r="O207" s="525"/>
    </row>
    <row r="208" spans="1:15" ht="12.75" customHeight="1">
      <c r="A208" s="471" t="s">
        <v>15820</v>
      </c>
      <c r="B208" s="472" t="s">
        <v>16043</v>
      </c>
      <c r="C208" s="472" t="s">
        <v>9</v>
      </c>
      <c r="D208" s="735" t="s">
        <v>16044</v>
      </c>
      <c r="E208" s="725"/>
      <c r="F208" s="725"/>
      <c r="G208" s="725"/>
      <c r="H208" s="725"/>
      <c r="I208" s="725"/>
      <c r="J208" s="696"/>
      <c r="K208" s="472" t="s">
        <v>16045</v>
      </c>
      <c r="L208" s="474" t="s">
        <v>16046</v>
      </c>
      <c r="M208" s="501" t="s">
        <v>24</v>
      </c>
      <c r="N208" s="471" t="s">
        <v>16047</v>
      </c>
      <c r="O208" s="475"/>
    </row>
    <row r="209" spans="1:15" ht="12.75" customHeight="1">
      <c r="A209" s="476">
        <v>1</v>
      </c>
      <c r="B209" s="476" t="s">
        <v>73</v>
      </c>
      <c r="C209" s="477"/>
      <c r="D209" s="527" t="s">
        <v>16282</v>
      </c>
      <c r="E209" s="527"/>
      <c r="F209" s="527"/>
      <c r="G209" s="527"/>
      <c r="H209" s="527"/>
      <c r="I209" s="527"/>
      <c r="J209" s="528"/>
      <c r="K209" s="477" t="s">
        <v>10414</v>
      </c>
      <c r="L209" s="517" t="s">
        <v>16283</v>
      </c>
      <c r="M209" s="491" t="s">
        <v>23</v>
      </c>
      <c r="N209" s="479"/>
      <c r="O209" s="354"/>
    </row>
    <row r="210" spans="1:15" ht="12.75" customHeight="1">
      <c r="A210" s="476">
        <v>2</v>
      </c>
      <c r="B210" s="476" t="s">
        <v>73</v>
      </c>
      <c r="C210" s="477"/>
      <c r="D210" s="527" t="s">
        <v>16284</v>
      </c>
      <c r="E210" s="527"/>
      <c r="F210" s="527"/>
      <c r="G210" s="527"/>
      <c r="H210" s="527"/>
      <c r="I210" s="527"/>
      <c r="J210" s="528"/>
      <c r="K210" s="477" t="s">
        <v>10612</v>
      </c>
      <c r="L210" s="492" t="s">
        <v>16285</v>
      </c>
      <c r="M210" s="491" t="s">
        <v>23</v>
      </c>
      <c r="N210" s="479"/>
      <c r="O210" s="457"/>
    </row>
    <row r="211" spans="1:15" ht="12.75" customHeight="1">
      <c r="A211" s="476">
        <v>3</v>
      </c>
      <c r="B211" s="476" t="s">
        <v>73</v>
      </c>
      <c r="C211" s="477"/>
      <c r="D211" s="526" t="s">
        <v>16286</v>
      </c>
      <c r="E211" s="527"/>
      <c r="F211" s="527"/>
      <c r="G211" s="527"/>
      <c r="H211" s="527"/>
      <c r="I211" s="527"/>
      <c r="J211" s="528"/>
      <c r="K211" s="477" t="s">
        <v>9181</v>
      </c>
      <c r="L211" s="492" t="s">
        <v>16287</v>
      </c>
      <c r="M211" s="491" t="s">
        <v>15927</v>
      </c>
      <c r="N211" s="479"/>
      <c r="O211" s="457"/>
    </row>
    <row r="212" spans="1:15" ht="15.75" customHeight="1">
      <c r="A212" s="534" t="s">
        <v>39</v>
      </c>
      <c r="B212" s="535">
        <v>3</v>
      </c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5"/>
      <c r="O212" s="457"/>
    </row>
    <row r="213" spans="1:15" ht="12.75" customHeight="1">
      <c r="A213" s="533"/>
      <c r="B213" s="457"/>
      <c r="C213" s="493"/>
      <c r="D213" s="475"/>
      <c r="E213" s="494"/>
      <c r="F213" s="494"/>
      <c r="G213" s="494"/>
      <c r="H213" s="494"/>
      <c r="I213" s="494"/>
      <c r="J213" s="494"/>
      <c r="K213" s="461"/>
      <c r="L213" s="536"/>
      <c r="M213" s="521"/>
      <c r="N213" s="494"/>
      <c r="O213" s="494"/>
    </row>
    <row r="214" spans="1:15" ht="12.75" customHeight="1">
      <c r="A214" s="733" t="s">
        <v>16288</v>
      </c>
      <c r="B214" s="725"/>
      <c r="C214" s="725"/>
      <c r="D214" s="725"/>
      <c r="E214" s="725"/>
      <c r="F214" s="725"/>
      <c r="G214" s="725"/>
      <c r="H214" s="725"/>
      <c r="I214" s="725"/>
      <c r="J214" s="725"/>
      <c r="K214" s="725"/>
      <c r="L214" s="725"/>
      <c r="M214" s="725"/>
      <c r="N214" s="725"/>
      <c r="O214" s="734"/>
    </row>
    <row r="215" spans="1:15" ht="12.75" customHeight="1">
      <c r="A215" s="473"/>
      <c r="B215" s="522"/>
      <c r="C215" s="522"/>
      <c r="D215" s="522"/>
      <c r="E215" s="522"/>
      <c r="F215" s="522"/>
      <c r="G215" s="522"/>
      <c r="H215" s="522"/>
      <c r="I215" s="522"/>
      <c r="J215" s="522"/>
      <c r="K215" s="522"/>
      <c r="L215" s="523"/>
      <c r="M215" s="524"/>
      <c r="N215" s="522"/>
      <c r="O215" s="525"/>
    </row>
    <row r="216" spans="1:15" ht="12.75" customHeight="1">
      <c r="A216" s="471" t="s">
        <v>15820</v>
      </c>
      <c r="B216" s="472" t="s">
        <v>16043</v>
      </c>
      <c r="C216" s="472" t="s">
        <v>9</v>
      </c>
      <c r="D216" s="735" t="s">
        <v>16044</v>
      </c>
      <c r="E216" s="725"/>
      <c r="F216" s="725"/>
      <c r="G216" s="725"/>
      <c r="H216" s="725"/>
      <c r="I216" s="725"/>
      <c r="J216" s="696"/>
      <c r="K216" s="472" t="s">
        <v>16045</v>
      </c>
      <c r="L216" s="474" t="s">
        <v>16046</v>
      </c>
      <c r="M216" s="501" t="s">
        <v>24</v>
      </c>
      <c r="N216" s="471" t="s">
        <v>16047</v>
      </c>
      <c r="O216" s="475"/>
    </row>
    <row r="217" spans="1:15" ht="12.75" customHeight="1">
      <c r="A217" s="518">
        <v>1</v>
      </c>
      <c r="B217" s="518" t="s">
        <v>73</v>
      </c>
      <c r="C217" s="477"/>
      <c r="D217" s="526" t="s">
        <v>16289</v>
      </c>
      <c r="E217" s="527"/>
      <c r="F217" s="527"/>
      <c r="G217" s="527"/>
      <c r="H217" s="527"/>
      <c r="I217" s="527"/>
      <c r="J217" s="528"/>
      <c r="K217" s="477" t="s">
        <v>14486</v>
      </c>
      <c r="L217" s="517" t="s">
        <v>16290</v>
      </c>
      <c r="M217" s="537" t="s">
        <v>23</v>
      </c>
      <c r="N217" s="479"/>
      <c r="O217" s="354"/>
    </row>
    <row r="218" spans="1:15" ht="12.75" customHeight="1">
      <c r="A218" s="518">
        <v>2</v>
      </c>
      <c r="B218" s="518" t="s">
        <v>73</v>
      </c>
      <c r="C218" s="477"/>
      <c r="D218" s="526" t="s">
        <v>16291</v>
      </c>
      <c r="E218" s="527"/>
      <c r="F218" s="527"/>
      <c r="G218" s="527"/>
      <c r="H218" s="527"/>
      <c r="I218" s="527"/>
      <c r="J218" s="528"/>
      <c r="K218" s="477" t="s">
        <v>8669</v>
      </c>
      <c r="L218" s="517" t="s">
        <v>16292</v>
      </c>
      <c r="M218" s="537" t="s">
        <v>15927</v>
      </c>
      <c r="N218" s="476"/>
      <c r="O218" s="503"/>
    </row>
    <row r="219" spans="1:15" ht="12.75" customHeight="1">
      <c r="A219" s="534" t="s">
        <v>39</v>
      </c>
      <c r="B219" s="535">
        <v>2</v>
      </c>
      <c r="C219" s="493"/>
      <c r="D219" s="475"/>
      <c r="E219" s="475"/>
      <c r="F219" s="475"/>
      <c r="G219" s="475"/>
      <c r="H219" s="475"/>
      <c r="I219" s="475"/>
      <c r="J219" s="475"/>
      <c r="K219" s="493"/>
      <c r="L219" s="498"/>
      <c r="M219" s="503"/>
      <c r="N219" s="457"/>
      <c r="O219" s="503"/>
    </row>
    <row r="220" spans="1:15" ht="12.75" customHeight="1">
      <c r="A220" s="533"/>
      <c r="B220" s="457"/>
      <c r="C220" s="493"/>
      <c r="D220" s="475"/>
      <c r="E220" s="494"/>
      <c r="F220" s="494"/>
      <c r="G220" s="494"/>
      <c r="H220" s="494"/>
      <c r="I220" s="494"/>
      <c r="J220" s="494"/>
      <c r="K220" s="461"/>
      <c r="L220" s="536"/>
      <c r="M220" s="521"/>
      <c r="N220" s="494"/>
      <c r="O220" s="494"/>
    </row>
    <row r="221" spans="1:15" ht="12.75" customHeight="1">
      <c r="A221" s="733" t="s">
        <v>16293</v>
      </c>
      <c r="B221" s="725"/>
      <c r="C221" s="725"/>
      <c r="D221" s="725"/>
      <c r="E221" s="725"/>
      <c r="F221" s="725"/>
      <c r="G221" s="725"/>
      <c r="H221" s="725"/>
      <c r="I221" s="725"/>
      <c r="J221" s="725"/>
      <c r="K221" s="725"/>
      <c r="L221" s="725"/>
      <c r="M221" s="725"/>
      <c r="N221" s="725"/>
      <c r="O221" s="696"/>
    </row>
    <row r="222" spans="1:15" ht="12.75" customHeight="1">
      <c r="A222" s="473"/>
      <c r="B222" s="522"/>
      <c r="C222" s="522"/>
      <c r="D222" s="522"/>
      <c r="E222" s="522"/>
      <c r="F222" s="522"/>
      <c r="G222" s="522"/>
      <c r="H222" s="522"/>
      <c r="I222" s="522"/>
      <c r="J222" s="522"/>
      <c r="K222" s="522"/>
      <c r="L222" s="523"/>
      <c r="M222" s="524"/>
      <c r="N222" s="522"/>
      <c r="O222" s="525"/>
    </row>
    <row r="223" spans="1:15" ht="12.75" customHeight="1">
      <c r="A223" s="471" t="s">
        <v>15820</v>
      </c>
      <c r="B223" s="472" t="s">
        <v>16043</v>
      </c>
      <c r="C223" s="472" t="s">
        <v>9</v>
      </c>
      <c r="D223" s="735" t="s">
        <v>16044</v>
      </c>
      <c r="E223" s="725"/>
      <c r="F223" s="725"/>
      <c r="G223" s="725"/>
      <c r="H223" s="725"/>
      <c r="I223" s="725"/>
      <c r="J223" s="696"/>
      <c r="K223" s="472" t="s">
        <v>16045</v>
      </c>
      <c r="L223" s="474" t="s">
        <v>16046</v>
      </c>
      <c r="M223" s="501" t="s">
        <v>24</v>
      </c>
      <c r="N223" s="471" t="s">
        <v>16047</v>
      </c>
      <c r="O223" s="475"/>
    </row>
    <row r="224" spans="1:15" ht="12.75" customHeight="1">
      <c r="A224" s="476">
        <v>1</v>
      </c>
      <c r="B224" s="476" t="s">
        <v>73</v>
      </c>
      <c r="C224" s="477"/>
      <c r="D224" s="527" t="s">
        <v>16294</v>
      </c>
      <c r="E224" s="527"/>
      <c r="F224" s="527"/>
      <c r="G224" s="527"/>
      <c r="H224" s="527"/>
      <c r="I224" s="527"/>
      <c r="J224" s="528"/>
      <c r="K224" s="477" t="s">
        <v>11967</v>
      </c>
      <c r="L224" s="492" t="s">
        <v>16295</v>
      </c>
      <c r="M224" s="537" t="s">
        <v>15927</v>
      </c>
      <c r="N224" s="538"/>
      <c r="O224" s="503"/>
    </row>
    <row r="225" spans="1:15" ht="12.75" customHeight="1">
      <c r="A225" s="476">
        <v>2</v>
      </c>
      <c r="B225" s="476" t="s">
        <v>73</v>
      </c>
      <c r="C225" s="477"/>
      <c r="D225" s="527" t="s">
        <v>16296</v>
      </c>
      <c r="E225" s="527"/>
      <c r="F225" s="527"/>
      <c r="G225" s="527"/>
      <c r="H225" s="527"/>
      <c r="I225" s="527"/>
      <c r="J225" s="528"/>
      <c r="K225" s="477" t="s">
        <v>12935</v>
      </c>
      <c r="L225" s="539" t="s">
        <v>16297</v>
      </c>
      <c r="M225" s="491" t="s">
        <v>23</v>
      </c>
      <c r="N225" s="479"/>
      <c r="O225" s="354"/>
    </row>
    <row r="226" spans="1:15" ht="12.75" customHeight="1">
      <c r="A226" s="476">
        <v>3</v>
      </c>
      <c r="B226" s="476" t="s">
        <v>73</v>
      </c>
      <c r="C226" s="477"/>
      <c r="D226" s="527" t="s">
        <v>16298</v>
      </c>
      <c r="E226" s="527"/>
      <c r="F226" s="527"/>
      <c r="G226" s="527"/>
      <c r="H226" s="527"/>
      <c r="I226" s="527"/>
      <c r="J226" s="528"/>
      <c r="K226" s="477" t="s">
        <v>11745</v>
      </c>
      <c r="L226" s="517" t="s">
        <v>16299</v>
      </c>
      <c r="M226" s="537" t="s">
        <v>23</v>
      </c>
      <c r="N226" s="538"/>
      <c r="O226" s="503"/>
    </row>
    <row r="227" spans="1:15" ht="12.75" customHeight="1">
      <c r="A227" s="476">
        <v>4</v>
      </c>
      <c r="B227" s="476" t="s">
        <v>73</v>
      </c>
      <c r="C227" s="477"/>
      <c r="D227" s="526" t="s">
        <v>16300</v>
      </c>
      <c r="E227" s="527"/>
      <c r="F227" s="527"/>
      <c r="G227" s="527"/>
      <c r="H227" s="527"/>
      <c r="I227" s="527"/>
      <c r="J227" s="528"/>
      <c r="K227" s="477" t="s">
        <v>12085</v>
      </c>
      <c r="L227" s="539" t="s">
        <v>16301</v>
      </c>
      <c r="M227" s="537" t="s">
        <v>23</v>
      </c>
      <c r="N227" s="538"/>
      <c r="O227" s="503"/>
    </row>
    <row r="228" spans="1:15" ht="12.75" customHeight="1">
      <c r="A228" s="476">
        <v>5</v>
      </c>
      <c r="B228" s="476" t="s">
        <v>73</v>
      </c>
      <c r="C228" s="477"/>
      <c r="D228" s="736" t="s">
        <v>16302</v>
      </c>
      <c r="E228" s="725"/>
      <c r="F228" s="725"/>
      <c r="G228" s="725"/>
      <c r="H228" s="725"/>
      <c r="I228" s="725"/>
      <c r="J228" s="696"/>
      <c r="K228" s="477" t="s">
        <v>12169</v>
      </c>
      <c r="L228" s="539" t="s">
        <v>16303</v>
      </c>
      <c r="M228" s="537" t="s">
        <v>23</v>
      </c>
      <c r="N228" s="538"/>
      <c r="O228" s="503"/>
    </row>
    <row r="229" spans="1:15" ht="12.75" customHeight="1">
      <c r="A229" s="476">
        <v>6</v>
      </c>
      <c r="B229" s="476" t="s">
        <v>73</v>
      </c>
      <c r="C229" s="477"/>
      <c r="D229" s="736" t="s">
        <v>16304</v>
      </c>
      <c r="E229" s="725"/>
      <c r="F229" s="725"/>
      <c r="G229" s="725"/>
      <c r="H229" s="725"/>
      <c r="I229" s="725"/>
      <c r="J229" s="696"/>
      <c r="K229" s="477" t="s">
        <v>9169</v>
      </c>
      <c r="L229" s="539" t="s">
        <v>16305</v>
      </c>
      <c r="M229" s="537" t="s">
        <v>23</v>
      </c>
      <c r="N229" s="538"/>
      <c r="O229" s="503"/>
    </row>
    <row r="230" spans="1:15" ht="12.75" customHeight="1">
      <c r="A230" s="476">
        <v>7</v>
      </c>
      <c r="B230" s="476" t="s">
        <v>73</v>
      </c>
      <c r="C230" s="477"/>
      <c r="D230" s="736" t="s">
        <v>15996</v>
      </c>
      <c r="E230" s="725"/>
      <c r="F230" s="725"/>
      <c r="G230" s="725"/>
      <c r="H230" s="725"/>
      <c r="I230" s="725"/>
      <c r="J230" s="696"/>
      <c r="K230" s="477" t="s">
        <v>9079</v>
      </c>
      <c r="L230" s="539" t="s">
        <v>16306</v>
      </c>
      <c r="M230" s="537" t="s">
        <v>23</v>
      </c>
      <c r="N230" s="538"/>
      <c r="O230" s="503"/>
    </row>
    <row r="231" spans="1:15" ht="12.75" customHeight="1">
      <c r="A231" s="476">
        <v>8</v>
      </c>
      <c r="B231" s="476" t="s">
        <v>73</v>
      </c>
      <c r="C231" s="477"/>
      <c r="D231" s="736" t="s">
        <v>16307</v>
      </c>
      <c r="E231" s="725"/>
      <c r="F231" s="725"/>
      <c r="G231" s="725"/>
      <c r="H231" s="725"/>
      <c r="I231" s="725"/>
      <c r="J231" s="696"/>
      <c r="K231" s="477" t="s">
        <v>12191</v>
      </c>
      <c r="L231" s="539" t="s">
        <v>16308</v>
      </c>
      <c r="M231" s="537" t="s">
        <v>23</v>
      </c>
      <c r="N231" s="538"/>
      <c r="O231" s="503"/>
    </row>
    <row r="232" spans="1:15" ht="12.75" customHeight="1">
      <c r="A232" s="476">
        <v>9</v>
      </c>
      <c r="B232" s="476" t="s">
        <v>73</v>
      </c>
      <c r="C232" s="477"/>
      <c r="D232" s="736" t="s">
        <v>16309</v>
      </c>
      <c r="E232" s="725"/>
      <c r="F232" s="725"/>
      <c r="G232" s="725"/>
      <c r="H232" s="725"/>
      <c r="I232" s="725"/>
      <c r="J232" s="696"/>
      <c r="K232" s="477" t="s">
        <v>12215</v>
      </c>
      <c r="L232" s="539" t="s">
        <v>16310</v>
      </c>
      <c r="M232" s="537" t="s">
        <v>23</v>
      </c>
      <c r="N232" s="538"/>
      <c r="O232" s="503"/>
    </row>
    <row r="233" spans="1:15" ht="12.75" customHeight="1">
      <c r="A233" s="540" t="s">
        <v>39</v>
      </c>
      <c r="B233" s="475">
        <v>9</v>
      </c>
      <c r="C233" s="493"/>
      <c r="D233" s="475"/>
      <c r="E233" s="475"/>
      <c r="F233" s="475"/>
      <c r="G233" s="475"/>
      <c r="H233" s="475"/>
      <c r="I233" s="475"/>
      <c r="J233" s="475"/>
      <c r="K233" s="493"/>
      <c r="L233" s="457"/>
      <c r="M233" s="503"/>
      <c r="N233" s="503"/>
      <c r="O233" s="503"/>
    </row>
    <row r="234" spans="1:15" ht="12.75" customHeight="1">
      <c r="A234" s="457"/>
      <c r="B234" s="457"/>
      <c r="C234" s="493"/>
      <c r="D234" s="475"/>
      <c r="E234" s="475"/>
      <c r="F234" s="475"/>
      <c r="G234" s="475"/>
      <c r="H234" s="475"/>
      <c r="I234" s="475"/>
      <c r="J234" s="475"/>
      <c r="K234" s="493"/>
      <c r="L234" s="497"/>
      <c r="M234" s="541"/>
      <c r="N234" s="503"/>
      <c r="O234" s="503"/>
    </row>
    <row r="235" spans="1:15" ht="12.75" customHeight="1">
      <c r="A235" s="733" t="s">
        <v>16311</v>
      </c>
      <c r="B235" s="725"/>
      <c r="C235" s="725"/>
      <c r="D235" s="725"/>
      <c r="E235" s="725"/>
      <c r="F235" s="725"/>
      <c r="G235" s="725"/>
      <c r="H235" s="725"/>
      <c r="I235" s="725"/>
      <c r="J235" s="725"/>
      <c r="K235" s="725"/>
      <c r="L235" s="725"/>
      <c r="M235" s="725"/>
      <c r="N235" s="725"/>
      <c r="O235" s="734"/>
    </row>
    <row r="236" spans="1:15" ht="12.75" customHeight="1">
      <c r="A236" s="514"/>
      <c r="B236" s="523"/>
      <c r="C236" s="523"/>
      <c r="D236" s="523"/>
      <c r="E236" s="523"/>
      <c r="F236" s="523"/>
      <c r="G236" s="523"/>
      <c r="H236" s="523"/>
      <c r="I236" s="523"/>
      <c r="J236" s="523"/>
      <c r="K236" s="523"/>
      <c r="L236" s="523"/>
      <c r="M236" s="523"/>
      <c r="N236" s="523"/>
      <c r="O236" s="542"/>
    </row>
    <row r="237" spans="1:15" ht="12.75" customHeight="1">
      <c r="A237" s="471" t="s">
        <v>15820</v>
      </c>
      <c r="B237" s="472" t="s">
        <v>16043</v>
      </c>
      <c r="C237" s="472" t="s">
        <v>9</v>
      </c>
      <c r="D237" s="735" t="s">
        <v>16044</v>
      </c>
      <c r="E237" s="725"/>
      <c r="F237" s="725"/>
      <c r="G237" s="725"/>
      <c r="H237" s="725"/>
      <c r="I237" s="725"/>
      <c r="J237" s="696"/>
      <c r="K237" s="472" t="s">
        <v>16045</v>
      </c>
      <c r="L237" s="474" t="s">
        <v>16046</v>
      </c>
      <c r="M237" s="501" t="s">
        <v>24</v>
      </c>
      <c r="N237" s="501" t="s">
        <v>16047</v>
      </c>
      <c r="O237" s="494"/>
    </row>
    <row r="238" spans="1:15" ht="12.75" customHeight="1">
      <c r="A238" s="476">
        <v>1</v>
      </c>
      <c r="B238" s="476" t="s">
        <v>69</v>
      </c>
      <c r="C238" s="477"/>
      <c r="D238" s="736" t="s">
        <v>16312</v>
      </c>
      <c r="E238" s="725"/>
      <c r="F238" s="725"/>
      <c r="G238" s="725"/>
      <c r="H238" s="725"/>
      <c r="I238" s="725"/>
      <c r="J238" s="696"/>
      <c r="K238" s="477" t="s">
        <v>9181</v>
      </c>
      <c r="L238" s="543" t="s">
        <v>16313</v>
      </c>
      <c r="M238" s="544" t="s">
        <v>168</v>
      </c>
      <c r="N238" s="538" t="s">
        <v>16314</v>
      </c>
      <c r="O238" s="503"/>
    </row>
    <row r="239" spans="1:15" ht="12.75" customHeight="1">
      <c r="A239" s="539">
        <v>2</v>
      </c>
      <c r="B239" s="539" t="s">
        <v>69</v>
      </c>
      <c r="C239" s="519"/>
      <c r="D239" s="737" t="s">
        <v>16315</v>
      </c>
      <c r="E239" s="725"/>
      <c r="F239" s="725"/>
      <c r="G239" s="725"/>
      <c r="H239" s="725"/>
      <c r="I239" s="725"/>
      <c r="J239" s="696"/>
      <c r="K239" s="519" t="s">
        <v>16316</v>
      </c>
      <c r="L239" s="545" t="s">
        <v>16317</v>
      </c>
      <c r="M239" s="546" t="s">
        <v>23</v>
      </c>
      <c r="N239" s="531"/>
      <c r="O239" s="503"/>
    </row>
    <row r="240" spans="1:15" ht="12.75" customHeight="1">
      <c r="A240" s="539">
        <v>3</v>
      </c>
      <c r="B240" s="539" t="s">
        <v>69</v>
      </c>
      <c r="C240" s="519"/>
      <c r="D240" s="737" t="s">
        <v>16318</v>
      </c>
      <c r="E240" s="725"/>
      <c r="F240" s="725"/>
      <c r="G240" s="725"/>
      <c r="H240" s="725"/>
      <c r="I240" s="725"/>
      <c r="J240" s="696"/>
      <c r="K240" s="519" t="s">
        <v>16319</v>
      </c>
      <c r="L240" s="545" t="s">
        <v>16320</v>
      </c>
      <c r="M240" s="545" t="s">
        <v>23</v>
      </c>
      <c r="N240" s="531"/>
      <c r="O240" s="503"/>
    </row>
    <row r="241" spans="1:18" ht="12.75" customHeight="1">
      <c r="A241" s="540" t="s">
        <v>39</v>
      </c>
      <c r="B241" s="475">
        <v>3</v>
      </c>
      <c r="C241" s="493"/>
      <c r="D241" s="475"/>
      <c r="E241" s="475"/>
      <c r="F241" s="475"/>
      <c r="G241" s="475"/>
      <c r="H241" s="475"/>
      <c r="I241" s="475"/>
      <c r="J241" s="475"/>
      <c r="K241" s="493"/>
      <c r="L241" s="497"/>
      <c r="M241" s="541"/>
      <c r="N241" s="503"/>
      <c r="O241" s="503"/>
    </row>
    <row r="242" spans="1:18" ht="12.75" customHeight="1">
      <c r="A242" s="354"/>
      <c r="B242" s="354"/>
      <c r="C242" s="354"/>
      <c r="D242" s="354"/>
      <c r="E242" s="354"/>
      <c r="F242" s="354"/>
      <c r="G242" s="354"/>
      <c r="H242" s="354"/>
      <c r="I242" s="354"/>
      <c r="J242" s="354"/>
      <c r="K242" s="457"/>
      <c r="L242" s="497"/>
      <c r="M242" s="498"/>
      <c r="N242" s="354"/>
      <c r="O242" s="354"/>
    </row>
    <row r="243" spans="1:18" ht="12.75" customHeight="1">
      <c r="A243" s="547" t="s">
        <v>16321</v>
      </c>
      <c r="B243" s="547"/>
      <c r="C243" s="547"/>
      <c r="D243" s="548">
        <v>248</v>
      </c>
      <c r="E243" s="354"/>
      <c r="F243" s="354"/>
      <c r="G243" s="354"/>
      <c r="H243" s="354"/>
      <c r="I243" s="354"/>
      <c r="J243" s="354"/>
      <c r="K243" s="457"/>
      <c r="L243" s="497"/>
      <c r="M243" s="498"/>
      <c r="N243" s="354"/>
      <c r="O243" s="354"/>
    </row>
    <row r="244" spans="1:18" ht="12.75" customHeight="1">
      <c r="A244" s="549"/>
      <c r="B244" s="354"/>
      <c r="C244" s="354"/>
      <c r="D244" s="475"/>
      <c r="E244" s="354"/>
      <c r="F244" s="354"/>
      <c r="G244" s="354"/>
      <c r="H244" s="354"/>
      <c r="I244" s="354"/>
      <c r="J244" s="354"/>
      <c r="K244" s="457"/>
      <c r="L244" s="497"/>
      <c r="M244" s="498"/>
      <c r="N244" s="354"/>
      <c r="O244" s="354"/>
    </row>
    <row r="245" spans="1:18" ht="12.75" customHeight="1">
      <c r="A245" s="549"/>
      <c r="B245" s="354"/>
      <c r="C245" s="354"/>
      <c r="D245" s="475"/>
      <c r="E245" s="354"/>
      <c r="F245" s="354"/>
      <c r="G245" s="354"/>
      <c r="H245" s="354"/>
      <c r="I245" s="354"/>
      <c r="J245" s="354"/>
      <c r="K245" s="457"/>
      <c r="L245" s="497"/>
      <c r="M245" s="498"/>
      <c r="N245" s="354"/>
      <c r="O245" s="354"/>
    </row>
    <row r="246" spans="1:18" ht="12.75" customHeight="1">
      <c r="A246" s="767" t="s">
        <v>16322</v>
      </c>
      <c r="B246" s="725"/>
      <c r="C246" s="725"/>
      <c r="D246" s="725"/>
      <c r="E246" s="725"/>
      <c r="F246" s="725"/>
      <c r="G246" s="725"/>
      <c r="H246" s="725"/>
      <c r="I246" s="725"/>
      <c r="J246" s="725"/>
      <c r="K246" s="725"/>
      <c r="L246" s="725"/>
      <c r="M246" s="725"/>
      <c r="N246" s="725"/>
      <c r="O246" s="734"/>
    </row>
    <row r="247" spans="1:18" ht="12.75" customHeight="1">
      <c r="A247" s="533"/>
      <c r="B247" s="457"/>
      <c r="C247" s="493"/>
      <c r="D247" s="475"/>
      <c r="E247" s="475"/>
      <c r="F247" s="475"/>
      <c r="G247" s="475"/>
      <c r="H247" s="475"/>
      <c r="I247" s="475"/>
      <c r="J247" s="475"/>
      <c r="K247" s="493"/>
      <c r="L247" s="497"/>
      <c r="M247" s="498"/>
      <c r="N247" s="457"/>
      <c r="O247" s="457"/>
    </row>
    <row r="248" spans="1:18" ht="12.75" customHeight="1">
      <c r="A248" s="768" t="s">
        <v>16323</v>
      </c>
      <c r="B248" s="725"/>
      <c r="C248" s="725"/>
      <c r="D248" s="725"/>
      <c r="E248" s="725"/>
      <c r="F248" s="725"/>
      <c r="G248" s="725"/>
      <c r="H248" s="725"/>
      <c r="I248" s="725"/>
      <c r="J248" s="725"/>
      <c r="K248" s="725"/>
      <c r="L248" s="725"/>
      <c r="M248" s="725"/>
      <c r="N248" s="725"/>
      <c r="O248" s="734"/>
    </row>
    <row r="249" spans="1:18" ht="12.75" customHeight="1"/>
    <row r="250" spans="1:18" ht="12.75" customHeight="1">
      <c r="A250" s="461"/>
      <c r="B250" s="739" t="s">
        <v>9</v>
      </c>
      <c r="C250" s="740" t="s">
        <v>16324</v>
      </c>
      <c r="D250" s="741" t="s">
        <v>16034</v>
      </c>
      <c r="E250" s="725"/>
      <c r="F250" s="725"/>
      <c r="G250" s="725"/>
      <c r="H250" s="725"/>
      <c r="I250" s="696"/>
      <c r="J250" s="742" t="s">
        <v>15916</v>
      </c>
      <c r="K250" s="686"/>
      <c r="L250" s="686"/>
      <c r="M250" s="686"/>
      <c r="N250" s="686"/>
      <c r="O250" s="743"/>
    </row>
    <row r="251" spans="1:18" ht="12.75" customHeight="1">
      <c r="A251" s="457"/>
      <c r="B251" s="701"/>
      <c r="C251" s="701"/>
      <c r="D251" s="741" t="s">
        <v>24</v>
      </c>
      <c r="E251" s="725"/>
      <c r="F251" s="725"/>
      <c r="G251" s="725"/>
      <c r="H251" s="725"/>
      <c r="I251" s="696"/>
      <c r="J251" s="688"/>
      <c r="K251" s="689"/>
      <c r="L251" s="689"/>
      <c r="M251" s="689"/>
      <c r="N251" s="689"/>
      <c r="O251" s="744"/>
    </row>
    <row r="252" spans="1:18" ht="12.75" customHeight="1">
      <c r="A252" s="509"/>
      <c r="B252" s="702"/>
      <c r="C252" s="702"/>
      <c r="D252" s="463" t="s">
        <v>16035</v>
      </c>
      <c r="E252" s="463" t="s">
        <v>16036</v>
      </c>
      <c r="F252" s="463" t="s">
        <v>16037</v>
      </c>
      <c r="G252" s="463" t="s">
        <v>15921</v>
      </c>
      <c r="H252" s="463" t="s">
        <v>16038</v>
      </c>
      <c r="I252" s="463" t="s">
        <v>23</v>
      </c>
      <c r="J252" s="464" t="s">
        <v>817</v>
      </c>
      <c r="K252" s="464" t="s">
        <v>15927</v>
      </c>
      <c r="L252" s="464" t="s">
        <v>16081</v>
      </c>
      <c r="M252" s="465" t="s">
        <v>625</v>
      </c>
      <c r="N252" s="464" t="s">
        <v>1601</v>
      </c>
      <c r="O252" s="466" t="s">
        <v>16040</v>
      </c>
      <c r="P252" s="466" t="s">
        <v>16041</v>
      </c>
      <c r="Q252" s="466" t="s">
        <v>16325</v>
      </c>
    </row>
    <row r="253" spans="1:18" ht="12.75" customHeight="1">
      <c r="A253" s="509"/>
      <c r="B253" s="467" t="s">
        <v>196</v>
      </c>
      <c r="C253" s="467" t="s">
        <v>195</v>
      </c>
      <c r="D253" s="468">
        <v>20</v>
      </c>
      <c r="E253" s="468">
        <v>31</v>
      </c>
      <c r="F253" s="468">
        <f>COUNTIF(N257:N287,"AGREGADO")</f>
        <v>0</v>
      </c>
      <c r="G253" s="468">
        <f>SUM(D253-E253+F253)</f>
        <v>-11</v>
      </c>
      <c r="H253" s="468">
        <v>0</v>
      </c>
      <c r="I253" s="469">
        <f>COUNTIF(M257:M287,"PRONTO")</f>
        <v>25</v>
      </c>
      <c r="J253" s="469">
        <f>COUNTIF(M257:M287,"LE")</f>
        <v>4</v>
      </c>
      <c r="K253" s="469">
        <f>COUNTIF(M257:M287,"FÉRIAS")</f>
        <v>0</v>
      </c>
      <c r="L253" s="469">
        <f>COUNTIF(M257:M287,"A DISPOSICAO")</f>
        <v>2</v>
      </c>
      <c r="M253" s="469">
        <f>COUNTIF(M257:M287,"LTIP")</f>
        <v>0</v>
      </c>
      <c r="N253" s="469">
        <f>COUNTIF(M257:M287,"LTS")</f>
        <v>0</v>
      </c>
      <c r="O253" s="469">
        <f>COUNTIF(O257:O287,"AGREGADO/RR")</f>
        <v>0</v>
      </c>
      <c r="P253" s="469">
        <f>COUNTIF(M257:M287,"CEDIDO")</f>
        <v>0</v>
      </c>
      <c r="Q253" s="469">
        <f>COUNTIF(O257:O287,"AGREGADO/NOMEAÇÃO")</f>
        <v>0</v>
      </c>
    </row>
    <row r="254" spans="1:18" ht="12.75" customHeight="1">
      <c r="A254" s="509"/>
      <c r="B254" s="746" t="s">
        <v>39</v>
      </c>
      <c r="C254" s="696"/>
      <c r="D254" s="467"/>
      <c r="E254" s="467"/>
      <c r="F254" s="467"/>
      <c r="G254" s="467"/>
      <c r="H254" s="467"/>
      <c r="I254" s="467"/>
      <c r="J254" s="467"/>
      <c r="K254" s="467"/>
      <c r="L254" s="504"/>
      <c r="M254" s="505"/>
      <c r="N254" s="467"/>
      <c r="O254" s="467"/>
    </row>
    <row r="255" spans="1:18" ht="12.75" customHeight="1"/>
    <row r="256" spans="1:18" ht="12.75" customHeight="1">
      <c r="A256" s="471" t="s">
        <v>15820</v>
      </c>
      <c r="B256" s="472" t="s">
        <v>16326</v>
      </c>
      <c r="C256" s="472" t="s">
        <v>9</v>
      </c>
      <c r="D256" s="735" t="s">
        <v>16044</v>
      </c>
      <c r="E256" s="725"/>
      <c r="F256" s="725"/>
      <c r="G256" s="725"/>
      <c r="H256" s="725"/>
      <c r="I256" s="725"/>
      <c r="J256" s="696"/>
      <c r="K256" s="472" t="s">
        <v>16045</v>
      </c>
      <c r="L256" s="489" t="s">
        <v>16046</v>
      </c>
      <c r="M256" s="550" t="s">
        <v>24</v>
      </c>
      <c r="N256" s="472" t="s">
        <v>16327</v>
      </c>
      <c r="O256" s="472" t="s">
        <v>16047</v>
      </c>
      <c r="P256" s="766"/>
      <c r="Q256" s="694"/>
      <c r="R256" s="694"/>
    </row>
    <row r="257" spans="1:18" ht="12.75" customHeight="1">
      <c r="A257" s="476">
        <v>1</v>
      </c>
      <c r="B257" s="551" t="s">
        <v>16328</v>
      </c>
      <c r="C257" s="476" t="s">
        <v>196</v>
      </c>
      <c r="D257" s="769" t="s">
        <v>16329</v>
      </c>
      <c r="E257" s="725"/>
      <c r="F257" s="725"/>
      <c r="G257" s="725"/>
      <c r="H257" s="725"/>
      <c r="I257" s="725"/>
      <c r="J257" s="696"/>
      <c r="K257" s="552" t="s">
        <v>16330</v>
      </c>
      <c r="L257" s="551" t="s">
        <v>16331</v>
      </c>
      <c r="M257" s="551" t="s">
        <v>23</v>
      </c>
      <c r="N257" s="551" t="s">
        <v>110</v>
      </c>
      <c r="O257" s="551" t="s">
        <v>110</v>
      </c>
      <c r="P257" s="553"/>
      <c r="Q257" s="554"/>
      <c r="R257" s="503"/>
    </row>
    <row r="258" spans="1:18" ht="12.75" customHeight="1">
      <c r="A258" s="476">
        <v>2</v>
      </c>
      <c r="B258" s="551" t="s">
        <v>16328</v>
      </c>
      <c r="C258" s="476" t="s">
        <v>196</v>
      </c>
      <c r="D258" s="769" t="s">
        <v>16332</v>
      </c>
      <c r="E258" s="725"/>
      <c r="F258" s="725"/>
      <c r="G258" s="725"/>
      <c r="H258" s="725"/>
      <c r="I258" s="725"/>
      <c r="J258" s="696"/>
      <c r="K258" s="555" t="s">
        <v>3669</v>
      </c>
      <c r="L258" s="551" t="s">
        <v>16333</v>
      </c>
      <c r="M258" s="551" t="s">
        <v>23</v>
      </c>
      <c r="N258" s="551" t="s">
        <v>110</v>
      </c>
      <c r="O258" s="551" t="s">
        <v>110</v>
      </c>
      <c r="P258" s="553"/>
      <c r="Q258" s="554"/>
      <c r="R258" s="354"/>
    </row>
    <row r="259" spans="1:18" ht="12.75" customHeight="1">
      <c r="A259" s="476">
        <v>3</v>
      </c>
      <c r="B259" s="551" t="s">
        <v>16328</v>
      </c>
      <c r="C259" s="476" t="s">
        <v>196</v>
      </c>
      <c r="D259" s="769" t="s">
        <v>16334</v>
      </c>
      <c r="E259" s="725"/>
      <c r="F259" s="725"/>
      <c r="G259" s="725"/>
      <c r="H259" s="725"/>
      <c r="I259" s="725"/>
      <c r="J259" s="696"/>
      <c r="K259" s="555" t="s">
        <v>16335</v>
      </c>
      <c r="L259" s="551" t="s">
        <v>16336</v>
      </c>
      <c r="M259" s="551" t="s">
        <v>23</v>
      </c>
      <c r="N259" s="551" t="s">
        <v>110</v>
      </c>
      <c r="O259" s="551" t="s">
        <v>110</v>
      </c>
      <c r="P259" s="553"/>
      <c r="Q259" s="554"/>
      <c r="R259" s="354"/>
    </row>
    <row r="260" spans="1:18" ht="12.75" customHeight="1">
      <c r="A260" s="476">
        <v>4</v>
      </c>
      <c r="B260" s="551" t="s">
        <v>16328</v>
      </c>
      <c r="C260" s="476" t="s">
        <v>196</v>
      </c>
      <c r="D260" s="769" t="s">
        <v>16337</v>
      </c>
      <c r="E260" s="725"/>
      <c r="F260" s="725"/>
      <c r="G260" s="725"/>
      <c r="H260" s="725"/>
      <c r="I260" s="725"/>
      <c r="J260" s="696"/>
      <c r="K260" s="555" t="s">
        <v>16338</v>
      </c>
      <c r="L260" s="551" t="s">
        <v>16339</v>
      </c>
      <c r="M260" s="551" t="s">
        <v>23</v>
      </c>
      <c r="N260" s="551" t="s">
        <v>110</v>
      </c>
      <c r="O260" s="551" t="s">
        <v>110</v>
      </c>
      <c r="P260" s="553"/>
      <c r="Q260" s="554"/>
      <c r="R260" s="354"/>
    </row>
    <row r="261" spans="1:18" ht="12.75" customHeight="1">
      <c r="A261" s="476">
        <v>5</v>
      </c>
      <c r="B261" s="551" t="s">
        <v>16328</v>
      </c>
      <c r="C261" s="476" t="s">
        <v>196</v>
      </c>
      <c r="D261" s="769" t="s">
        <v>16340</v>
      </c>
      <c r="E261" s="725"/>
      <c r="F261" s="725"/>
      <c r="G261" s="725"/>
      <c r="H261" s="725"/>
      <c r="I261" s="725"/>
      <c r="J261" s="696"/>
      <c r="K261" s="555" t="s">
        <v>16341</v>
      </c>
      <c r="L261" s="551" t="s">
        <v>16342</v>
      </c>
      <c r="M261" s="551" t="s">
        <v>23</v>
      </c>
      <c r="N261" s="551" t="s">
        <v>110</v>
      </c>
      <c r="O261" s="551" t="s">
        <v>110</v>
      </c>
      <c r="P261" s="553"/>
      <c r="Q261" s="554"/>
      <c r="R261" s="503"/>
    </row>
    <row r="262" spans="1:18" ht="12.75" customHeight="1">
      <c r="A262" s="476">
        <v>6</v>
      </c>
      <c r="B262" s="551" t="s">
        <v>16328</v>
      </c>
      <c r="C262" s="476" t="s">
        <v>196</v>
      </c>
      <c r="D262" s="769" t="s">
        <v>16343</v>
      </c>
      <c r="E262" s="725"/>
      <c r="F262" s="725"/>
      <c r="G262" s="725"/>
      <c r="H262" s="725"/>
      <c r="I262" s="725"/>
      <c r="J262" s="696"/>
      <c r="K262" s="555" t="s">
        <v>16344</v>
      </c>
      <c r="L262" s="551" t="s">
        <v>16345</v>
      </c>
      <c r="M262" s="551" t="s">
        <v>817</v>
      </c>
      <c r="N262" s="551" t="s">
        <v>110</v>
      </c>
      <c r="O262" s="551" t="s">
        <v>110</v>
      </c>
      <c r="P262" s="553"/>
      <c r="Q262" s="554"/>
      <c r="R262" s="503"/>
    </row>
    <row r="263" spans="1:18" ht="12.75" customHeight="1">
      <c r="A263" s="476">
        <v>7</v>
      </c>
      <c r="B263" s="551" t="s">
        <v>16328</v>
      </c>
      <c r="C263" s="476" t="s">
        <v>196</v>
      </c>
      <c r="D263" s="769" t="s">
        <v>16346</v>
      </c>
      <c r="E263" s="725"/>
      <c r="F263" s="725"/>
      <c r="G263" s="725"/>
      <c r="H263" s="725"/>
      <c r="I263" s="725"/>
      <c r="J263" s="696"/>
      <c r="K263" s="555" t="s">
        <v>16347</v>
      </c>
      <c r="L263" s="551" t="s">
        <v>16348</v>
      </c>
      <c r="M263" s="551" t="s">
        <v>23</v>
      </c>
      <c r="N263" s="551" t="s">
        <v>110</v>
      </c>
      <c r="O263" s="551" t="s">
        <v>110</v>
      </c>
      <c r="P263" s="553"/>
      <c r="Q263" s="554"/>
      <c r="R263" s="503"/>
    </row>
    <row r="264" spans="1:18" ht="12.75" customHeight="1">
      <c r="A264" s="476">
        <v>8</v>
      </c>
      <c r="B264" s="551" t="s">
        <v>16328</v>
      </c>
      <c r="C264" s="476" t="s">
        <v>196</v>
      </c>
      <c r="D264" s="769" t="s">
        <v>16349</v>
      </c>
      <c r="E264" s="725"/>
      <c r="F264" s="725"/>
      <c r="G264" s="725"/>
      <c r="H264" s="725"/>
      <c r="I264" s="725"/>
      <c r="J264" s="696"/>
      <c r="K264" s="555" t="s">
        <v>10572</v>
      </c>
      <c r="L264" s="551" t="s">
        <v>10571</v>
      </c>
      <c r="M264" s="551" t="s">
        <v>23</v>
      </c>
      <c r="N264" s="551" t="s">
        <v>110</v>
      </c>
      <c r="O264" s="551" t="s">
        <v>110</v>
      </c>
      <c r="P264" s="553"/>
      <c r="Q264" s="554"/>
      <c r="R264" s="354"/>
    </row>
    <row r="265" spans="1:18" ht="12.75" customHeight="1">
      <c r="A265" s="476">
        <v>9</v>
      </c>
      <c r="B265" s="551" t="s">
        <v>16328</v>
      </c>
      <c r="C265" s="476" t="s">
        <v>196</v>
      </c>
      <c r="D265" s="770" t="s">
        <v>15852</v>
      </c>
      <c r="E265" s="725"/>
      <c r="F265" s="725"/>
      <c r="G265" s="725"/>
      <c r="H265" s="725"/>
      <c r="I265" s="725"/>
      <c r="J265" s="696"/>
      <c r="K265" s="555" t="s">
        <v>4787</v>
      </c>
      <c r="L265" s="551" t="s">
        <v>4786</v>
      </c>
      <c r="M265" s="551" t="s">
        <v>16350</v>
      </c>
      <c r="N265" s="551" t="s">
        <v>110</v>
      </c>
      <c r="O265" s="551" t="s">
        <v>110</v>
      </c>
      <c r="P265" s="553"/>
      <c r="Q265" s="554"/>
      <c r="R265" s="457"/>
    </row>
    <row r="266" spans="1:18" ht="12.75" customHeight="1">
      <c r="A266" s="476">
        <v>10</v>
      </c>
      <c r="B266" s="551" t="s">
        <v>16328</v>
      </c>
      <c r="C266" s="476" t="s">
        <v>196</v>
      </c>
      <c r="D266" s="769" t="s">
        <v>16351</v>
      </c>
      <c r="E266" s="725"/>
      <c r="F266" s="725"/>
      <c r="G266" s="725"/>
      <c r="H266" s="725"/>
      <c r="I266" s="725"/>
      <c r="J266" s="696"/>
      <c r="K266" s="555" t="s">
        <v>16352</v>
      </c>
      <c r="L266" s="551" t="s">
        <v>16353</v>
      </c>
      <c r="M266" s="551" t="s">
        <v>23</v>
      </c>
      <c r="N266" s="551" t="s">
        <v>110</v>
      </c>
      <c r="O266" s="551" t="s">
        <v>110</v>
      </c>
      <c r="P266" s="553"/>
      <c r="Q266" s="554"/>
      <c r="R266" s="503"/>
    </row>
    <row r="267" spans="1:18" ht="12.75" customHeight="1">
      <c r="A267" s="476">
        <v>11</v>
      </c>
      <c r="B267" s="551" t="s">
        <v>16328</v>
      </c>
      <c r="C267" s="476" t="s">
        <v>196</v>
      </c>
      <c r="D267" s="769" t="s">
        <v>16354</v>
      </c>
      <c r="E267" s="725"/>
      <c r="F267" s="725"/>
      <c r="G267" s="725"/>
      <c r="H267" s="725"/>
      <c r="I267" s="725"/>
      <c r="J267" s="696"/>
      <c r="K267" s="555" t="s">
        <v>16355</v>
      </c>
      <c r="L267" s="551" t="s">
        <v>16356</v>
      </c>
      <c r="M267" s="551" t="s">
        <v>23</v>
      </c>
      <c r="N267" s="551" t="s">
        <v>110</v>
      </c>
      <c r="O267" s="551" t="s">
        <v>110</v>
      </c>
      <c r="P267" s="553"/>
      <c r="Q267" s="554"/>
      <c r="R267" s="457"/>
    </row>
    <row r="268" spans="1:18" ht="12.75" customHeight="1">
      <c r="A268" s="476">
        <v>12</v>
      </c>
      <c r="B268" s="551" t="s">
        <v>16328</v>
      </c>
      <c r="C268" s="476" t="s">
        <v>196</v>
      </c>
      <c r="D268" s="769" t="s">
        <v>16357</v>
      </c>
      <c r="E268" s="725"/>
      <c r="F268" s="725"/>
      <c r="G268" s="725"/>
      <c r="H268" s="725"/>
      <c r="I268" s="725"/>
      <c r="J268" s="696"/>
      <c r="K268" s="555" t="s">
        <v>5486</v>
      </c>
      <c r="L268" s="551" t="s">
        <v>5485</v>
      </c>
      <c r="M268" s="551" t="s">
        <v>23</v>
      </c>
      <c r="N268" s="551" t="s">
        <v>110</v>
      </c>
      <c r="O268" s="551" t="s">
        <v>110</v>
      </c>
      <c r="P268" s="553"/>
      <c r="Q268" s="554"/>
      <c r="R268" s="354"/>
    </row>
    <row r="269" spans="1:18" ht="12.75" customHeight="1">
      <c r="A269" s="476">
        <v>13</v>
      </c>
      <c r="B269" s="551" t="s">
        <v>16328</v>
      </c>
      <c r="C269" s="476" t="s">
        <v>196</v>
      </c>
      <c r="D269" s="769" t="s">
        <v>16358</v>
      </c>
      <c r="E269" s="725"/>
      <c r="F269" s="725"/>
      <c r="G269" s="725"/>
      <c r="H269" s="725"/>
      <c r="I269" s="725"/>
      <c r="J269" s="696"/>
      <c r="K269" s="555" t="s">
        <v>6778</v>
      </c>
      <c r="L269" s="551" t="s">
        <v>6777</v>
      </c>
      <c r="M269" s="551" t="s">
        <v>817</v>
      </c>
      <c r="N269" s="551" t="s">
        <v>110</v>
      </c>
      <c r="O269" s="551" t="s">
        <v>110</v>
      </c>
      <c r="P269" s="553"/>
      <c r="Q269" s="554"/>
      <c r="R269" s="354"/>
    </row>
    <row r="270" spans="1:18" ht="12.75" customHeight="1">
      <c r="A270" s="476">
        <v>14</v>
      </c>
      <c r="B270" s="551" t="s">
        <v>16328</v>
      </c>
      <c r="C270" s="476" t="s">
        <v>196</v>
      </c>
      <c r="D270" s="769" t="s">
        <v>16359</v>
      </c>
      <c r="E270" s="725"/>
      <c r="F270" s="725"/>
      <c r="G270" s="725"/>
      <c r="H270" s="725"/>
      <c r="I270" s="725"/>
      <c r="J270" s="696"/>
      <c r="K270" s="555" t="s">
        <v>16360</v>
      </c>
      <c r="L270" s="551" t="s">
        <v>16361</v>
      </c>
      <c r="M270" s="551" t="s">
        <v>23</v>
      </c>
      <c r="N270" s="551" t="s">
        <v>110</v>
      </c>
      <c r="O270" s="551" t="s">
        <v>110</v>
      </c>
      <c r="P270" s="553"/>
      <c r="Q270" s="554"/>
      <c r="R270" s="354"/>
    </row>
    <row r="271" spans="1:18" ht="12.75" customHeight="1">
      <c r="A271" s="476">
        <v>15</v>
      </c>
      <c r="B271" s="551" t="s">
        <v>16328</v>
      </c>
      <c r="C271" s="476" t="s">
        <v>196</v>
      </c>
      <c r="D271" s="769" t="s">
        <v>16362</v>
      </c>
      <c r="E271" s="725"/>
      <c r="F271" s="725"/>
      <c r="G271" s="725"/>
      <c r="H271" s="725"/>
      <c r="I271" s="725"/>
      <c r="J271" s="696"/>
      <c r="K271" s="555" t="s">
        <v>16363</v>
      </c>
      <c r="L271" s="551" t="s">
        <v>16364</v>
      </c>
      <c r="M271" s="551" t="s">
        <v>23</v>
      </c>
      <c r="N271" s="551" t="s">
        <v>110</v>
      </c>
      <c r="O271" s="551" t="s">
        <v>110</v>
      </c>
      <c r="P271" s="553"/>
      <c r="Q271" s="554"/>
      <c r="R271" s="354"/>
    </row>
    <row r="272" spans="1:18" ht="12.75" customHeight="1">
      <c r="A272" s="476">
        <v>16</v>
      </c>
      <c r="B272" s="551" t="s">
        <v>16328</v>
      </c>
      <c r="C272" s="476" t="s">
        <v>196</v>
      </c>
      <c r="D272" s="769" t="s">
        <v>16365</v>
      </c>
      <c r="E272" s="725"/>
      <c r="F272" s="725"/>
      <c r="G272" s="725"/>
      <c r="H272" s="725"/>
      <c r="I272" s="725"/>
      <c r="J272" s="696"/>
      <c r="K272" s="555" t="s">
        <v>16366</v>
      </c>
      <c r="L272" s="551" t="s">
        <v>16367</v>
      </c>
      <c r="M272" s="551" t="s">
        <v>23</v>
      </c>
      <c r="N272" s="551" t="s">
        <v>110</v>
      </c>
      <c r="O272" s="551" t="s">
        <v>110</v>
      </c>
      <c r="P272" s="553"/>
      <c r="Q272" s="554"/>
      <c r="R272" s="354"/>
    </row>
    <row r="273" spans="1:18" ht="12.75" customHeight="1">
      <c r="A273" s="476">
        <v>17</v>
      </c>
      <c r="B273" s="551" t="s">
        <v>16328</v>
      </c>
      <c r="C273" s="476" t="s">
        <v>196</v>
      </c>
      <c r="D273" s="769" t="s">
        <v>16368</v>
      </c>
      <c r="E273" s="725"/>
      <c r="F273" s="725"/>
      <c r="G273" s="725"/>
      <c r="H273" s="725"/>
      <c r="I273" s="725"/>
      <c r="J273" s="696"/>
      <c r="K273" s="555" t="s">
        <v>16369</v>
      </c>
      <c r="L273" s="551" t="s">
        <v>16370</v>
      </c>
      <c r="M273" s="551" t="s">
        <v>23</v>
      </c>
      <c r="N273" s="551" t="s">
        <v>110</v>
      </c>
      <c r="O273" s="551" t="s">
        <v>110</v>
      </c>
      <c r="P273" s="553"/>
      <c r="Q273" s="554"/>
      <c r="R273" s="354"/>
    </row>
    <row r="274" spans="1:18" ht="15.75" customHeight="1">
      <c r="A274" s="476">
        <v>18</v>
      </c>
      <c r="B274" s="551" t="s">
        <v>16328</v>
      </c>
      <c r="C274" s="476" t="s">
        <v>196</v>
      </c>
      <c r="D274" s="769" t="s">
        <v>16371</v>
      </c>
      <c r="E274" s="725"/>
      <c r="F274" s="725"/>
      <c r="G274" s="725"/>
      <c r="H274" s="725"/>
      <c r="I274" s="725"/>
      <c r="J274" s="696"/>
      <c r="K274" s="555" t="s">
        <v>16372</v>
      </c>
      <c r="L274" s="551" t="s">
        <v>16373</v>
      </c>
      <c r="M274" s="551" t="s">
        <v>23</v>
      </c>
      <c r="N274" s="551" t="s">
        <v>110</v>
      </c>
      <c r="O274" s="551" t="s">
        <v>110</v>
      </c>
      <c r="P274" s="553"/>
      <c r="Q274" s="554"/>
      <c r="R274" s="354"/>
    </row>
    <row r="275" spans="1:18" ht="12.75" customHeight="1">
      <c r="A275" s="476">
        <v>19</v>
      </c>
      <c r="B275" s="551" t="s">
        <v>16328</v>
      </c>
      <c r="C275" s="476" t="s">
        <v>196</v>
      </c>
      <c r="D275" s="769" t="s">
        <v>16374</v>
      </c>
      <c r="E275" s="725"/>
      <c r="F275" s="725"/>
      <c r="G275" s="725"/>
      <c r="H275" s="725"/>
      <c r="I275" s="725"/>
      <c r="J275" s="696"/>
      <c r="K275" s="555" t="s">
        <v>5332</v>
      </c>
      <c r="L275" s="551" t="s">
        <v>5331</v>
      </c>
      <c r="M275" s="551" t="s">
        <v>23</v>
      </c>
      <c r="N275" s="551" t="s">
        <v>110</v>
      </c>
      <c r="O275" s="551" t="s">
        <v>110</v>
      </c>
      <c r="P275" s="553"/>
      <c r="Q275" s="554"/>
      <c r="R275" s="354"/>
    </row>
    <row r="276" spans="1:18" ht="12.75" customHeight="1">
      <c r="A276" s="476">
        <v>20</v>
      </c>
      <c r="B276" s="551" t="s">
        <v>16328</v>
      </c>
      <c r="C276" s="476" t="s">
        <v>196</v>
      </c>
      <c r="D276" s="769" t="s">
        <v>16375</v>
      </c>
      <c r="E276" s="725"/>
      <c r="F276" s="725"/>
      <c r="G276" s="725"/>
      <c r="H276" s="725"/>
      <c r="I276" s="725"/>
      <c r="J276" s="696"/>
      <c r="K276" s="556" t="s">
        <v>12891</v>
      </c>
      <c r="L276" s="551" t="s">
        <v>16376</v>
      </c>
      <c r="M276" s="551" t="s">
        <v>23</v>
      </c>
      <c r="N276" s="551" t="s">
        <v>110</v>
      </c>
      <c r="O276" s="551" t="s">
        <v>110</v>
      </c>
      <c r="P276" s="553"/>
      <c r="Q276" s="554"/>
      <c r="R276" s="457"/>
    </row>
    <row r="277" spans="1:18" ht="12.75" customHeight="1">
      <c r="A277" s="476">
        <v>21</v>
      </c>
      <c r="B277" s="551" t="s">
        <v>16328</v>
      </c>
      <c r="C277" s="476" t="s">
        <v>196</v>
      </c>
      <c r="D277" s="769" t="s">
        <v>16377</v>
      </c>
      <c r="E277" s="725"/>
      <c r="F277" s="725"/>
      <c r="G277" s="725"/>
      <c r="H277" s="725"/>
      <c r="I277" s="725"/>
      <c r="J277" s="696"/>
      <c r="K277" s="556" t="s">
        <v>16378</v>
      </c>
      <c r="L277" s="551" t="s">
        <v>16379</v>
      </c>
      <c r="M277" s="551" t="s">
        <v>23</v>
      </c>
      <c r="N277" s="551" t="s">
        <v>110</v>
      </c>
      <c r="O277" s="551" t="s">
        <v>110</v>
      </c>
      <c r="P277" s="553"/>
      <c r="Q277" s="554"/>
      <c r="R277" s="457"/>
    </row>
    <row r="278" spans="1:18" ht="12.75" customHeight="1">
      <c r="A278" s="476">
        <v>22</v>
      </c>
      <c r="B278" s="551" t="s">
        <v>16328</v>
      </c>
      <c r="C278" s="476" t="s">
        <v>196</v>
      </c>
      <c r="D278" s="769" t="s">
        <v>16380</v>
      </c>
      <c r="E278" s="725"/>
      <c r="F278" s="725"/>
      <c r="G278" s="725"/>
      <c r="H278" s="725"/>
      <c r="I278" s="725"/>
      <c r="J278" s="696"/>
      <c r="K278" s="555" t="s">
        <v>16381</v>
      </c>
      <c r="L278" s="551" t="s">
        <v>16382</v>
      </c>
      <c r="M278" s="551" t="s">
        <v>16350</v>
      </c>
      <c r="N278" s="551" t="s">
        <v>110</v>
      </c>
      <c r="O278" s="551" t="s">
        <v>110</v>
      </c>
      <c r="P278" s="553"/>
      <c r="Q278" s="554"/>
      <c r="R278" s="457"/>
    </row>
    <row r="279" spans="1:18" ht="12.75" customHeight="1">
      <c r="A279" s="476">
        <v>23</v>
      </c>
      <c r="B279" s="551" t="s">
        <v>16328</v>
      </c>
      <c r="C279" s="476" t="s">
        <v>196</v>
      </c>
      <c r="D279" s="769" t="s">
        <v>16383</v>
      </c>
      <c r="E279" s="725"/>
      <c r="F279" s="725"/>
      <c r="G279" s="725"/>
      <c r="H279" s="725"/>
      <c r="I279" s="725"/>
      <c r="J279" s="696"/>
      <c r="K279" s="555" t="s">
        <v>16384</v>
      </c>
      <c r="L279" s="551" t="s">
        <v>16385</v>
      </c>
      <c r="M279" s="551" t="s">
        <v>23</v>
      </c>
      <c r="N279" s="551" t="s">
        <v>110</v>
      </c>
      <c r="O279" s="551" t="s">
        <v>110</v>
      </c>
      <c r="P279" s="553"/>
      <c r="Q279" s="554"/>
      <c r="R279" s="457"/>
    </row>
    <row r="280" spans="1:18" ht="12.75" customHeight="1">
      <c r="A280" s="476">
        <v>24</v>
      </c>
      <c r="B280" s="551" t="s">
        <v>16328</v>
      </c>
      <c r="C280" s="476" t="s">
        <v>196</v>
      </c>
      <c r="D280" s="769" t="s">
        <v>16386</v>
      </c>
      <c r="E280" s="725"/>
      <c r="F280" s="725"/>
      <c r="G280" s="725"/>
      <c r="H280" s="725"/>
      <c r="I280" s="725"/>
      <c r="J280" s="696"/>
      <c r="K280" s="552" t="s">
        <v>16387</v>
      </c>
      <c r="L280" s="551" t="s">
        <v>16388</v>
      </c>
      <c r="M280" s="551" t="s">
        <v>23</v>
      </c>
      <c r="N280" s="551" t="s">
        <v>110</v>
      </c>
      <c r="O280" s="551" t="s">
        <v>110</v>
      </c>
      <c r="P280" s="553"/>
      <c r="Q280" s="554"/>
      <c r="R280" s="503"/>
    </row>
    <row r="281" spans="1:18" ht="12.75" customHeight="1">
      <c r="A281" s="476">
        <v>25</v>
      </c>
      <c r="B281" s="551" t="s">
        <v>16328</v>
      </c>
      <c r="C281" s="476" t="s">
        <v>196</v>
      </c>
      <c r="D281" s="769" t="s">
        <v>16389</v>
      </c>
      <c r="E281" s="725"/>
      <c r="F281" s="725"/>
      <c r="G281" s="725"/>
      <c r="H281" s="725"/>
      <c r="I281" s="725"/>
      <c r="J281" s="696"/>
      <c r="K281" s="555" t="s">
        <v>16390</v>
      </c>
      <c r="L281" s="551" t="s">
        <v>16391</v>
      </c>
      <c r="M281" s="551" t="s">
        <v>23</v>
      </c>
      <c r="N281" s="551" t="s">
        <v>110</v>
      </c>
      <c r="O281" s="551" t="s">
        <v>110</v>
      </c>
      <c r="P281" s="553"/>
      <c r="Q281" s="554"/>
      <c r="R281" s="457"/>
    </row>
    <row r="282" spans="1:18" ht="12.75" customHeight="1">
      <c r="A282" s="476">
        <v>26</v>
      </c>
      <c r="B282" s="551" t="s">
        <v>16328</v>
      </c>
      <c r="C282" s="476" t="s">
        <v>196</v>
      </c>
      <c r="D282" s="769" t="s">
        <v>16392</v>
      </c>
      <c r="E282" s="725"/>
      <c r="F282" s="725"/>
      <c r="G282" s="725"/>
      <c r="H282" s="725"/>
      <c r="I282" s="725"/>
      <c r="J282" s="696"/>
      <c r="K282" s="555" t="s">
        <v>16393</v>
      </c>
      <c r="L282" s="551" t="s">
        <v>16394</v>
      </c>
      <c r="M282" s="551" t="s">
        <v>23</v>
      </c>
      <c r="N282" s="551" t="s">
        <v>110</v>
      </c>
      <c r="O282" s="551" t="s">
        <v>110</v>
      </c>
      <c r="P282" s="553"/>
      <c r="Q282" s="554"/>
      <c r="R282" s="457"/>
    </row>
    <row r="283" spans="1:18" ht="12.75" customHeight="1">
      <c r="A283" s="476">
        <v>27</v>
      </c>
      <c r="B283" s="551" t="s">
        <v>16328</v>
      </c>
      <c r="C283" s="476" t="s">
        <v>196</v>
      </c>
      <c r="D283" s="770" t="s">
        <v>16395</v>
      </c>
      <c r="E283" s="725"/>
      <c r="F283" s="725"/>
      <c r="G283" s="725"/>
      <c r="H283" s="725"/>
      <c r="I283" s="725"/>
      <c r="J283" s="696"/>
      <c r="K283" s="555" t="s">
        <v>16396</v>
      </c>
      <c r="L283" s="551" t="s">
        <v>16397</v>
      </c>
      <c r="M283" s="551" t="s">
        <v>817</v>
      </c>
      <c r="N283" s="551" t="s">
        <v>110</v>
      </c>
      <c r="O283" s="551" t="s">
        <v>110</v>
      </c>
      <c r="P283" s="553"/>
      <c r="Q283" s="554"/>
      <c r="R283" s="354"/>
    </row>
    <row r="284" spans="1:18" ht="12.75" customHeight="1">
      <c r="A284" s="476">
        <v>28</v>
      </c>
      <c r="B284" s="551" t="s">
        <v>16328</v>
      </c>
      <c r="C284" s="476" t="s">
        <v>196</v>
      </c>
      <c r="D284" s="769" t="s">
        <v>16398</v>
      </c>
      <c r="E284" s="725"/>
      <c r="F284" s="725"/>
      <c r="G284" s="725"/>
      <c r="H284" s="725"/>
      <c r="I284" s="725"/>
      <c r="J284" s="696"/>
      <c r="K284" s="555" t="s">
        <v>6514</v>
      </c>
      <c r="L284" s="551" t="s">
        <v>6513</v>
      </c>
      <c r="M284" s="551" t="s">
        <v>23</v>
      </c>
      <c r="N284" s="551" t="s">
        <v>110</v>
      </c>
      <c r="O284" s="551" t="s">
        <v>110</v>
      </c>
      <c r="P284" s="553"/>
      <c r="Q284" s="554"/>
      <c r="R284" s="354"/>
    </row>
    <row r="285" spans="1:18" ht="12.75" customHeight="1">
      <c r="A285" s="476">
        <v>29</v>
      </c>
      <c r="B285" s="551" t="s">
        <v>16328</v>
      </c>
      <c r="C285" s="476" t="s">
        <v>196</v>
      </c>
      <c r="D285" s="769" t="s">
        <v>16399</v>
      </c>
      <c r="E285" s="725"/>
      <c r="F285" s="725"/>
      <c r="G285" s="725"/>
      <c r="H285" s="725"/>
      <c r="I285" s="725"/>
      <c r="J285" s="696"/>
      <c r="K285" s="555" t="s">
        <v>4068</v>
      </c>
      <c r="L285" s="551" t="s">
        <v>4067</v>
      </c>
      <c r="M285" s="551" t="s">
        <v>23</v>
      </c>
      <c r="N285" s="551" t="s">
        <v>110</v>
      </c>
      <c r="O285" s="551" t="s">
        <v>110</v>
      </c>
      <c r="P285" s="553"/>
      <c r="Q285" s="554"/>
      <c r="R285" s="354"/>
    </row>
    <row r="286" spans="1:18" ht="12.75" customHeight="1">
      <c r="A286" s="476">
        <v>30</v>
      </c>
      <c r="B286" s="551" t="s">
        <v>16328</v>
      </c>
      <c r="C286" s="476" t="s">
        <v>196</v>
      </c>
      <c r="D286" s="769" t="s">
        <v>16400</v>
      </c>
      <c r="E286" s="725"/>
      <c r="F286" s="725"/>
      <c r="G286" s="725"/>
      <c r="H286" s="725"/>
      <c r="I286" s="725"/>
      <c r="J286" s="696"/>
      <c r="K286" s="555" t="s">
        <v>16401</v>
      </c>
      <c r="L286" s="551" t="s">
        <v>16402</v>
      </c>
      <c r="M286" s="551" t="s">
        <v>817</v>
      </c>
      <c r="N286" s="551" t="s">
        <v>110</v>
      </c>
      <c r="O286" s="551" t="s">
        <v>110</v>
      </c>
      <c r="P286" s="553"/>
      <c r="Q286" s="554"/>
      <c r="R286" s="354"/>
    </row>
    <row r="287" spans="1:18" ht="12.75" customHeight="1">
      <c r="A287" s="476">
        <v>31</v>
      </c>
      <c r="B287" s="551" t="s">
        <v>16328</v>
      </c>
      <c r="C287" s="476" t="s">
        <v>196</v>
      </c>
      <c r="D287" s="769" t="s">
        <v>16403</v>
      </c>
      <c r="E287" s="725"/>
      <c r="F287" s="725"/>
      <c r="G287" s="725"/>
      <c r="H287" s="725"/>
      <c r="I287" s="725"/>
      <c r="J287" s="696"/>
      <c r="K287" s="555" t="s">
        <v>8970</v>
      </c>
      <c r="L287" s="551" t="s">
        <v>8969</v>
      </c>
      <c r="M287" s="551" t="s">
        <v>23</v>
      </c>
      <c r="N287" s="551" t="s">
        <v>110</v>
      </c>
      <c r="O287" s="551" t="s">
        <v>110</v>
      </c>
      <c r="P287" s="553"/>
      <c r="Q287" s="554"/>
      <c r="R287" s="354"/>
    </row>
    <row r="288" spans="1:18" ht="12.75" customHeight="1"/>
    <row r="289" spans="1:18" ht="12.75" customHeight="1"/>
    <row r="290" spans="1:18" ht="12.75" customHeight="1"/>
    <row r="291" spans="1:18" ht="12.75" customHeight="1">
      <c r="A291" s="768" t="s">
        <v>16404</v>
      </c>
      <c r="B291" s="725"/>
      <c r="C291" s="725"/>
      <c r="D291" s="725"/>
      <c r="E291" s="725"/>
      <c r="F291" s="725"/>
      <c r="G291" s="725"/>
      <c r="H291" s="725"/>
      <c r="I291" s="725"/>
      <c r="J291" s="725"/>
      <c r="K291" s="725"/>
      <c r="L291" s="725"/>
      <c r="M291" s="725"/>
      <c r="N291" s="725"/>
      <c r="O291" s="734"/>
    </row>
    <row r="292" spans="1:18" ht="12.75" customHeight="1"/>
    <row r="293" spans="1:18" ht="12.75" customHeight="1">
      <c r="A293" s="461"/>
      <c r="B293" s="739" t="s">
        <v>9</v>
      </c>
      <c r="C293" s="740" t="s">
        <v>16324</v>
      </c>
      <c r="D293" s="741" t="s">
        <v>16034</v>
      </c>
      <c r="E293" s="725"/>
      <c r="F293" s="725"/>
      <c r="G293" s="725"/>
      <c r="H293" s="725"/>
      <c r="I293" s="696"/>
      <c r="J293" s="742" t="s">
        <v>15916</v>
      </c>
      <c r="K293" s="686"/>
      <c r="L293" s="686"/>
      <c r="M293" s="686"/>
      <c r="N293" s="686"/>
      <c r="O293" s="743"/>
    </row>
    <row r="294" spans="1:18" ht="12.75" customHeight="1">
      <c r="A294" s="457"/>
      <c r="B294" s="701"/>
      <c r="C294" s="701"/>
      <c r="D294" s="741" t="s">
        <v>24</v>
      </c>
      <c r="E294" s="725"/>
      <c r="F294" s="725"/>
      <c r="G294" s="725"/>
      <c r="H294" s="725"/>
      <c r="I294" s="696"/>
      <c r="J294" s="688"/>
      <c r="K294" s="689"/>
      <c r="L294" s="689"/>
      <c r="M294" s="689"/>
      <c r="N294" s="689"/>
      <c r="O294" s="744"/>
    </row>
    <row r="295" spans="1:18" ht="12.75" customHeight="1">
      <c r="A295" s="509"/>
      <c r="B295" s="702"/>
      <c r="C295" s="702"/>
      <c r="D295" s="463" t="s">
        <v>16035</v>
      </c>
      <c r="E295" s="463" t="s">
        <v>16036</v>
      </c>
      <c r="F295" s="463" t="s">
        <v>16037</v>
      </c>
      <c r="G295" s="463" t="s">
        <v>15921</v>
      </c>
      <c r="H295" s="463" t="s">
        <v>16038</v>
      </c>
      <c r="I295" s="463" t="s">
        <v>23</v>
      </c>
      <c r="J295" s="464" t="s">
        <v>817</v>
      </c>
      <c r="K295" s="464" t="s">
        <v>15927</v>
      </c>
      <c r="L295" s="464" t="s">
        <v>16081</v>
      </c>
      <c r="M295" s="465" t="s">
        <v>625</v>
      </c>
      <c r="N295" s="464" t="s">
        <v>1601</v>
      </c>
      <c r="O295" s="466" t="s">
        <v>16040</v>
      </c>
      <c r="P295" s="466" t="s">
        <v>16041</v>
      </c>
      <c r="Q295" s="466" t="s">
        <v>16325</v>
      </c>
      <c r="R295" s="466" t="s">
        <v>16405</v>
      </c>
    </row>
    <row r="296" spans="1:18" ht="12.75" customHeight="1">
      <c r="A296" s="509"/>
      <c r="B296" s="467" t="s">
        <v>196</v>
      </c>
      <c r="C296" s="467" t="s">
        <v>71</v>
      </c>
      <c r="D296" s="468">
        <v>91</v>
      </c>
      <c r="E296" s="468">
        <v>94</v>
      </c>
      <c r="F296" s="468">
        <f>COUNTIF(N301:N394,"AGREGADO")</f>
        <v>2</v>
      </c>
      <c r="G296" s="468">
        <f>SUM(D296-E296+F296)</f>
        <v>-1</v>
      </c>
      <c r="H296" s="468">
        <v>0</v>
      </c>
      <c r="I296" s="469">
        <f>COUNTIF(M301:M394,"PRONTO")</f>
        <v>81</v>
      </c>
      <c r="J296" s="469">
        <f>COUNTIF(M301:M394,"LE")</f>
        <v>0</v>
      </c>
      <c r="K296" s="469">
        <f>COUNTIF(M301:M394,"FÉRIAS")</f>
        <v>5</v>
      </c>
      <c r="L296" s="469">
        <f>COUNTIF(M301:M394,"A DISPOSICAO")</f>
        <v>5</v>
      </c>
      <c r="M296" s="469">
        <f>COUNTIF(M301:M394,"LTIP")</f>
        <v>0</v>
      </c>
      <c r="N296" s="469">
        <f>COUNTIF(M301:M394,"LTS")</f>
        <v>1</v>
      </c>
      <c r="O296" s="469">
        <f>COUNTIF(O301:O394,"AGREGADO/RR")</f>
        <v>0</v>
      </c>
      <c r="P296" s="469">
        <f>COUNTIF(M301:M394,"CEDIDO")</f>
        <v>1</v>
      </c>
      <c r="Q296" s="469">
        <f>COUNTIF(O301:O394,"AGREGADO/NOMEAÇÃO")</f>
        <v>1</v>
      </c>
      <c r="R296" s="469">
        <f>COUNTIF(O301:O394,"AGREGADO/RF")</f>
        <v>0</v>
      </c>
    </row>
    <row r="297" spans="1:18" ht="12.75" customHeight="1">
      <c r="A297" s="509"/>
      <c r="B297" s="746" t="s">
        <v>39</v>
      </c>
      <c r="C297" s="696"/>
      <c r="D297" s="467"/>
      <c r="E297" s="467"/>
      <c r="F297" s="467"/>
      <c r="G297" s="467"/>
      <c r="H297" s="467"/>
      <c r="I297" s="467"/>
      <c r="J297" s="467"/>
      <c r="K297" s="467"/>
      <c r="L297" s="504"/>
      <c r="M297" s="505"/>
      <c r="N297" s="467"/>
      <c r="O297" s="467"/>
    </row>
    <row r="298" spans="1:18" ht="12.75" customHeight="1"/>
    <row r="299" spans="1:18" ht="12.75" customHeight="1"/>
    <row r="300" spans="1:18" ht="12.75" customHeight="1">
      <c r="A300" s="471" t="s">
        <v>15820</v>
      </c>
      <c r="B300" s="472" t="s">
        <v>16326</v>
      </c>
      <c r="C300" s="472" t="s">
        <v>9</v>
      </c>
      <c r="D300" s="735" t="s">
        <v>16044</v>
      </c>
      <c r="E300" s="725"/>
      <c r="F300" s="725"/>
      <c r="G300" s="725"/>
      <c r="H300" s="725"/>
      <c r="I300" s="725"/>
      <c r="J300" s="696"/>
      <c r="K300" s="472" t="s">
        <v>16045</v>
      </c>
      <c r="L300" s="489" t="s">
        <v>16046</v>
      </c>
      <c r="M300" s="550" t="s">
        <v>24</v>
      </c>
      <c r="N300" s="472" t="s">
        <v>16327</v>
      </c>
      <c r="O300" s="472" t="s">
        <v>16047</v>
      </c>
    </row>
    <row r="301" spans="1:18" ht="12.75" customHeight="1">
      <c r="A301" s="476">
        <v>1</v>
      </c>
      <c r="B301" s="551" t="s">
        <v>16406</v>
      </c>
      <c r="C301" s="476" t="s">
        <v>196</v>
      </c>
      <c r="D301" s="769" t="s">
        <v>16006</v>
      </c>
      <c r="E301" s="725"/>
      <c r="F301" s="725"/>
      <c r="G301" s="725"/>
      <c r="H301" s="725"/>
      <c r="I301" s="725"/>
      <c r="J301" s="696"/>
      <c r="K301" s="555" t="s">
        <v>9494</v>
      </c>
      <c r="L301" s="551" t="s">
        <v>9493</v>
      </c>
      <c r="M301" s="557" t="s">
        <v>168</v>
      </c>
      <c r="N301" s="551" t="s">
        <v>168</v>
      </c>
      <c r="O301" s="551" t="s">
        <v>16079</v>
      </c>
    </row>
    <row r="302" spans="1:18" ht="12.75" customHeight="1">
      <c r="A302" s="476">
        <v>2</v>
      </c>
      <c r="B302" s="551" t="s">
        <v>16406</v>
      </c>
      <c r="C302" s="476" t="s">
        <v>196</v>
      </c>
      <c r="D302" s="769" t="s">
        <v>16407</v>
      </c>
      <c r="E302" s="725"/>
      <c r="F302" s="725"/>
      <c r="G302" s="725"/>
      <c r="H302" s="725"/>
      <c r="I302" s="725"/>
      <c r="J302" s="696"/>
      <c r="K302" s="555" t="s">
        <v>10541</v>
      </c>
      <c r="L302" s="551" t="s">
        <v>10540</v>
      </c>
      <c r="M302" s="551" t="s">
        <v>23</v>
      </c>
      <c r="N302" s="551"/>
      <c r="O302" s="551"/>
    </row>
    <row r="303" spans="1:18" ht="12.75" customHeight="1">
      <c r="A303" s="476">
        <v>3</v>
      </c>
      <c r="B303" s="551" t="s">
        <v>16406</v>
      </c>
      <c r="C303" s="476" t="s">
        <v>196</v>
      </c>
      <c r="D303" s="769" t="s">
        <v>16009</v>
      </c>
      <c r="E303" s="725"/>
      <c r="F303" s="725"/>
      <c r="G303" s="725"/>
      <c r="H303" s="725"/>
      <c r="I303" s="725"/>
      <c r="J303" s="696"/>
      <c r="K303" s="555" t="s">
        <v>9676</v>
      </c>
      <c r="L303" s="551" t="s">
        <v>9675</v>
      </c>
      <c r="M303" s="551" t="s">
        <v>23</v>
      </c>
      <c r="N303" s="551"/>
      <c r="O303" s="551"/>
    </row>
    <row r="304" spans="1:18" ht="12.75" customHeight="1">
      <c r="A304" s="476">
        <v>4</v>
      </c>
      <c r="B304" s="551" t="s">
        <v>16406</v>
      </c>
      <c r="C304" s="476" t="s">
        <v>196</v>
      </c>
      <c r="D304" s="769" t="s">
        <v>15855</v>
      </c>
      <c r="E304" s="725"/>
      <c r="F304" s="725"/>
      <c r="G304" s="725"/>
      <c r="H304" s="725"/>
      <c r="I304" s="725"/>
      <c r="J304" s="696"/>
      <c r="K304" s="555" t="s">
        <v>10825</v>
      </c>
      <c r="L304" s="551" t="s">
        <v>10824</v>
      </c>
      <c r="M304" s="551" t="s">
        <v>16041</v>
      </c>
      <c r="N304" s="551"/>
      <c r="O304" s="551"/>
    </row>
    <row r="305" spans="1:15" ht="12.75" customHeight="1">
      <c r="A305" s="476">
        <v>5</v>
      </c>
      <c r="B305" s="551" t="s">
        <v>16406</v>
      </c>
      <c r="C305" s="476" t="s">
        <v>196</v>
      </c>
      <c r="D305" s="769" t="s">
        <v>16408</v>
      </c>
      <c r="E305" s="725"/>
      <c r="F305" s="725"/>
      <c r="G305" s="725"/>
      <c r="H305" s="725"/>
      <c r="I305" s="725"/>
      <c r="J305" s="696"/>
      <c r="K305" s="555" t="s">
        <v>15284</v>
      </c>
      <c r="L305" s="551" t="s">
        <v>15283</v>
      </c>
      <c r="M305" s="551" t="s">
        <v>23</v>
      </c>
      <c r="N305" s="551"/>
      <c r="O305" s="551"/>
    </row>
    <row r="306" spans="1:15" ht="12.75" customHeight="1">
      <c r="A306" s="476">
        <v>6</v>
      </c>
      <c r="B306" s="551" t="s">
        <v>16406</v>
      </c>
      <c r="C306" s="476" t="s">
        <v>196</v>
      </c>
      <c r="D306" s="769" t="s">
        <v>16409</v>
      </c>
      <c r="E306" s="725"/>
      <c r="F306" s="725"/>
      <c r="G306" s="725"/>
      <c r="H306" s="725"/>
      <c r="I306" s="725"/>
      <c r="J306" s="696"/>
      <c r="K306" s="555" t="s">
        <v>9386</v>
      </c>
      <c r="L306" s="551" t="s">
        <v>9385</v>
      </c>
      <c r="M306" s="551" t="s">
        <v>23</v>
      </c>
      <c r="N306" s="551"/>
      <c r="O306" s="551"/>
    </row>
    <row r="307" spans="1:15" ht="12.75" customHeight="1">
      <c r="A307" s="476">
        <v>7</v>
      </c>
      <c r="B307" s="551" t="s">
        <v>16406</v>
      </c>
      <c r="C307" s="476" t="s">
        <v>196</v>
      </c>
      <c r="D307" s="769" t="s">
        <v>15829</v>
      </c>
      <c r="E307" s="725"/>
      <c r="F307" s="725"/>
      <c r="G307" s="725"/>
      <c r="H307" s="725"/>
      <c r="I307" s="725"/>
      <c r="J307" s="696"/>
      <c r="K307" s="555" t="s">
        <v>9195</v>
      </c>
      <c r="L307" s="551" t="s">
        <v>9194</v>
      </c>
      <c r="M307" s="551" t="s">
        <v>23</v>
      </c>
      <c r="N307" s="551"/>
      <c r="O307" s="551"/>
    </row>
    <row r="308" spans="1:15" ht="12.75" customHeight="1">
      <c r="A308" s="476">
        <v>8</v>
      </c>
      <c r="B308" s="551" t="s">
        <v>16406</v>
      </c>
      <c r="C308" s="476" t="s">
        <v>196</v>
      </c>
      <c r="D308" s="769" t="s">
        <v>16410</v>
      </c>
      <c r="E308" s="725"/>
      <c r="F308" s="725"/>
      <c r="G308" s="725"/>
      <c r="H308" s="725"/>
      <c r="I308" s="725"/>
      <c r="J308" s="696"/>
      <c r="K308" s="555" t="s">
        <v>15172</v>
      </c>
      <c r="L308" s="551" t="s">
        <v>15171</v>
      </c>
      <c r="M308" s="551" t="s">
        <v>23</v>
      </c>
      <c r="N308" s="551"/>
      <c r="O308" s="551"/>
    </row>
    <row r="309" spans="1:15" ht="12.75" customHeight="1">
      <c r="A309" s="476">
        <v>9</v>
      </c>
      <c r="B309" s="551" t="s">
        <v>16406</v>
      </c>
      <c r="C309" s="476" t="s">
        <v>196</v>
      </c>
      <c r="D309" s="769" t="s">
        <v>16411</v>
      </c>
      <c r="E309" s="725"/>
      <c r="F309" s="725"/>
      <c r="G309" s="725"/>
      <c r="H309" s="725"/>
      <c r="I309" s="725"/>
      <c r="J309" s="696"/>
      <c r="K309" s="555" t="s">
        <v>420</v>
      </c>
      <c r="L309" s="551" t="s">
        <v>11000</v>
      </c>
      <c r="M309" s="551" t="s">
        <v>23</v>
      </c>
      <c r="N309" s="551"/>
      <c r="O309" s="551"/>
    </row>
    <row r="310" spans="1:15" ht="12.75" customHeight="1">
      <c r="A310" s="476">
        <v>10</v>
      </c>
      <c r="B310" s="551" t="s">
        <v>16406</v>
      </c>
      <c r="C310" s="476" t="s">
        <v>196</v>
      </c>
      <c r="D310" s="769" t="s">
        <v>16412</v>
      </c>
      <c r="E310" s="725"/>
      <c r="F310" s="725"/>
      <c r="G310" s="725"/>
      <c r="H310" s="725"/>
      <c r="I310" s="725"/>
      <c r="J310" s="696"/>
      <c r="K310" s="555" t="s">
        <v>8179</v>
      </c>
      <c r="L310" s="551" t="s">
        <v>8178</v>
      </c>
      <c r="M310" s="551" t="s">
        <v>23</v>
      </c>
      <c r="N310" s="551"/>
      <c r="O310" s="551"/>
    </row>
    <row r="311" spans="1:15" ht="12.75" customHeight="1">
      <c r="A311" s="476">
        <v>11</v>
      </c>
      <c r="B311" s="551" t="s">
        <v>16406</v>
      </c>
      <c r="C311" s="476" t="s">
        <v>196</v>
      </c>
      <c r="D311" s="769" t="s">
        <v>16413</v>
      </c>
      <c r="E311" s="725"/>
      <c r="F311" s="725"/>
      <c r="G311" s="725"/>
      <c r="H311" s="725"/>
      <c r="I311" s="725"/>
      <c r="J311" s="696"/>
      <c r="K311" s="555" t="s">
        <v>925</v>
      </c>
      <c r="L311" s="551" t="s">
        <v>924</v>
      </c>
      <c r="M311" s="551" t="s">
        <v>23</v>
      </c>
      <c r="N311" s="551"/>
      <c r="O311" s="551"/>
    </row>
    <row r="312" spans="1:15" ht="12.75" customHeight="1">
      <c r="A312" s="476">
        <v>12</v>
      </c>
      <c r="B312" s="551" t="s">
        <v>16406</v>
      </c>
      <c r="C312" s="476" t="s">
        <v>196</v>
      </c>
      <c r="D312" s="769" t="s">
        <v>15899</v>
      </c>
      <c r="E312" s="725"/>
      <c r="F312" s="725"/>
      <c r="G312" s="725"/>
      <c r="H312" s="725"/>
      <c r="I312" s="725"/>
      <c r="J312" s="696"/>
      <c r="K312" s="555" t="s">
        <v>2936</v>
      </c>
      <c r="L312" s="551" t="s">
        <v>10243</v>
      </c>
      <c r="M312" s="551" t="s">
        <v>16350</v>
      </c>
      <c r="N312" s="551"/>
      <c r="O312" s="551"/>
    </row>
    <row r="313" spans="1:15" ht="12.75" customHeight="1">
      <c r="A313" s="476">
        <v>13</v>
      </c>
      <c r="B313" s="551" t="s">
        <v>16406</v>
      </c>
      <c r="C313" s="476" t="s">
        <v>196</v>
      </c>
      <c r="D313" s="769" t="s">
        <v>16414</v>
      </c>
      <c r="E313" s="725"/>
      <c r="F313" s="725"/>
      <c r="G313" s="725"/>
      <c r="H313" s="725"/>
      <c r="I313" s="725"/>
      <c r="J313" s="696"/>
      <c r="K313" s="555" t="s">
        <v>9661</v>
      </c>
      <c r="L313" s="551" t="s">
        <v>9660</v>
      </c>
      <c r="M313" s="551" t="s">
        <v>23</v>
      </c>
      <c r="N313" s="551"/>
      <c r="O313" s="551"/>
    </row>
    <row r="314" spans="1:15" ht="12.75" customHeight="1">
      <c r="A314" s="476">
        <v>14</v>
      </c>
      <c r="B314" s="551" t="s">
        <v>16406</v>
      </c>
      <c r="C314" s="476" t="s">
        <v>196</v>
      </c>
      <c r="D314" s="769" t="s">
        <v>16415</v>
      </c>
      <c r="E314" s="725"/>
      <c r="F314" s="725"/>
      <c r="G314" s="725"/>
      <c r="H314" s="725"/>
      <c r="I314" s="725"/>
      <c r="J314" s="696"/>
      <c r="K314" s="555" t="s">
        <v>5862</v>
      </c>
      <c r="L314" s="551" t="s">
        <v>5861</v>
      </c>
      <c r="M314" s="551" t="s">
        <v>23</v>
      </c>
      <c r="N314" s="551"/>
      <c r="O314" s="551"/>
    </row>
    <row r="315" spans="1:15" ht="12.75" customHeight="1">
      <c r="A315" s="476">
        <v>15</v>
      </c>
      <c r="B315" s="551" t="s">
        <v>16406</v>
      </c>
      <c r="C315" s="476" t="s">
        <v>196</v>
      </c>
      <c r="D315" s="769" t="s">
        <v>16416</v>
      </c>
      <c r="E315" s="725"/>
      <c r="F315" s="725"/>
      <c r="G315" s="725"/>
      <c r="H315" s="725"/>
      <c r="I315" s="725"/>
      <c r="J315" s="696"/>
      <c r="K315" s="555" t="s">
        <v>5956</v>
      </c>
      <c r="L315" s="551" t="s">
        <v>5955</v>
      </c>
      <c r="M315" s="551" t="s">
        <v>23</v>
      </c>
      <c r="N315" s="551"/>
      <c r="O315" s="551"/>
    </row>
    <row r="316" spans="1:15" ht="12.75" customHeight="1">
      <c r="A316" s="476">
        <v>16</v>
      </c>
      <c r="B316" s="551" t="s">
        <v>16406</v>
      </c>
      <c r="C316" s="476" t="s">
        <v>196</v>
      </c>
      <c r="D316" s="769" t="s">
        <v>16417</v>
      </c>
      <c r="E316" s="725"/>
      <c r="F316" s="725"/>
      <c r="G316" s="725"/>
      <c r="H316" s="725"/>
      <c r="I316" s="725"/>
      <c r="J316" s="696"/>
      <c r="K316" s="555" t="s">
        <v>91</v>
      </c>
      <c r="L316" s="551" t="s">
        <v>90</v>
      </c>
      <c r="M316" s="551" t="s">
        <v>23</v>
      </c>
      <c r="N316" s="551"/>
      <c r="O316" s="551"/>
    </row>
    <row r="317" spans="1:15" ht="12.75" customHeight="1">
      <c r="A317" s="476">
        <v>17</v>
      </c>
      <c r="B317" s="551" t="s">
        <v>16406</v>
      </c>
      <c r="C317" s="476" t="s">
        <v>196</v>
      </c>
      <c r="D317" s="769" t="s">
        <v>16418</v>
      </c>
      <c r="E317" s="725"/>
      <c r="F317" s="725"/>
      <c r="G317" s="725"/>
      <c r="H317" s="725"/>
      <c r="I317" s="725"/>
      <c r="J317" s="696"/>
      <c r="K317" s="555" t="s">
        <v>10656</v>
      </c>
      <c r="L317" s="551" t="s">
        <v>10655</v>
      </c>
      <c r="M317" s="551" t="s">
        <v>16350</v>
      </c>
      <c r="N317" s="551"/>
      <c r="O317" s="551"/>
    </row>
    <row r="318" spans="1:15" ht="12.75" customHeight="1">
      <c r="A318" s="476">
        <v>18</v>
      </c>
      <c r="B318" s="551" t="s">
        <v>16406</v>
      </c>
      <c r="C318" s="476" t="s">
        <v>196</v>
      </c>
      <c r="D318" s="769" t="s">
        <v>16419</v>
      </c>
      <c r="E318" s="725"/>
      <c r="F318" s="725"/>
      <c r="G318" s="725"/>
      <c r="H318" s="725"/>
      <c r="I318" s="725"/>
      <c r="J318" s="696"/>
      <c r="K318" s="555" t="s">
        <v>8475</v>
      </c>
      <c r="L318" s="551" t="s">
        <v>8474</v>
      </c>
      <c r="M318" s="551" t="s">
        <v>23</v>
      </c>
      <c r="N318" s="551"/>
      <c r="O318" s="551"/>
    </row>
    <row r="319" spans="1:15" ht="12.75" customHeight="1">
      <c r="A319" s="476">
        <v>19</v>
      </c>
      <c r="B319" s="551" t="s">
        <v>16406</v>
      </c>
      <c r="C319" s="476" t="s">
        <v>196</v>
      </c>
      <c r="D319" s="769" t="s">
        <v>16420</v>
      </c>
      <c r="E319" s="725"/>
      <c r="F319" s="725"/>
      <c r="G319" s="725"/>
      <c r="H319" s="725"/>
      <c r="I319" s="725"/>
      <c r="J319" s="696"/>
      <c r="K319" s="555" t="s">
        <v>12100</v>
      </c>
      <c r="L319" s="551" t="s">
        <v>12099</v>
      </c>
      <c r="M319" s="551" t="s">
        <v>23</v>
      </c>
      <c r="N319" s="551"/>
      <c r="O319" s="551"/>
    </row>
    <row r="320" spans="1:15" ht="12.75" customHeight="1">
      <c r="A320" s="476">
        <v>20</v>
      </c>
      <c r="B320" s="551" t="s">
        <v>16406</v>
      </c>
      <c r="C320" s="476" t="s">
        <v>196</v>
      </c>
      <c r="D320" s="769" t="s">
        <v>16421</v>
      </c>
      <c r="E320" s="725"/>
      <c r="F320" s="725"/>
      <c r="G320" s="725"/>
      <c r="H320" s="725"/>
      <c r="I320" s="725"/>
      <c r="J320" s="696"/>
      <c r="K320" s="555" t="s">
        <v>5765</v>
      </c>
      <c r="L320" s="551" t="s">
        <v>5764</v>
      </c>
      <c r="M320" s="551" t="s">
        <v>23</v>
      </c>
      <c r="N320" s="551"/>
      <c r="O320" s="551"/>
    </row>
    <row r="321" spans="1:15" ht="12.75" customHeight="1">
      <c r="A321" s="476">
        <v>21</v>
      </c>
      <c r="B321" s="551" t="s">
        <v>16406</v>
      </c>
      <c r="C321" s="476" t="s">
        <v>196</v>
      </c>
      <c r="D321" s="769" t="s">
        <v>16422</v>
      </c>
      <c r="E321" s="725"/>
      <c r="F321" s="725"/>
      <c r="G321" s="725"/>
      <c r="H321" s="725"/>
      <c r="I321" s="725"/>
      <c r="J321" s="696"/>
      <c r="K321" s="555" t="s">
        <v>7886</v>
      </c>
      <c r="L321" s="551" t="s">
        <v>7885</v>
      </c>
      <c r="M321" s="551" t="s">
        <v>23</v>
      </c>
      <c r="N321" s="551"/>
      <c r="O321" s="551"/>
    </row>
    <row r="322" spans="1:15" ht="12.75" customHeight="1">
      <c r="A322" s="476">
        <v>22</v>
      </c>
      <c r="B322" s="551" t="s">
        <v>16406</v>
      </c>
      <c r="C322" s="476" t="s">
        <v>196</v>
      </c>
      <c r="D322" s="769" t="s">
        <v>16423</v>
      </c>
      <c r="E322" s="725"/>
      <c r="F322" s="725"/>
      <c r="G322" s="725"/>
      <c r="H322" s="725"/>
      <c r="I322" s="725"/>
      <c r="J322" s="696"/>
      <c r="K322" s="555" t="s">
        <v>5457</v>
      </c>
      <c r="L322" s="551" t="s">
        <v>7918</v>
      </c>
      <c r="M322" s="551" t="s">
        <v>23</v>
      </c>
      <c r="N322" s="551"/>
      <c r="O322" s="551"/>
    </row>
    <row r="323" spans="1:15" ht="12.75" customHeight="1">
      <c r="A323" s="476">
        <v>23</v>
      </c>
      <c r="B323" s="551" t="s">
        <v>16406</v>
      </c>
      <c r="C323" s="476" t="s">
        <v>196</v>
      </c>
      <c r="D323" s="769" t="s">
        <v>16424</v>
      </c>
      <c r="E323" s="725"/>
      <c r="F323" s="725"/>
      <c r="G323" s="725"/>
      <c r="H323" s="725"/>
      <c r="I323" s="725"/>
      <c r="J323" s="696"/>
      <c r="K323" s="555" t="s">
        <v>7439</v>
      </c>
      <c r="L323" s="551" t="s">
        <v>7438</v>
      </c>
      <c r="M323" s="551" t="s">
        <v>23</v>
      </c>
      <c r="N323" s="551"/>
      <c r="O323" s="551"/>
    </row>
    <row r="324" spans="1:15" ht="12.75" customHeight="1">
      <c r="A324" s="476">
        <v>24</v>
      </c>
      <c r="B324" s="551" t="s">
        <v>16406</v>
      </c>
      <c r="C324" s="476" t="s">
        <v>196</v>
      </c>
      <c r="D324" s="769" t="s">
        <v>16425</v>
      </c>
      <c r="E324" s="725"/>
      <c r="F324" s="725"/>
      <c r="G324" s="725"/>
      <c r="H324" s="725"/>
      <c r="I324" s="725"/>
      <c r="J324" s="696"/>
      <c r="K324" s="555" t="s">
        <v>10550</v>
      </c>
      <c r="L324" s="551" t="s">
        <v>10549</v>
      </c>
      <c r="M324" s="551" t="s">
        <v>23</v>
      </c>
      <c r="N324" s="551"/>
      <c r="O324" s="551"/>
    </row>
    <row r="325" spans="1:15" ht="12.75" customHeight="1">
      <c r="A325" s="476">
        <v>25</v>
      </c>
      <c r="B325" s="551" t="s">
        <v>16406</v>
      </c>
      <c r="C325" s="476" t="s">
        <v>196</v>
      </c>
      <c r="D325" s="769" t="s">
        <v>16426</v>
      </c>
      <c r="E325" s="725"/>
      <c r="F325" s="725"/>
      <c r="G325" s="725"/>
      <c r="H325" s="725"/>
      <c r="I325" s="725"/>
      <c r="J325" s="696"/>
      <c r="K325" s="555" t="s">
        <v>15758</v>
      </c>
      <c r="L325" s="551" t="s">
        <v>15757</v>
      </c>
      <c r="M325" s="551" t="s">
        <v>23</v>
      </c>
      <c r="N325" s="551"/>
      <c r="O325" s="551"/>
    </row>
    <row r="326" spans="1:15" ht="12.75" customHeight="1">
      <c r="A326" s="476">
        <v>26</v>
      </c>
      <c r="B326" s="551" t="s">
        <v>16406</v>
      </c>
      <c r="C326" s="476" t="s">
        <v>196</v>
      </c>
      <c r="D326" s="769" t="s">
        <v>16427</v>
      </c>
      <c r="E326" s="725"/>
      <c r="F326" s="725"/>
      <c r="G326" s="725"/>
      <c r="H326" s="725"/>
      <c r="I326" s="725"/>
      <c r="J326" s="696"/>
      <c r="K326" s="555" t="s">
        <v>15085</v>
      </c>
      <c r="L326" s="551" t="s">
        <v>15084</v>
      </c>
      <c r="M326" s="551" t="s">
        <v>23</v>
      </c>
      <c r="N326" s="551"/>
      <c r="O326" s="551"/>
    </row>
    <row r="327" spans="1:15" ht="12.75" customHeight="1">
      <c r="A327" s="476">
        <v>27</v>
      </c>
      <c r="B327" s="551" t="s">
        <v>16406</v>
      </c>
      <c r="C327" s="476" t="s">
        <v>196</v>
      </c>
      <c r="D327" s="769" t="s">
        <v>16428</v>
      </c>
      <c r="E327" s="725"/>
      <c r="F327" s="725"/>
      <c r="G327" s="725"/>
      <c r="H327" s="725"/>
      <c r="I327" s="725"/>
      <c r="J327" s="696"/>
      <c r="K327" s="555" t="s">
        <v>7027</v>
      </c>
      <c r="L327" s="551" t="s">
        <v>7026</v>
      </c>
      <c r="M327" s="551" t="s">
        <v>23</v>
      </c>
      <c r="N327" s="551"/>
      <c r="O327" s="551"/>
    </row>
    <row r="328" spans="1:15" ht="12.75" customHeight="1">
      <c r="A328" s="476">
        <v>28</v>
      </c>
      <c r="B328" s="551" t="s">
        <v>16406</v>
      </c>
      <c r="C328" s="476" t="s">
        <v>196</v>
      </c>
      <c r="D328" s="769" t="s">
        <v>16429</v>
      </c>
      <c r="E328" s="725"/>
      <c r="F328" s="725"/>
      <c r="G328" s="725"/>
      <c r="H328" s="725"/>
      <c r="I328" s="725"/>
      <c r="J328" s="696"/>
      <c r="K328" s="555" t="s">
        <v>5536</v>
      </c>
      <c r="L328" s="551" t="s">
        <v>5535</v>
      </c>
      <c r="M328" s="551" t="s">
        <v>23</v>
      </c>
      <c r="N328" s="551"/>
      <c r="O328" s="551"/>
    </row>
    <row r="329" spans="1:15" ht="12.75" customHeight="1">
      <c r="A329" s="476">
        <v>29</v>
      </c>
      <c r="B329" s="551" t="s">
        <v>16406</v>
      </c>
      <c r="C329" s="476" t="s">
        <v>196</v>
      </c>
      <c r="D329" s="769" t="s">
        <v>16430</v>
      </c>
      <c r="E329" s="725"/>
      <c r="F329" s="725"/>
      <c r="G329" s="725"/>
      <c r="H329" s="725"/>
      <c r="I329" s="725"/>
      <c r="J329" s="696"/>
      <c r="K329" s="555" t="s">
        <v>8778</v>
      </c>
      <c r="L329" s="551" t="s">
        <v>8777</v>
      </c>
      <c r="M329" s="551" t="s">
        <v>16350</v>
      </c>
      <c r="N329" s="551"/>
      <c r="O329" s="551"/>
    </row>
    <row r="330" spans="1:15" ht="12.75" customHeight="1">
      <c r="A330" s="476">
        <v>30</v>
      </c>
      <c r="B330" s="551" t="s">
        <v>16406</v>
      </c>
      <c r="C330" s="476" t="s">
        <v>196</v>
      </c>
      <c r="D330" s="769" t="s">
        <v>16431</v>
      </c>
      <c r="E330" s="725"/>
      <c r="F330" s="725"/>
      <c r="G330" s="725"/>
      <c r="H330" s="725"/>
      <c r="I330" s="725"/>
      <c r="J330" s="696"/>
      <c r="K330" s="555" t="s">
        <v>1572</v>
      </c>
      <c r="L330" s="551" t="s">
        <v>1571</v>
      </c>
      <c r="M330" s="551" t="s">
        <v>23</v>
      </c>
      <c r="N330" s="551"/>
      <c r="O330" s="551"/>
    </row>
    <row r="331" spans="1:15" ht="12.75" customHeight="1">
      <c r="A331" s="476">
        <v>31</v>
      </c>
      <c r="B331" s="551" t="s">
        <v>16406</v>
      </c>
      <c r="C331" s="476" t="s">
        <v>196</v>
      </c>
      <c r="D331" s="769" t="s">
        <v>16432</v>
      </c>
      <c r="E331" s="725"/>
      <c r="F331" s="725"/>
      <c r="G331" s="725"/>
      <c r="H331" s="725"/>
      <c r="I331" s="725"/>
      <c r="J331" s="696"/>
      <c r="K331" s="555" t="s">
        <v>8406</v>
      </c>
      <c r="L331" s="551" t="s">
        <v>8405</v>
      </c>
      <c r="M331" s="551" t="s">
        <v>23</v>
      </c>
      <c r="N331" s="551"/>
      <c r="O331" s="551"/>
    </row>
    <row r="332" spans="1:15" ht="12.75" customHeight="1">
      <c r="A332" s="476">
        <v>32</v>
      </c>
      <c r="B332" s="551" t="s">
        <v>16406</v>
      </c>
      <c r="C332" s="476" t="s">
        <v>196</v>
      </c>
      <c r="D332" s="769" t="s">
        <v>16433</v>
      </c>
      <c r="E332" s="725"/>
      <c r="F332" s="725"/>
      <c r="G332" s="725"/>
      <c r="H332" s="725"/>
      <c r="I332" s="725"/>
      <c r="J332" s="696"/>
      <c r="K332" s="555" t="s">
        <v>3022</v>
      </c>
      <c r="L332" s="551" t="s">
        <v>3021</v>
      </c>
      <c r="M332" s="551" t="s">
        <v>23</v>
      </c>
      <c r="N332" s="551"/>
      <c r="O332" s="551"/>
    </row>
    <row r="333" spans="1:15" ht="12.75" customHeight="1">
      <c r="A333" s="476">
        <v>33</v>
      </c>
      <c r="B333" s="551" t="s">
        <v>16406</v>
      </c>
      <c r="C333" s="476" t="s">
        <v>196</v>
      </c>
      <c r="D333" s="769" t="s">
        <v>16434</v>
      </c>
      <c r="E333" s="725"/>
      <c r="F333" s="725"/>
      <c r="G333" s="725"/>
      <c r="H333" s="725"/>
      <c r="I333" s="725"/>
      <c r="J333" s="696"/>
      <c r="K333" s="555" t="s">
        <v>7464</v>
      </c>
      <c r="L333" s="551" t="s">
        <v>7463</v>
      </c>
      <c r="M333" s="551" t="s">
        <v>16350</v>
      </c>
      <c r="N333" s="551"/>
      <c r="O333" s="551"/>
    </row>
    <row r="334" spans="1:15" ht="12.75" customHeight="1">
      <c r="A334" s="476">
        <v>34</v>
      </c>
      <c r="B334" s="551" t="s">
        <v>16406</v>
      </c>
      <c r="C334" s="476" t="s">
        <v>196</v>
      </c>
      <c r="D334" s="769" t="s">
        <v>16435</v>
      </c>
      <c r="E334" s="725"/>
      <c r="F334" s="725"/>
      <c r="G334" s="725"/>
      <c r="H334" s="725"/>
      <c r="I334" s="725"/>
      <c r="J334" s="696"/>
      <c r="K334" s="555" t="s">
        <v>5605</v>
      </c>
      <c r="L334" s="551" t="s">
        <v>5604</v>
      </c>
      <c r="M334" s="551" t="s">
        <v>23</v>
      </c>
      <c r="N334" s="551"/>
      <c r="O334" s="551"/>
    </row>
    <row r="335" spans="1:15" ht="12.75" customHeight="1">
      <c r="A335" s="476">
        <v>35</v>
      </c>
      <c r="B335" s="551" t="s">
        <v>16406</v>
      </c>
      <c r="C335" s="476" t="s">
        <v>196</v>
      </c>
      <c r="D335" s="769" t="s">
        <v>16436</v>
      </c>
      <c r="E335" s="725"/>
      <c r="F335" s="725"/>
      <c r="G335" s="725"/>
      <c r="H335" s="725"/>
      <c r="I335" s="725"/>
      <c r="J335" s="696"/>
      <c r="K335" s="555" t="s">
        <v>8032</v>
      </c>
      <c r="L335" s="551" t="s">
        <v>8031</v>
      </c>
      <c r="M335" s="551" t="s">
        <v>23</v>
      </c>
      <c r="N335" s="551"/>
      <c r="O335" s="551"/>
    </row>
    <row r="336" spans="1:15" ht="12.75" customHeight="1">
      <c r="A336" s="476">
        <v>36</v>
      </c>
      <c r="B336" s="551" t="s">
        <v>16406</v>
      </c>
      <c r="C336" s="476" t="s">
        <v>196</v>
      </c>
      <c r="D336" s="769" t="s">
        <v>16437</v>
      </c>
      <c r="E336" s="725"/>
      <c r="F336" s="725"/>
      <c r="G336" s="725"/>
      <c r="H336" s="725"/>
      <c r="I336" s="725"/>
      <c r="J336" s="696"/>
      <c r="K336" s="555" t="s">
        <v>3123</v>
      </c>
      <c r="L336" s="551" t="s">
        <v>3122</v>
      </c>
      <c r="M336" s="551" t="s">
        <v>23</v>
      </c>
      <c r="N336" s="558"/>
      <c r="O336" s="558"/>
    </row>
    <row r="337" spans="1:15" ht="12.75" customHeight="1">
      <c r="A337" s="476">
        <v>37</v>
      </c>
      <c r="B337" s="551" t="s">
        <v>16406</v>
      </c>
      <c r="C337" s="476" t="s">
        <v>196</v>
      </c>
      <c r="D337" s="769" t="s">
        <v>16438</v>
      </c>
      <c r="E337" s="725"/>
      <c r="F337" s="725"/>
      <c r="G337" s="725"/>
      <c r="H337" s="725"/>
      <c r="I337" s="725"/>
      <c r="J337" s="696"/>
      <c r="K337" s="555" t="s">
        <v>6370</v>
      </c>
      <c r="L337" s="551" t="s">
        <v>6369</v>
      </c>
      <c r="M337" s="551" t="s">
        <v>23</v>
      </c>
      <c r="N337" s="558"/>
      <c r="O337" s="558"/>
    </row>
    <row r="338" spans="1:15" ht="12.75" customHeight="1">
      <c r="A338" s="476">
        <v>38</v>
      </c>
      <c r="B338" s="551" t="s">
        <v>16406</v>
      </c>
      <c r="C338" s="476" t="s">
        <v>196</v>
      </c>
      <c r="D338" s="769" t="s">
        <v>16439</v>
      </c>
      <c r="E338" s="725"/>
      <c r="F338" s="725"/>
      <c r="G338" s="725"/>
      <c r="H338" s="725"/>
      <c r="I338" s="725"/>
      <c r="J338" s="696"/>
      <c r="K338" s="555" t="s">
        <v>7194</v>
      </c>
      <c r="L338" s="551" t="s">
        <v>7193</v>
      </c>
      <c r="M338" s="551" t="s">
        <v>23</v>
      </c>
      <c r="N338" s="558"/>
      <c r="O338" s="558"/>
    </row>
    <row r="339" spans="1:15" ht="12.75" customHeight="1">
      <c r="A339" s="476">
        <v>39</v>
      </c>
      <c r="B339" s="551" t="s">
        <v>16406</v>
      </c>
      <c r="C339" s="476" t="s">
        <v>196</v>
      </c>
      <c r="D339" s="769" t="s">
        <v>16440</v>
      </c>
      <c r="E339" s="725"/>
      <c r="F339" s="725"/>
      <c r="G339" s="725"/>
      <c r="H339" s="725"/>
      <c r="I339" s="725"/>
      <c r="J339" s="696"/>
      <c r="K339" s="555" t="s">
        <v>9764</v>
      </c>
      <c r="L339" s="551" t="s">
        <v>9763</v>
      </c>
      <c r="M339" s="551" t="s">
        <v>23</v>
      </c>
      <c r="N339" s="558"/>
      <c r="O339" s="558"/>
    </row>
    <row r="340" spans="1:15" ht="12.75" customHeight="1">
      <c r="A340" s="476">
        <v>40</v>
      </c>
      <c r="B340" s="551" t="s">
        <v>16406</v>
      </c>
      <c r="C340" s="476" t="s">
        <v>196</v>
      </c>
      <c r="D340" s="769" t="s">
        <v>16441</v>
      </c>
      <c r="E340" s="725"/>
      <c r="F340" s="725"/>
      <c r="G340" s="725"/>
      <c r="H340" s="725"/>
      <c r="I340" s="725"/>
      <c r="J340" s="696"/>
      <c r="K340" s="555" t="s">
        <v>5110</v>
      </c>
      <c r="L340" s="551" t="s">
        <v>5109</v>
      </c>
      <c r="M340" s="551" t="s">
        <v>23</v>
      </c>
      <c r="N340" s="558"/>
      <c r="O340" s="558"/>
    </row>
    <row r="341" spans="1:15" ht="12.75" customHeight="1">
      <c r="A341" s="476">
        <v>41</v>
      </c>
      <c r="B341" s="551" t="s">
        <v>16406</v>
      </c>
      <c r="C341" s="476" t="s">
        <v>196</v>
      </c>
      <c r="D341" s="769" t="s">
        <v>16442</v>
      </c>
      <c r="E341" s="725"/>
      <c r="F341" s="725"/>
      <c r="G341" s="725"/>
      <c r="H341" s="725"/>
      <c r="I341" s="725"/>
      <c r="J341" s="696"/>
      <c r="K341" s="555" t="s">
        <v>8427</v>
      </c>
      <c r="L341" s="551" t="s">
        <v>8426</v>
      </c>
      <c r="M341" s="551" t="s">
        <v>23</v>
      </c>
      <c r="N341" s="558"/>
      <c r="O341" s="558"/>
    </row>
    <row r="342" spans="1:15" ht="12.75" customHeight="1">
      <c r="A342" s="476">
        <v>42</v>
      </c>
      <c r="B342" s="551" t="s">
        <v>16406</v>
      </c>
      <c r="C342" s="476" t="s">
        <v>196</v>
      </c>
      <c r="D342" s="769" t="s">
        <v>16443</v>
      </c>
      <c r="E342" s="725"/>
      <c r="F342" s="725"/>
      <c r="G342" s="725"/>
      <c r="H342" s="725"/>
      <c r="I342" s="725"/>
      <c r="J342" s="696"/>
      <c r="K342" s="555" t="s">
        <v>3109</v>
      </c>
      <c r="L342" s="551" t="s">
        <v>3108</v>
      </c>
      <c r="M342" s="551" t="s">
        <v>23</v>
      </c>
      <c r="N342" s="558"/>
      <c r="O342" s="558"/>
    </row>
    <row r="343" spans="1:15" ht="12.75" customHeight="1">
      <c r="A343" s="476">
        <v>43</v>
      </c>
      <c r="B343" s="551" t="s">
        <v>16406</v>
      </c>
      <c r="C343" s="476" t="s">
        <v>196</v>
      </c>
      <c r="D343" s="769" t="s">
        <v>15858</v>
      </c>
      <c r="E343" s="725"/>
      <c r="F343" s="725"/>
      <c r="G343" s="725"/>
      <c r="H343" s="725"/>
      <c r="I343" s="725"/>
      <c r="J343" s="696"/>
      <c r="K343" s="555" t="s">
        <v>10267</v>
      </c>
      <c r="L343" s="551" t="s">
        <v>10266</v>
      </c>
      <c r="M343" s="551" t="s">
        <v>23</v>
      </c>
      <c r="N343" s="558"/>
      <c r="O343" s="558"/>
    </row>
    <row r="344" spans="1:15" ht="12.75" customHeight="1">
      <c r="A344" s="476">
        <v>44</v>
      </c>
      <c r="B344" s="551" t="s">
        <v>16406</v>
      </c>
      <c r="C344" s="476" t="s">
        <v>196</v>
      </c>
      <c r="D344" s="769" t="s">
        <v>16444</v>
      </c>
      <c r="E344" s="725"/>
      <c r="F344" s="725"/>
      <c r="G344" s="725"/>
      <c r="H344" s="725"/>
      <c r="I344" s="725"/>
      <c r="J344" s="696"/>
      <c r="K344" s="555" t="s">
        <v>8728</v>
      </c>
      <c r="L344" s="551" t="s">
        <v>8727</v>
      </c>
      <c r="M344" s="551" t="s">
        <v>23</v>
      </c>
      <c r="N344" s="558"/>
      <c r="O344" s="558"/>
    </row>
    <row r="345" spans="1:15" ht="12.75" customHeight="1">
      <c r="A345" s="476">
        <v>45</v>
      </c>
      <c r="B345" s="551" t="s">
        <v>16406</v>
      </c>
      <c r="C345" s="476" t="s">
        <v>196</v>
      </c>
      <c r="D345" s="769" t="s">
        <v>16445</v>
      </c>
      <c r="E345" s="725"/>
      <c r="F345" s="725"/>
      <c r="G345" s="725"/>
      <c r="H345" s="725"/>
      <c r="I345" s="725"/>
      <c r="J345" s="696"/>
      <c r="K345" s="555" t="s">
        <v>5341</v>
      </c>
      <c r="L345" s="551" t="s">
        <v>5340</v>
      </c>
      <c r="M345" s="551" t="s">
        <v>23</v>
      </c>
      <c r="N345" s="558"/>
      <c r="O345" s="558"/>
    </row>
    <row r="346" spans="1:15" ht="12.75" customHeight="1">
      <c r="A346" s="476">
        <v>46</v>
      </c>
      <c r="B346" s="551" t="s">
        <v>16406</v>
      </c>
      <c r="C346" s="476" t="s">
        <v>196</v>
      </c>
      <c r="D346" s="769" t="s">
        <v>16446</v>
      </c>
      <c r="E346" s="725"/>
      <c r="F346" s="725"/>
      <c r="G346" s="725"/>
      <c r="H346" s="725"/>
      <c r="I346" s="725"/>
      <c r="J346" s="696"/>
      <c r="K346" s="555" t="s">
        <v>4527</v>
      </c>
      <c r="L346" s="551" t="s">
        <v>8464</v>
      </c>
      <c r="M346" s="551" t="s">
        <v>23</v>
      </c>
      <c r="N346" s="558"/>
      <c r="O346" s="558"/>
    </row>
    <row r="347" spans="1:15" ht="12.75" customHeight="1">
      <c r="A347" s="476">
        <v>47</v>
      </c>
      <c r="B347" s="551" t="s">
        <v>16406</v>
      </c>
      <c r="C347" s="476" t="s">
        <v>196</v>
      </c>
      <c r="D347" s="769" t="s">
        <v>16447</v>
      </c>
      <c r="E347" s="725"/>
      <c r="F347" s="725"/>
      <c r="G347" s="725"/>
      <c r="H347" s="725"/>
      <c r="I347" s="725"/>
      <c r="J347" s="696"/>
      <c r="K347" s="555" t="s">
        <v>5678</v>
      </c>
      <c r="L347" s="551" t="s">
        <v>5677</v>
      </c>
      <c r="M347" s="551" t="s">
        <v>23</v>
      </c>
      <c r="N347" s="558"/>
      <c r="O347" s="558"/>
    </row>
    <row r="348" spans="1:15" ht="12.75" customHeight="1">
      <c r="A348" s="476">
        <v>48</v>
      </c>
      <c r="B348" s="551" t="s">
        <v>16406</v>
      </c>
      <c r="C348" s="476" t="s">
        <v>196</v>
      </c>
      <c r="D348" s="769" t="s">
        <v>16448</v>
      </c>
      <c r="E348" s="725"/>
      <c r="F348" s="725"/>
      <c r="G348" s="725"/>
      <c r="H348" s="725"/>
      <c r="I348" s="725"/>
      <c r="J348" s="696"/>
      <c r="K348" s="555" t="s">
        <v>7403</v>
      </c>
      <c r="L348" s="551" t="s">
        <v>7402</v>
      </c>
      <c r="M348" s="551" t="s">
        <v>23</v>
      </c>
      <c r="N348" s="558"/>
      <c r="O348" s="558"/>
    </row>
    <row r="349" spans="1:15" ht="12.75" customHeight="1">
      <c r="A349" s="476">
        <v>49</v>
      </c>
      <c r="B349" s="551" t="s">
        <v>16406</v>
      </c>
      <c r="C349" s="476" t="s">
        <v>196</v>
      </c>
      <c r="D349" s="769" t="s">
        <v>16449</v>
      </c>
      <c r="E349" s="725"/>
      <c r="F349" s="725"/>
      <c r="G349" s="725"/>
      <c r="H349" s="725"/>
      <c r="I349" s="725"/>
      <c r="J349" s="696"/>
      <c r="K349" s="555" t="s">
        <v>6387</v>
      </c>
      <c r="L349" s="551" t="s">
        <v>8498</v>
      </c>
      <c r="M349" s="551" t="s">
        <v>1601</v>
      </c>
      <c r="N349" s="558"/>
      <c r="O349" s="558"/>
    </row>
    <row r="350" spans="1:15" ht="12.75" customHeight="1">
      <c r="A350" s="476">
        <v>50</v>
      </c>
      <c r="B350" s="551" t="s">
        <v>16406</v>
      </c>
      <c r="C350" s="476" t="s">
        <v>196</v>
      </c>
      <c r="D350" s="769" t="s">
        <v>16450</v>
      </c>
      <c r="E350" s="725"/>
      <c r="F350" s="725"/>
      <c r="G350" s="725"/>
      <c r="H350" s="725"/>
      <c r="I350" s="725"/>
      <c r="J350" s="696"/>
      <c r="K350" s="555" t="s">
        <v>8657</v>
      </c>
      <c r="L350" s="551" t="s">
        <v>8656</v>
      </c>
      <c r="M350" s="551" t="s">
        <v>23</v>
      </c>
      <c r="N350" s="558"/>
      <c r="O350" s="558"/>
    </row>
    <row r="351" spans="1:15" ht="12.75" customHeight="1">
      <c r="A351" s="476">
        <v>51</v>
      </c>
      <c r="B351" s="551" t="s">
        <v>16406</v>
      </c>
      <c r="C351" s="476" t="s">
        <v>196</v>
      </c>
      <c r="D351" s="769" t="s">
        <v>16451</v>
      </c>
      <c r="E351" s="725"/>
      <c r="F351" s="725"/>
      <c r="G351" s="725"/>
      <c r="H351" s="725"/>
      <c r="I351" s="725"/>
      <c r="J351" s="696"/>
      <c r="K351" s="555" t="s">
        <v>6876</v>
      </c>
      <c r="L351" s="551" t="s">
        <v>6875</v>
      </c>
      <c r="M351" s="551" t="s">
        <v>23</v>
      </c>
      <c r="N351" s="558"/>
      <c r="O351" s="558"/>
    </row>
    <row r="352" spans="1:15" ht="12.75" customHeight="1">
      <c r="A352" s="476">
        <v>52</v>
      </c>
      <c r="B352" s="551" t="s">
        <v>16406</v>
      </c>
      <c r="C352" s="476" t="s">
        <v>196</v>
      </c>
      <c r="D352" s="769" t="s">
        <v>16452</v>
      </c>
      <c r="E352" s="725"/>
      <c r="F352" s="725"/>
      <c r="G352" s="725"/>
      <c r="H352" s="725"/>
      <c r="I352" s="725"/>
      <c r="J352" s="696"/>
      <c r="K352" s="555" t="s">
        <v>5282</v>
      </c>
      <c r="L352" s="551" t="s">
        <v>5281</v>
      </c>
      <c r="M352" s="551" t="s">
        <v>23</v>
      </c>
      <c r="N352" s="558"/>
      <c r="O352" s="558"/>
    </row>
    <row r="353" spans="1:15" ht="12.75" customHeight="1">
      <c r="A353" s="476">
        <v>53</v>
      </c>
      <c r="B353" s="551" t="s">
        <v>16406</v>
      </c>
      <c r="C353" s="476" t="s">
        <v>196</v>
      </c>
      <c r="D353" s="769" t="s">
        <v>15851</v>
      </c>
      <c r="E353" s="725"/>
      <c r="F353" s="725"/>
      <c r="G353" s="725"/>
      <c r="H353" s="725"/>
      <c r="I353" s="725"/>
      <c r="J353" s="696"/>
      <c r="K353" s="555" t="s">
        <v>4802</v>
      </c>
      <c r="L353" s="551" t="s">
        <v>4801</v>
      </c>
      <c r="M353" s="551" t="s">
        <v>16350</v>
      </c>
      <c r="N353" s="558"/>
      <c r="O353" s="558"/>
    </row>
    <row r="354" spans="1:15" ht="12.75" customHeight="1">
      <c r="A354" s="476">
        <v>54</v>
      </c>
      <c r="B354" s="551" t="s">
        <v>16406</v>
      </c>
      <c r="C354" s="476" t="s">
        <v>196</v>
      </c>
      <c r="D354" s="769" t="s">
        <v>16453</v>
      </c>
      <c r="E354" s="725"/>
      <c r="F354" s="725"/>
      <c r="G354" s="725"/>
      <c r="H354" s="725"/>
      <c r="I354" s="725"/>
      <c r="J354" s="696"/>
      <c r="K354" s="555" t="s">
        <v>6264</v>
      </c>
      <c r="L354" s="551" t="s">
        <v>6263</v>
      </c>
      <c r="M354" s="551" t="s">
        <v>23</v>
      </c>
      <c r="N354" s="558"/>
      <c r="O354" s="558"/>
    </row>
    <row r="355" spans="1:15" ht="12.75" customHeight="1">
      <c r="A355" s="476">
        <v>55</v>
      </c>
      <c r="B355" s="551" t="s">
        <v>16406</v>
      </c>
      <c r="C355" s="476" t="s">
        <v>196</v>
      </c>
      <c r="D355" s="769" t="s">
        <v>16454</v>
      </c>
      <c r="E355" s="725"/>
      <c r="F355" s="725"/>
      <c r="G355" s="725"/>
      <c r="H355" s="725"/>
      <c r="I355" s="725"/>
      <c r="J355" s="696"/>
      <c r="K355" s="556" t="s">
        <v>5441</v>
      </c>
      <c r="L355" s="551" t="s">
        <v>5440</v>
      </c>
      <c r="M355" s="551" t="s">
        <v>23</v>
      </c>
      <c r="N355" s="558"/>
      <c r="O355" s="558"/>
    </row>
    <row r="356" spans="1:15" ht="12.75" customHeight="1">
      <c r="A356" s="476">
        <v>56</v>
      </c>
      <c r="B356" s="551" t="s">
        <v>16406</v>
      </c>
      <c r="C356" s="476" t="s">
        <v>196</v>
      </c>
      <c r="D356" s="769" t="s">
        <v>16455</v>
      </c>
      <c r="E356" s="725"/>
      <c r="F356" s="725"/>
      <c r="G356" s="725"/>
      <c r="H356" s="725"/>
      <c r="I356" s="725"/>
      <c r="J356" s="696"/>
      <c r="K356" s="556" t="s">
        <v>6251</v>
      </c>
      <c r="L356" s="551" t="s">
        <v>6250</v>
      </c>
      <c r="M356" s="551" t="s">
        <v>15927</v>
      </c>
      <c r="N356" s="558"/>
      <c r="O356" s="558"/>
    </row>
    <row r="357" spans="1:15" ht="12.75" customHeight="1">
      <c r="A357" s="476">
        <v>57</v>
      </c>
      <c r="B357" s="551" t="s">
        <v>16406</v>
      </c>
      <c r="C357" s="476" t="s">
        <v>196</v>
      </c>
      <c r="D357" s="769" t="s">
        <v>16456</v>
      </c>
      <c r="E357" s="725"/>
      <c r="F357" s="725"/>
      <c r="G357" s="725"/>
      <c r="H357" s="725"/>
      <c r="I357" s="725"/>
      <c r="J357" s="696"/>
      <c r="K357" s="556" t="s">
        <v>15150</v>
      </c>
      <c r="L357" s="551" t="s">
        <v>15149</v>
      </c>
      <c r="M357" s="551" t="s">
        <v>23</v>
      </c>
      <c r="N357" s="558"/>
      <c r="O357" s="558"/>
    </row>
    <row r="358" spans="1:15" ht="12.75" customHeight="1">
      <c r="A358" s="476">
        <v>58</v>
      </c>
      <c r="B358" s="551" t="s">
        <v>16406</v>
      </c>
      <c r="C358" s="476" t="s">
        <v>196</v>
      </c>
      <c r="D358" s="769" t="s">
        <v>16457</v>
      </c>
      <c r="E358" s="725"/>
      <c r="F358" s="725"/>
      <c r="G358" s="725"/>
      <c r="H358" s="725"/>
      <c r="I358" s="725"/>
      <c r="J358" s="696"/>
      <c r="K358" s="556" t="s">
        <v>10304</v>
      </c>
      <c r="L358" s="551" t="s">
        <v>10303</v>
      </c>
      <c r="M358" s="551" t="s">
        <v>23</v>
      </c>
      <c r="N358" s="551"/>
      <c r="O358" s="551"/>
    </row>
    <row r="359" spans="1:15" ht="12.75" customHeight="1">
      <c r="A359" s="476">
        <v>59</v>
      </c>
      <c r="B359" s="551" t="s">
        <v>16406</v>
      </c>
      <c r="C359" s="476" t="s">
        <v>196</v>
      </c>
      <c r="D359" s="769" t="s">
        <v>16458</v>
      </c>
      <c r="E359" s="725"/>
      <c r="F359" s="725"/>
      <c r="G359" s="725"/>
      <c r="H359" s="725"/>
      <c r="I359" s="725"/>
      <c r="J359" s="696"/>
      <c r="K359" s="556" t="s">
        <v>16459</v>
      </c>
      <c r="L359" s="551" t="s">
        <v>16460</v>
      </c>
      <c r="M359" s="551" t="s">
        <v>15927</v>
      </c>
      <c r="N359" s="551"/>
      <c r="O359" s="551"/>
    </row>
    <row r="360" spans="1:15" ht="12.75" customHeight="1">
      <c r="A360" s="476">
        <v>60</v>
      </c>
      <c r="B360" s="551" t="s">
        <v>16406</v>
      </c>
      <c r="C360" s="476" t="s">
        <v>196</v>
      </c>
      <c r="D360" s="769" t="s">
        <v>16461</v>
      </c>
      <c r="E360" s="725"/>
      <c r="F360" s="725"/>
      <c r="G360" s="725"/>
      <c r="H360" s="725"/>
      <c r="I360" s="725"/>
      <c r="J360" s="696"/>
      <c r="K360" s="556" t="s">
        <v>15075</v>
      </c>
      <c r="L360" s="551" t="s">
        <v>15074</v>
      </c>
      <c r="M360" s="551" t="s">
        <v>15927</v>
      </c>
      <c r="N360" s="558"/>
      <c r="O360" s="558"/>
    </row>
    <row r="361" spans="1:15" ht="12.75" customHeight="1">
      <c r="A361" s="476">
        <v>61</v>
      </c>
      <c r="B361" s="551" t="s">
        <v>16406</v>
      </c>
      <c r="C361" s="476" t="s">
        <v>196</v>
      </c>
      <c r="D361" s="769" t="s">
        <v>16462</v>
      </c>
      <c r="E361" s="725"/>
      <c r="F361" s="725"/>
      <c r="G361" s="725"/>
      <c r="H361" s="725"/>
      <c r="I361" s="725"/>
      <c r="J361" s="696"/>
      <c r="K361" s="556" t="s">
        <v>7130</v>
      </c>
      <c r="L361" s="551" t="s">
        <v>7129</v>
      </c>
      <c r="M361" s="551" t="s">
        <v>23</v>
      </c>
      <c r="N361" s="558"/>
      <c r="O361" s="558"/>
    </row>
    <row r="362" spans="1:15" ht="12.75" customHeight="1">
      <c r="A362" s="476">
        <v>62</v>
      </c>
      <c r="B362" s="551" t="s">
        <v>16406</v>
      </c>
      <c r="C362" s="476" t="s">
        <v>196</v>
      </c>
      <c r="D362" s="769" t="s">
        <v>16463</v>
      </c>
      <c r="E362" s="725"/>
      <c r="F362" s="725"/>
      <c r="G362" s="725"/>
      <c r="H362" s="725"/>
      <c r="I362" s="725"/>
      <c r="J362" s="696"/>
      <c r="K362" s="556" t="s">
        <v>4486</v>
      </c>
      <c r="L362" s="551" t="s">
        <v>4485</v>
      </c>
      <c r="M362" s="551" t="s">
        <v>23</v>
      </c>
      <c r="N362" s="558"/>
      <c r="O362" s="558"/>
    </row>
    <row r="363" spans="1:15" ht="12.75" customHeight="1">
      <c r="A363" s="476">
        <v>63</v>
      </c>
      <c r="B363" s="551" t="s">
        <v>16406</v>
      </c>
      <c r="C363" s="476" t="s">
        <v>196</v>
      </c>
      <c r="D363" s="769" t="s">
        <v>16464</v>
      </c>
      <c r="E363" s="725"/>
      <c r="F363" s="725"/>
      <c r="G363" s="725"/>
      <c r="H363" s="725"/>
      <c r="I363" s="725"/>
      <c r="J363" s="696"/>
      <c r="K363" s="559" t="s">
        <v>6941</v>
      </c>
      <c r="L363" s="551" t="s">
        <v>6940</v>
      </c>
      <c r="M363" s="551" t="s">
        <v>23</v>
      </c>
      <c r="N363" s="558"/>
      <c r="O363" s="558"/>
    </row>
    <row r="364" spans="1:15" ht="12.75" customHeight="1">
      <c r="A364" s="476">
        <v>64</v>
      </c>
      <c r="B364" s="551" t="s">
        <v>16406</v>
      </c>
      <c r="C364" s="476" t="s">
        <v>196</v>
      </c>
      <c r="D364" s="769" t="s">
        <v>16465</v>
      </c>
      <c r="E364" s="725"/>
      <c r="F364" s="725"/>
      <c r="G364" s="725"/>
      <c r="H364" s="725"/>
      <c r="I364" s="725"/>
      <c r="J364" s="696"/>
      <c r="K364" s="556" t="s">
        <v>7252</v>
      </c>
      <c r="L364" s="551" t="s">
        <v>7251</v>
      </c>
      <c r="M364" s="551" t="s">
        <v>23</v>
      </c>
      <c r="N364" s="558"/>
      <c r="O364" s="558"/>
    </row>
    <row r="365" spans="1:15" ht="12.75" customHeight="1">
      <c r="A365" s="476">
        <v>65</v>
      </c>
      <c r="B365" s="551" t="s">
        <v>16406</v>
      </c>
      <c r="C365" s="476" t="s">
        <v>196</v>
      </c>
      <c r="D365" s="769" t="s">
        <v>16466</v>
      </c>
      <c r="E365" s="725"/>
      <c r="F365" s="725"/>
      <c r="G365" s="725"/>
      <c r="H365" s="725"/>
      <c r="I365" s="725"/>
      <c r="J365" s="696"/>
      <c r="K365" s="559" t="s">
        <v>1383</v>
      </c>
      <c r="L365" s="551" t="s">
        <v>15422</v>
      </c>
      <c r="M365" s="551" t="s">
        <v>23</v>
      </c>
      <c r="N365" s="558"/>
      <c r="O365" s="558"/>
    </row>
    <row r="366" spans="1:15" ht="12.75" customHeight="1">
      <c r="A366" s="476">
        <v>66</v>
      </c>
      <c r="B366" s="551" t="s">
        <v>16406</v>
      </c>
      <c r="C366" s="476" t="s">
        <v>196</v>
      </c>
      <c r="D366" s="769" t="s">
        <v>16467</v>
      </c>
      <c r="E366" s="725"/>
      <c r="F366" s="725"/>
      <c r="G366" s="725"/>
      <c r="H366" s="725"/>
      <c r="I366" s="725"/>
      <c r="J366" s="696"/>
      <c r="K366" s="556" t="s">
        <v>5351</v>
      </c>
      <c r="L366" s="551" t="s">
        <v>5350</v>
      </c>
      <c r="M366" s="551" t="s">
        <v>23</v>
      </c>
      <c r="N366" s="558"/>
      <c r="O366" s="558"/>
    </row>
    <row r="367" spans="1:15" ht="12.75" customHeight="1">
      <c r="A367" s="476">
        <v>67</v>
      </c>
      <c r="B367" s="551" t="s">
        <v>16406</v>
      </c>
      <c r="C367" s="476" t="s">
        <v>196</v>
      </c>
      <c r="D367" s="769" t="s">
        <v>16468</v>
      </c>
      <c r="E367" s="725"/>
      <c r="F367" s="725"/>
      <c r="G367" s="725"/>
      <c r="H367" s="725"/>
      <c r="I367" s="725"/>
      <c r="J367" s="696"/>
      <c r="K367" s="556" t="s">
        <v>3269</v>
      </c>
      <c r="L367" s="551" t="s">
        <v>15556</v>
      </c>
      <c r="M367" s="551" t="s">
        <v>23</v>
      </c>
      <c r="N367" s="558"/>
      <c r="O367" s="558"/>
    </row>
    <row r="368" spans="1:15" ht="12.75" customHeight="1">
      <c r="A368" s="476">
        <v>68</v>
      </c>
      <c r="B368" s="551" t="s">
        <v>16406</v>
      </c>
      <c r="C368" s="476" t="s">
        <v>196</v>
      </c>
      <c r="D368" s="769" t="s">
        <v>16469</v>
      </c>
      <c r="E368" s="725"/>
      <c r="F368" s="725"/>
      <c r="G368" s="725"/>
      <c r="H368" s="725"/>
      <c r="I368" s="725"/>
      <c r="J368" s="696"/>
      <c r="K368" s="556" t="s">
        <v>7039</v>
      </c>
      <c r="L368" s="551" t="s">
        <v>7038</v>
      </c>
      <c r="M368" s="551" t="s">
        <v>23</v>
      </c>
      <c r="N368" s="558"/>
      <c r="O368" s="558"/>
    </row>
    <row r="369" spans="1:15" ht="12.75" customHeight="1">
      <c r="A369" s="476">
        <v>69</v>
      </c>
      <c r="B369" s="551" t="s">
        <v>16406</v>
      </c>
      <c r="C369" s="476" t="s">
        <v>196</v>
      </c>
      <c r="D369" s="774" t="s">
        <v>16470</v>
      </c>
      <c r="E369" s="725"/>
      <c r="F369" s="725"/>
      <c r="G369" s="725"/>
      <c r="H369" s="725"/>
      <c r="I369" s="725"/>
      <c r="J369" s="696"/>
      <c r="K369" s="560" t="s">
        <v>6583</v>
      </c>
      <c r="L369" s="561" t="s">
        <v>6582</v>
      </c>
      <c r="M369" s="561" t="s">
        <v>23</v>
      </c>
      <c r="N369" s="551"/>
      <c r="O369" s="558"/>
    </row>
    <row r="370" spans="1:15" ht="12.75" customHeight="1">
      <c r="A370" s="476">
        <v>70</v>
      </c>
      <c r="B370" s="551" t="s">
        <v>16406</v>
      </c>
      <c r="C370" s="476" t="s">
        <v>196</v>
      </c>
      <c r="D370" s="769" t="s">
        <v>16471</v>
      </c>
      <c r="E370" s="725"/>
      <c r="F370" s="725"/>
      <c r="G370" s="725"/>
      <c r="H370" s="725"/>
      <c r="I370" s="725"/>
      <c r="J370" s="696"/>
      <c r="K370" s="556" t="s">
        <v>4293</v>
      </c>
      <c r="L370" s="551" t="s">
        <v>4292</v>
      </c>
      <c r="M370" s="551" t="s">
        <v>23</v>
      </c>
      <c r="N370" s="558"/>
      <c r="O370" s="558"/>
    </row>
    <row r="371" spans="1:15" ht="12.75" customHeight="1">
      <c r="A371" s="476">
        <v>71</v>
      </c>
      <c r="B371" s="551" t="s">
        <v>16406</v>
      </c>
      <c r="C371" s="476" t="s">
        <v>196</v>
      </c>
      <c r="D371" s="769" t="s">
        <v>16472</v>
      </c>
      <c r="E371" s="725"/>
      <c r="F371" s="725"/>
      <c r="G371" s="725"/>
      <c r="H371" s="725"/>
      <c r="I371" s="725"/>
      <c r="J371" s="696"/>
      <c r="K371" s="556" t="s">
        <v>5149</v>
      </c>
      <c r="L371" s="551" t="s">
        <v>5148</v>
      </c>
      <c r="M371" s="551" t="s">
        <v>23</v>
      </c>
      <c r="N371" s="558"/>
      <c r="O371" s="558"/>
    </row>
    <row r="372" spans="1:15" ht="12.75" customHeight="1">
      <c r="A372" s="476">
        <v>72</v>
      </c>
      <c r="B372" s="551" t="s">
        <v>16406</v>
      </c>
      <c r="C372" s="476" t="s">
        <v>196</v>
      </c>
      <c r="D372" s="769" t="s">
        <v>16473</v>
      </c>
      <c r="E372" s="725"/>
      <c r="F372" s="725"/>
      <c r="G372" s="725"/>
      <c r="H372" s="725"/>
      <c r="I372" s="725"/>
      <c r="J372" s="696"/>
      <c r="K372" s="556" t="s">
        <v>10016</v>
      </c>
      <c r="L372" s="551" t="s">
        <v>10015</v>
      </c>
      <c r="M372" s="551" t="s">
        <v>23</v>
      </c>
      <c r="N372" s="558"/>
      <c r="O372" s="558"/>
    </row>
    <row r="373" spans="1:15" ht="12.75" customHeight="1">
      <c r="A373" s="476">
        <v>73</v>
      </c>
      <c r="B373" s="551" t="s">
        <v>16406</v>
      </c>
      <c r="C373" s="476" t="s">
        <v>196</v>
      </c>
      <c r="D373" s="769" t="s">
        <v>15831</v>
      </c>
      <c r="E373" s="725"/>
      <c r="F373" s="725"/>
      <c r="G373" s="725"/>
      <c r="H373" s="725"/>
      <c r="I373" s="725"/>
      <c r="J373" s="696"/>
      <c r="K373" s="556" t="s">
        <v>9230</v>
      </c>
      <c r="L373" s="551" t="s">
        <v>9229</v>
      </c>
      <c r="M373" s="551" t="s">
        <v>23</v>
      </c>
      <c r="N373" s="558"/>
      <c r="O373" s="558"/>
    </row>
    <row r="374" spans="1:15" ht="12.75" customHeight="1">
      <c r="A374" s="476">
        <v>74</v>
      </c>
      <c r="B374" s="551" t="s">
        <v>16406</v>
      </c>
      <c r="C374" s="476" t="s">
        <v>196</v>
      </c>
      <c r="D374" s="769" t="s">
        <v>16474</v>
      </c>
      <c r="E374" s="725"/>
      <c r="F374" s="725"/>
      <c r="G374" s="725"/>
      <c r="H374" s="725"/>
      <c r="I374" s="725"/>
      <c r="J374" s="696"/>
      <c r="K374" s="555" t="s">
        <v>8416</v>
      </c>
      <c r="L374" s="551" t="s">
        <v>8415</v>
      </c>
      <c r="M374" s="551" t="s">
        <v>23</v>
      </c>
      <c r="N374" s="558"/>
      <c r="O374" s="558"/>
    </row>
    <row r="375" spans="1:15" ht="12.75" customHeight="1">
      <c r="A375" s="476">
        <v>75</v>
      </c>
      <c r="B375" s="551" t="s">
        <v>16406</v>
      </c>
      <c r="C375" s="476" t="s">
        <v>196</v>
      </c>
      <c r="D375" s="769" t="s">
        <v>16475</v>
      </c>
      <c r="E375" s="725"/>
      <c r="F375" s="725"/>
      <c r="G375" s="725"/>
      <c r="H375" s="725"/>
      <c r="I375" s="725"/>
      <c r="J375" s="696"/>
      <c r="K375" s="555" t="s">
        <v>8382</v>
      </c>
      <c r="L375" s="551" t="s">
        <v>15273</v>
      </c>
      <c r="M375" s="551" t="s">
        <v>23</v>
      </c>
      <c r="N375" s="558"/>
      <c r="O375" s="558"/>
    </row>
    <row r="376" spans="1:15" ht="12.75" customHeight="1">
      <c r="A376" s="476">
        <v>76</v>
      </c>
      <c r="B376" s="551" t="s">
        <v>16406</v>
      </c>
      <c r="C376" s="476" t="s">
        <v>196</v>
      </c>
      <c r="D376" s="769" t="s">
        <v>16476</v>
      </c>
      <c r="E376" s="725"/>
      <c r="F376" s="725"/>
      <c r="G376" s="725"/>
      <c r="H376" s="725"/>
      <c r="I376" s="725"/>
      <c r="J376" s="696"/>
      <c r="K376" s="555" t="s">
        <v>1423</v>
      </c>
      <c r="L376" s="551" t="s">
        <v>1422</v>
      </c>
      <c r="M376" s="551" t="s">
        <v>23</v>
      </c>
      <c r="N376" s="558"/>
      <c r="O376" s="558"/>
    </row>
    <row r="377" spans="1:15" ht="12.75" customHeight="1">
      <c r="A377" s="476">
        <v>77</v>
      </c>
      <c r="B377" s="551" t="s">
        <v>16406</v>
      </c>
      <c r="C377" s="476" t="s">
        <v>196</v>
      </c>
      <c r="D377" s="769" t="s">
        <v>16477</v>
      </c>
      <c r="E377" s="725"/>
      <c r="F377" s="725"/>
      <c r="G377" s="725"/>
      <c r="H377" s="725"/>
      <c r="I377" s="725"/>
      <c r="J377" s="696"/>
      <c r="K377" s="555" t="s">
        <v>4723</v>
      </c>
      <c r="L377" s="551" t="s">
        <v>4722</v>
      </c>
      <c r="M377" s="551" t="s">
        <v>23</v>
      </c>
      <c r="N377" s="558"/>
      <c r="O377" s="558"/>
    </row>
    <row r="378" spans="1:15" ht="12.75" customHeight="1">
      <c r="A378" s="476">
        <v>78</v>
      </c>
      <c r="B378" s="551" t="s">
        <v>16406</v>
      </c>
      <c r="C378" s="476" t="s">
        <v>196</v>
      </c>
      <c r="D378" s="769" t="s">
        <v>16478</v>
      </c>
      <c r="E378" s="725"/>
      <c r="F378" s="725"/>
      <c r="G378" s="725"/>
      <c r="H378" s="725"/>
      <c r="I378" s="725"/>
      <c r="J378" s="696"/>
      <c r="K378" s="555" t="s">
        <v>4109</v>
      </c>
      <c r="L378" s="551" t="s">
        <v>15566</v>
      </c>
      <c r="M378" s="551" t="s">
        <v>23</v>
      </c>
      <c r="N378" s="558"/>
      <c r="O378" s="558"/>
    </row>
    <row r="379" spans="1:15" ht="12.75" customHeight="1">
      <c r="A379" s="476">
        <v>79</v>
      </c>
      <c r="B379" s="551" t="s">
        <v>16406</v>
      </c>
      <c r="C379" s="476" t="s">
        <v>196</v>
      </c>
      <c r="D379" s="769" t="s">
        <v>16479</v>
      </c>
      <c r="E379" s="725"/>
      <c r="F379" s="725"/>
      <c r="G379" s="725"/>
      <c r="H379" s="725"/>
      <c r="I379" s="725"/>
      <c r="J379" s="696"/>
      <c r="K379" s="555" t="s">
        <v>6423</v>
      </c>
      <c r="L379" s="551" t="s">
        <v>7017</v>
      </c>
      <c r="M379" s="551" t="s">
        <v>23</v>
      </c>
      <c r="N379" s="558"/>
      <c r="O379" s="558"/>
    </row>
    <row r="380" spans="1:15" ht="12.75" customHeight="1">
      <c r="A380" s="476">
        <v>80</v>
      </c>
      <c r="B380" s="551" t="s">
        <v>16406</v>
      </c>
      <c r="C380" s="476" t="s">
        <v>196</v>
      </c>
      <c r="D380" s="769" t="s">
        <v>16480</v>
      </c>
      <c r="E380" s="725"/>
      <c r="F380" s="725"/>
      <c r="G380" s="725"/>
      <c r="H380" s="725"/>
      <c r="I380" s="725"/>
      <c r="J380" s="696"/>
      <c r="K380" s="555" t="s">
        <v>10978</v>
      </c>
      <c r="L380" s="551" t="s">
        <v>10977</v>
      </c>
      <c r="M380" s="551" t="s">
        <v>15927</v>
      </c>
      <c r="N380" s="558"/>
      <c r="O380" s="558"/>
    </row>
    <row r="381" spans="1:15" ht="12.75" customHeight="1">
      <c r="A381" s="476">
        <v>81</v>
      </c>
      <c r="B381" s="551" t="s">
        <v>16406</v>
      </c>
      <c r="C381" s="476" t="s">
        <v>196</v>
      </c>
      <c r="D381" s="769" t="s">
        <v>16481</v>
      </c>
      <c r="E381" s="725"/>
      <c r="F381" s="725"/>
      <c r="G381" s="725"/>
      <c r="H381" s="725"/>
      <c r="I381" s="725"/>
      <c r="J381" s="696"/>
      <c r="K381" s="555" t="s">
        <v>15457</v>
      </c>
      <c r="L381" s="551" t="s">
        <v>15456</v>
      </c>
      <c r="M381" s="551" t="s">
        <v>23</v>
      </c>
      <c r="N381" s="558"/>
      <c r="O381" s="558"/>
    </row>
    <row r="382" spans="1:15" ht="12.75" customHeight="1">
      <c r="A382" s="476">
        <v>82</v>
      </c>
      <c r="B382" s="551" t="s">
        <v>16406</v>
      </c>
      <c r="C382" s="476" t="s">
        <v>196</v>
      </c>
      <c r="D382" s="769" t="s">
        <v>16482</v>
      </c>
      <c r="E382" s="725"/>
      <c r="F382" s="725"/>
      <c r="G382" s="725"/>
      <c r="H382" s="725"/>
      <c r="I382" s="725"/>
      <c r="J382" s="696"/>
      <c r="K382" s="555" t="s">
        <v>4554</v>
      </c>
      <c r="L382" s="551" t="s">
        <v>15640</v>
      </c>
      <c r="M382" s="551" t="s">
        <v>23</v>
      </c>
      <c r="N382" s="558"/>
      <c r="O382" s="558"/>
    </row>
    <row r="383" spans="1:15" ht="12.75" customHeight="1">
      <c r="A383" s="476">
        <v>83</v>
      </c>
      <c r="B383" s="551" t="s">
        <v>16406</v>
      </c>
      <c r="C383" s="476" t="s">
        <v>196</v>
      </c>
      <c r="D383" s="769" t="s">
        <v>16483</v>
      </c>
      <c r="E383" s="725"/>
      <c r="F383" s="725"/>
      <c r="G383" s="725"/>
      <c r="H383" s="725"/>
      <c r="I383" s="725"/>
      <c r="J383" s="696"/>
      <c r="K383" s="555" t="s">
        <v>6997</v>
      </c>
      <c r="L383" s="551" t="s">
        <v>6996</v>
      </c>
      <c r="M383" s="551" t="s">
        <v>23</v>
      </c>
      <c r="N383" s="558"/>
      <c r="O383" s="558"/>
    </row>
    <row r="384" spans="1:15" ht="12.75" customHeight="1">
      <c r="A384" s="476">
        <v>84</v>
      </c>
      <c r="B384" s="551" t="s">
        <v>16406</v>
      </c>
      <c r="C384" s="476" t="s">
        <v>196</v>
      </c>
      <c r="D384" s="769" t="s">
        <v>16484</v>
      </c>
      <c r="E384" s="725"/>
      <c r="F384" s="725"/>
      <c r="G384" s="725"/>
      <c r="H384" s="725"/>
      <c r="I384" s="725"/>
      <c r="J384" s="696"/>
      <c r="K384" s="555" t="s">
        <v>5910</v>
      </c>
      <c r="L384" s="551" t="s">
        <v>5909</v>
      </c>
      <c r="M384" s="551" t="s">
        <v>23</v>
      </c>
      <c r="N384" s="558"/>
      <c r="O384" s="558"/>
    </row>
    <row r="385" spans="1:15" ht="12.75" customHeight="1">
      <c r="A385" s="476">
        <v>85</v>
      </c>
      <c r="B385" s="551" t="s">
        <v>16406</v>
      </c>
      <c r="C385" s="476" t="s">
        <v>196</v>
      </c>
      <c r="D385" s="769" t="s">
        <v>16485</v>
      </c>
      <c r="E385" s="725"/>
      <c r="F385" s="725"/>
      <c r="G385" s="725"/>
      <c r="H385" s="725"/>
      <c r="I385" s="725"/>
      <c r="J385" s="696"/>
      <c r="K385" s="555" t="s">
        <v>1724</v>
      </c>
      <c r="L385" s="551" t="s">
        <v>1723</v>
      </c>
      <c r="M385" s="551" t="s">
        <v>23</v>
      </c>
      <c r="N385" s="558"/>
      <c r="O385" s="558"/>
    </row>
    <row r="386" spans="1:15" ht="12.75" customHeight="1">
      <c r="A386" s="476">
        <v>86</v>
      </c>
      <c r="B386" s="551" t="s">
        <v>16406</v>
      </c>
      <c r="C386" s="476" t="s">
        <v>196</v>
      </c>
      <c r="D386" s="769" t="s">
        <v>16486</v>
      </c>
      <c r="E386" s="725"/>
      <c r="F386" s="725"/>
      <c r="G386" s="725"/>
      <c r="H386" s="725"/>
      <c r="I386" s="725"/>
      <c r="J386" s="696"/>
      <c r="K386" s="555" t="s">
        <v>6324</v>
      </c>
      <c r="L386" s="551" t="s">
        <v>6323</v>
      </c>
      <c r="M386" s="551" t="s">
        <v>15927</v>
      </c>
      <c r="N386" s="558"/>
      <c r="O386" s="558"/>
    </row>
    <row r="387" spans="1:15" ht="12.75" customHeight="1">
      <c r="A387" s="476">
        <v>87</v>
      </c>
      <c r="B387" s="551" t="s">
        <v>16406</v>
      </c>
      <c r="C387" s="476" t="s">
        <v>196</v>
      </c>
      <c r="D387" s="769" t="s">
        <v>16487</v>
      </c>
      <c r="E387" s="725"/>
      <c r="F387" s="725"/>
      <c r="G387" s="725"/>
      <c r="H387" s="725"/>
      <c r="I387" s="725"/>
      <c r="J387" s="696"/>
      <c r="K387" s="555" t="s">
        <v>8604</v>
      </c>
      <c r="L387" s="551" t="s">
        <v>8603</v>
      </c>
      <c r="M387" s="551" t="s">
        <v>23</v>
      </c>
      <c r="N387" s="558"/>
      <c r="O387" s="558"/>
    </row>
    <row r="388" spans="1:15" ht="12.75" customHeight="1">
      <c r="A388" s="476">
        <v>88</v>
      </c>
      <c r="B388" s="551" t="s">
        <v>16406</v>
      </c>
      <c r="C388" s="476" t="s">
        <v>196</v>
      </c>
      <c r="D388" s="769" t="s">
        <v>16488</v>
      </c>
      <c r="E388" s="725"/>
      <c r="F388" s="725"/>
      <c r="G388" s="725"/>
      <c r="H388" s="725"/>
      <c r="I388" s="725"/>
      <c r="J388" s="696"/>
      <c r="K388" s="555" t="s">
        <v>6932</v>
      </c>
      <c r="L388" s="551" t="s">
        <v>6931</v>
      </c>
      <c r="M388" s="551" t="s">
        <v>23</v>
      </c>
      <c r="N388" s="558"/>
      <c r="O388" s="558"/>
    </row>
    <row r="389" spans="1:15" ht="12.75" customHeight="1">
      <c r="A389" s="476">
        <v>89</v>
      </c>
      <c r="B389" s="551" t="s">
        <v>16406</v>
      </c>
      <c r="C389" s="476" t="s">
        <v>196</v>
      </c>
      <c r="D389" s="769" t="s">
        <v>16489</v>
      </c>
      <c r="E389" s="725"/>
      <c r="F389" s="725"/>
      <c r="G389" s="725"/>
      <c r="H389" s="725"/>
      <c r="I389" s="725"/>
      <c r="J389" s="696"/>
      <c r="K389" s="555" t="s">
        <v>9362</v>
      </c>
      <c r="L389" s="551" t="s">
        <v>9361</v>
      </c>
      <c r="M389" s="551" t="s">
        <v>23</v>
      </c>
      <c r="N389" s="558"/>
      <c r="O389" s="558"/>
    </row>
    <row r="390" spans="1:15" ht="12.75" customHeight="1">
      <c r="A390" s="476">
        <v>90</v>
      </c>
      <c r="B390" s="551" t="s">
        <v>16406</v>
      </c>
      <c r="C390" s="476" t="s">
        <v>196</v>
      </c>
      <c r="D390" s="769" t="s">
        <v>16490</v>
      </c>
      <c r="E390" s="725"/>
      <c r="F390" s="725"/>
      <c r="G390" s="725"/>
      <c r="H390" s="725"/>
      <c r="I390" s="725"/>
      <c r="J390" s="696"/>
      <c r="K390" s="555" t="s">
        <v>15393</v>
      </c>
      <c r="L390" s="551" t="s">
        <v>15392</v>
      </c>
      <c r="M390" s="551" t="s">
        <v>23</v>
      </c>
      <c r="N390" s="558"/>
      <c r="O390" s="558"/>
    </row>
    <row r="391" spans="1:15" ht="12.75" customHeight="1">
      <c r="A391" s="476">
        <v>91</v>
      </c>
      <c r="B391" s="551" t="s">
        <v>16406</v>
      </c>
      <c r="C391" s="476" t="s">
        <v>196</v>
      </c>
      <c r="D391" s="769" t="s">
        <v>16491</v>
      </c>
      <c r="E391" s="725"/>
      <c r="F391" s="725"/>
      <c r="G391" s="725"/>
      <c r="H391" s="725"/>
      <c r="I391" s="725"/>
      <c r="J391" s="696"/>
      <c r="K391" s="555" t="s">
        <v>7555</v>
      </c>
      <c r="L391" s="551" t="s">
        <v>7554</v>
      </c>
      <c r="M391" s="551" t="s">
        <v>23</v>
      </c>
      <c r="N391" s="551" t="s">
        <v>168</v>
      </c>
      <c r="O391" s="551" t="s">
        <v>16492</v>
      </c>
    </row>
    <row r="392" spans="1:15" ht="12.75" customHeight="1">
      <c r="A392" s="476">
        <v>92</v>
      </c>
      <c r="B392" s="551" t="s">
        <v>16406</v>
      </c>
      <c r="C392" s="476" t="s">
        <v>196</v>
      </c>
      <c r="D392" s="769" t="s">
        <v>16493</v>
      </c>
      <c r="E392" s="725"/>
      <c r="F392" s="725"/>
      <c r="G392" s="725"/>
      <c r="H392" s="725"/>
      <c r="I392" s="725"/>
      <c r="J392" s="696"/>
      <c r="K392" s="555" t="s">
        <v>15264</v>
      </c>
      <c r="L392" s="551" t="s">
        <v>15263</v>
      </c>
      <c r="M392" s="551" t="s">
        <v>23</v>
      </c>
      <c r="N392" s="558"/>
      <c r="O392" s="558"/>
    </row>
    <row r="393" spans="1:15" ht="12.75" customHeight="1">
      <c r="A393" s="476">
        <v>93</v>
      </c>
      <c r="B393" s="551" t="s">
        <v>16406</v>
      </c>
      <c r="C393" s="476" t="s">
        <v>196</v>
      </c>
      <c r="D393" s="774" t="s">
        <v>16494</v>
      </c>
      <c r="E393" s="725"/>
      <c r="F393" s="725"/>
      <c r="G393" s="725"/>
      <c r="H393" s="725"/>
      <c r="I393" s="725"/>
      <c r="J393" s="696"/>
      <c r="K393" s="555" t="s">
        <v>7491</v>
      </c>
      <c r="L393" s="551" t="s">
        <v>7490</v>
      </c>
      <c r="M393" s="551" t="s">
        <v>23</v>
      </c>
      <c r="N393" s="558"/>
      <c r="O393" s="558"/>
    </row>
    <row r="394" spans="1:15" ht="12.75" customHeight="1">
      <c r="A394" s="476">
        <v>94</v>
      </c>
      <c r="B394" s="551" t="s">
        <v>16406</v>
      </c>
      <c r="C394" s="476" t="s">
        <v>196</v>
      </c>
      <c r="D394" s="769" t="s">
        <v>16495</v>
      </c>
      <c r="E394" s="725"/>
      <c r="F394" s="725"/>
      <c r="G394" s="725"/>
      <c r="H394" s="725"/>
      <c r="I394" s="725"/>
      <c r="J394" s="696"/>
      <c r="K394" s="555" t="s">
        <v>8623</v>
      </c>
      <c r="L394" s="551" t="s">
        <v>8622</v>
      </c>
      <c r="M394" s="551" t="s">
        <v>23</v>
      </c>
      <c r="N394" s="558"/>
      <c r="O394" s="558"/>
    </row>
    <row r="395" spans="1:15" ht="12.75" customHeight="1"/>
    <row r="396" spans="1:15" ht="12.75" customHeight="1"/>
    <row r="397" spans="1:15" ht="12.75" customHeight="1"/>
    <row r="398" spans="1:15" ht="12.75" customHeight="1">
      <c r="A398" s="768" t="s">
        <v>16496</v>
      </c>
      <c r="B398" s="725"/>
      <c r="C398" s="725"/>
      <c r="D398" s="725"/>
      <c r="E398" s="725"/>
      <c r="F398" s="725"/>
      <c r="G398" s="725"/>
      <c r="H398" s="725"/>
      <c r="I398" s="725"/>
      <c r="J398" s="725"/>
      <c r="K398" s="725"/>
      <c r="L398" s="725"/>
      <c r="M398" s="725"/>
      <c r="N398" s="725"/>
      <c r="O398" s="734"/>
    </row>
    <row r="399" spans="1:15" ht="12.75" customHeight="1"/>
    <row r="400" spans="1:15" ht="12.75" customHeight="1">
      <c r="A400" s="461"/>
      <c r="B400" s="739" t="s">
        <v>9</v>
      </c>
      <c r="C400" s="740" t="s">
        <v>16324</v>
      </c>
      <c r="D400" s="741" t="s">
        <v>16034</v>
      </c>
      <c r="E400" s="725"/>
      <c r="F400" s="725"/>
      <c r="G400" s="725"/>
      <c r="H400" s="725"/>
      <c r="I400" s="696"/>
      <c r="J400" s="742" t="s">
        <v>15916</v>
      </c>
      <c r="K400" s="686"/>
      <c r="L400" s="686"/>
      <c r="M400" s="686"/>
      <c r="N400" s="686"/>
      <c r="O400" s="743"/>
    </row>
    <row r="401" spans="1:19" ht="12.75" customHeight="1">
      <c r="A401" s="457"/>
      <c r="B401" s="701"/>
      <c r="C401" s="701"/>
      <c r="D401" s="741" t="s">
        <v>24</v>
      </c>
      <c r="E401" s="725"/>
      <c r="F401" s="725"/>
      <c r="G401" s="725"/>
      <c r="H401" s="725"/>
      <c r="I401" s="696"/>
      <c r="J401" s="688"/>
      <c r="K401" s="689"/>
      <c r="L401" s="689"/>
      <c r="M401" s="689"/>
      <c r="N401" s="689"/>
      <c r="O401" s="744"/>
    </row>
    <row r="402" spans="1:19" ht="12.75" customHeight="1">
      <c r="A402" s="509"/>
      <c r="B402" s="702"/>
      <c r="C402" s="702"/>
      <c r="D402" s="463" t="s">
        <v>16035</v>
      </c>
      <c r="E402" s="463" t="s">
        <v>16036</v>
      </c>
      <c r="F402" s="463" t="s">
        <v>16037</v>
      </c>
      <c r="G402" s="463" t="s">
        <v>15921</v>
      </c>
      <c r="H402" s="463" t="s">
        <v>16038</v>
      </c>
      <c r="I402" s="463" t="s">
        <v>23</v>
      </c>
      <c r="J402" s="464" t="s">
        <v>817</v>
      </c>
      <c r="K402" s="464" t="s">
        <v>15927</v>
      </c>
      <c r="L402" s="464" t="s">
        <v>16081</v>
      </c>
      <c r="M402" s="465" t="s">
        <v>625</v>
      </c>
      <c r="N402" s="464" t="s">
        <v>1601</v>
      </c>
      <c r="O402" s="466" t="s">
        <v>16040</v>
      </c>
      <c r="P402" s="466" t="s">
        <v>16041</v>
      </c>
      <c r="Q402" s="466" t="s">
        <v>16325</v>
      </c>
      <c r="R402" s="466" t="s">
        <v>16405</v>
      </c>
      <c r="S402" s="466" t="s">
        <v>16497</v>
      </c>
    </row>
    <row r="403" spans="1:19" ht="12.75" customHeight="1">
      <c r="A403" s="509"/>
      <c r="B403" s="467" t="s">
        <v>196</v>
      </c>
      <c r="C403" s="467" t="s">
        <v>70</v>
      </c>
      <c r="D403" s="468">
        <v>100</v>
      </c>
      <c r="E403" s="468">
        <v>102</v>
      </c>
      <c r="F403" s="468">
        <f>COUNTIF(N407:N508,"AGREGADO")</f>
        <v>3</v>
      </c>
      <c r="G403" s="468">
        <f>SUM(D403-E403+F403)</f>
        <v>1</v>
      </c>
      <c r="H403" s="468">
        <v>0</v>
      </c>
      <c r="I403" s="469">
        <f>COUNTIF(M407:M508,"PRONTO")</f>
        <v>91</v>
      </c>
      <c r="J403" s="480">
        <f>COUNTIF(M407:M508,"LE")</f>
        <v>0</v>
      </c>
      <c r="K403" s="480">
        <f>COUNTIF(M407:M508,"FÉRIAS")</f>
        <v>0</v>
      </c>
      <c r="L403" s="480">
        <f>COUNTIF(M407:M508,"A DISPOSICAO")</f>
        <v>6</v>
      </c>
      <c r="M403" s="480">
        <f>COUNTIF(M407:M508,"LTIP")</f>
        <v>0</v>
      </c>
      <c r="N403" s="480">
        <f>COUNTIF(M407:M508,"LTS")</f>
        <v>1</v>
      </c>
      <c r="O403" s="480">
        <f>COUNTIF(O407:O508,"AGREGADO/RR")</f>
        <v>2</v>
      </c>
      <c r="P403" s="480">
        <f>COUNTIF(M407:M508,"CEDIDO")</f>
        <v>1</v>
      </c>
      <c r="Q403" s="480">
        <f>COUNTIF(O407:O508,"AGREGADO/NOMEAÇÃO")</f>
        <v>1</v>
      </c>
      <c r="R403" s="480">
        <f>COUNTIF(O407:O508,"AGREGADO/RF")</f>
        <v>0</v>
      </c>
      <c r="S403" s="480">
        <f>COUNTIF(M407:M508,"LICENCA MATERNIDADE")</f>
        <v>0</v>
      </c>
    </row>
    <row r="404" spans="1:19" ht="12.75" customHeight="1"/>
    <row r="405" spans="1:19" ht="12.75" customHeight="1"/>
    <row r="406" spans="1:19" ht="12.75" customHeight="1">
      <c r="A406" s="471" t="s">
        <v>15820</v>
      </c>
      <c r="B406" s="472" t="s">
        <v>16326</v>
      </c>
      <c r="C406" s="472" t="s">
        <v>9</v>
      </c>
      <c r="D406" s="735" t="s">
        <v>16044</v>
      </c>
      <c r="E406" s="725"/>
      <c r="F406" s="725"/>
      <c r="G406" s="725"/>
      <c r="H406" s="725"/>
      <c r="I406" s="725"/>
      <c r="J406" s="696"/>
      <c r="K406" s="472" t="s">
        <v>16045</v>
      </c>
      <c r="L406" s="489" t="s">
        <v>16046</v>
      </c>
      <c r="M406" s="550" t="s">
        <v>24</v>
      </c>
      <c r="N406" s="472" t="s">
        <v>16327</v>
      </c>
      <c r="O406" s="472" t="s">
        <v>16047</v>
      </c>
    </row>
    <row r="407" spans="1:19" ht="12.75" customHeight="1">
      <c r="A407" s="562">
        <v>1</v>
      </c>
      <c r="B407" s="562" t="s">
        <v>16498</v>
      </c>
      <c r="C407" s="563" t="s">
        <v>196</v>
      </c>
      <c r="D407" s="771" t="s">
        <v>16499</v>
      </c>
      <c r="E407" s="725"/>
      <c r="F407" s="725"/>
      <c r="G407" s="725"/>
      <c r="H407" s="725"/>
      <c r="I407" s="725"/>
      <c r="J407" s="696"/>
      <c r="K407" s="563" t="s">
        <v>16500</v>
      </c>
      <c r="L407" s="562" t="s">
        <v>16501</v>
      </c>
      <c r="M407" s="562" t="s">
        <v>9452</v>
      </c>
      <c r="N407" s="562" t="s">
        <v>168</v>
      </c>
      <c r="O407" s="562" t="s">
        <v>9452</v>
      </c>
    </row>
    <row r="408" spans="1:19" ht="12.75" customHeight="1">
      <c r="A408" s="562">
        <v>2</v>
      </c>
      <c r="B408" s="562" t="s">
        <v>16498</v>
      </c>
      <c r="C408" s="563" t="s">
        <v>196</v>
      </c>
      <c r="D408" s="771" t="s">
        <v>16502</v>
      </c>
      <c r="E408" s="725"/>
      <c r="F408" s="725"/>
      <c r="G408" s="725"/>
      <c r="H408" s="725"/>
      <c r="I408" s="725"/>
      <c r="J408" s="696"/>
      <c r="K408" s="563" t="s">
        <v>16503</v>
      </c>
      <c r="L408" s="562" t="s">
        <v>16504</v>
      </c>
      <c r="M408" s="562" t="s">
        <v>9452</v>
      </c>
      <c r="N408" s="562" t="s">
        <v>168</v>
      </c>
      <c r="O408" s="562" t="s">
        <v>9452</v>
      </c>
    </row>
    <row r="409" spans="1:19" ht="12.75" customHeight="1">
      <c r="A409" s="562">
        <v>3</v>
      </c>
      <c r="B409" s="562" t="s">
        <v>16498</v>
      </c>
      <c r="C409" s="563" t="s">
        <v>196</v>
      </c>
      <c r="D409" s="771" t="s">
        <v>16505</v>
      </c>
      <c r="E409" s="725"/>
      <c r="F409" s="725"/>
      <c r="G409" s="725"/>
      <c r="H409" s="725"/>
      <c r="I409" s="725"/>
      <c r="J409" s="696"/>
      <c r="K409" s="563" t="s">
        <v>7875</v>
      </c>
      <c r="L409" s="562" t="s">
        <v>7874</v>
      </c>
      <c r="M409" s="562" t="s">
        <v>23</v>
      </c>
      <c r="N409" s="564"/>
      <c r="O409" s="562" t="s">
        <v>23</v>
      </c>
    </row>
    <row r="410" spans="1:19" ht="12.75" customHeight="1">
      <c r="A410" s="562">
        <v>4</v>
      </c>
      <c r="B410" s="562" t="s">
        <v>16498</v>
      </c>
      <c r="C410" s="563" t="s">
        <v>196</v>
      </c>
      <c r="D410" s="771" t="s">
        <v>16506</v>
      </c>
      <c r="E410" s="725"/>
      <c r="F410" s="725"/>
      <c r="G410" s="725"/>
      <c r="H410" s="725"/>
      <c r="I410" s="725"/>
      <c r="J410" s="696"/>
      <c r="K410" s="563" t="s">
        <v>8752</v>
      </c>
      <c r="L410" s="562" t="s">
        <v>8751</v>
      </c>
      <c r="M410" s="562" t="s">
        <v>23</v>
      </c>
      <c r="N410" s="564"/>
      <c r="O410" s="562" t="s">
        <v>23</v>
      </c>
    </row>
    <row r="411" spans="1:19" ht="12.75" customHeight="1">
      <c r="A411" s="562">
        <v>5</v>
      </c>
      <c r="B411" s="562" t="s">
        <v>16498</v>
      </c>
      <c r="C411" s="563" t="s">
        <v>196</v>
      </c>
      <c r="D411" s="771" t="s">
        <v>16507</v>
      </c>
      <c r="E411" s="725"/>
      <c r="F411" s="725"/>
      <c r="G411" s="725"/>
      <c r="H411" s="725"/>
      <c r="I411" s="725"/>
      <c r="J411" s="696"/>
      <c r="K411" s="563" t="s">
        <v>7986</v>
      </c>
      <c r="L411" s="562" t="s">
        <v>7985</v>
      </c>
      <c r="M411" s="562" t="s">
        <v>23</v>
      </c>
      <c r="N411" s="564"/>
      <c r="O411" s="562" t="s">
        <v>23</v>
      </c>
    </row>
    <row r="412" spans="1:19" ht="12.75" customHeight="1">
      <c r="A412" s="562">
        <v>6</v>
      </c>
      <c r="B412" s="562" t="s">
        <v>16498</v>
      </c>
      <c r="C412" s="563" t="s">
        <v>196</v>
      </c>
      <c r="D412" s="771" t="s">
        <v>16508</v>
      </c>
      <c r="E412" s="725"/>
      <c r="F412" s="725"/>
      <c r="G412" s="725"/>
      <c r="H412" s="725"/>
      <c r="I412" s="725"/>
      <c r="J412" s="696"/>
      <c r="K412" s="565" t="s">
        <v>2564</v>
      </c>
      <c r="L412" s="566" t="s">
        <v>8846</v>
      </c>
      <c r="M412" s="566" t="s">
        <v>23</v>
      </c>
      <c r="N412" s="564"/>
      <c r="O412" s="566" t="s">
        <v>23</v>
      </c>
    </row>
    <row r="413" spans="1:19" ht="12.75" customHeight="1">
      <c r="A413" s="562">
        <v>7</v>
      </c>
      <c r="B413" s="562" t="s">
        <v>16498</v>
      </c>
      <c r="C413" s="563" t="s">
        <v>196</v>
      </c>
      <c r="D413" s="771" t="s">
        <v>16509</v>
      </c>
      <c r="E413" s="725"/>
      <c r="F413" s="725"/>
      <c r="G413" s="725"/>
      <c r="H413" s="725"/>
      <c r="I413" s="725"/>
      <c r="J413" s="696"/>
      <c r="K413" s="563" t="s">
        <v>199</v>
      </c>
      <c r="L413" s="562" t="s">
        <v>198</v>
      </c>
      <c r="M413" s="562" t="s">
        <v>23</v>
      </c>
      <c r="N413" s="564"/>
      <c r="O413" s="562" t="s">
        <v>23</v>
      </c>
      <c r="Q413" s="567" t="s">
        <v>5055</v>
      </c>
    </row>
    <row r="414" spans="1:19" ht="12.75" customHeight="1">
      <c r="A414" s="562">
        <v>8</v>
      </c>
      <c r="B414" s="562" t="s">
        <v>16498</v>
      </c>
      <c r="C414" s="563" t="s">
        <v>196</v>
      </c>
      <c r="D414" s="771" t="s">
        <v>15854</v>
      </c>
      <c r="E414" s="725"/>
      <c r="F414" s="725"/>
      <c r="G414" s="725"/>
      <c r="H414" s="725"/>
      <c r="I414" s="725"/>
      <c r="J414" s="696"/>
      <c r="K414" s="563" t="s">
        <v>10095</v>
      </c>
      <c r="L414" s="562" t="s">
        <v>10094</v>
      </c>
      <c r="M414" s="562" t="s">
        <v>16041</v>
      </c>
      <c r="N414" s="564"/>
      <c r="O414" s="562" t="s">
        <v>16041</v>
      </c>
    </row>
    <row r="415" spans="1:19" ht="12.75" customHeight="1">
      <c r="A415" s="562">
        <v>9</v>
      </c>
      <c r="B415" s="562" t="s">
        <v>16498</v>
      </c>
      <c r="C415" s="563" t="s">
        <v>196</v>
      </c>
      <c r="D415" s="771" t="s">
        <v>2767</v>
      </c>
      <c r="E415" s="725"/>
      <c r="F415" s="725"/>
      <c r="G415" s="725"/>
      <c r="H415" s="725"/>
      <c r="I415" s="725"/>
      <c r="J415" s="696"/>
      <c r="K415" s="563" t="s">
        <v>1085</v>
      </c>
      <c r="L415" s="562" t="s">
        <v>1084</v>
      </c>
      <c r="M415" s="562" t="s">
        <v>23</v>
      </c>
      <c r="N415" s="564"/>
      <c r="O415" s="562" t="s">
        <v>23</v>
      </c>
    </row>
    <row r="416" spans="1:19" ht="12.75" customHeight="1">
      <c r="A416" s="562">
        <v>10</v>
      </c>
      <c r="B416" s="562" t="s">
        <v>16498</v>
      </c>
      <c r="C416" s="563" t="s">
        <v>196</v>
      </c>
      <c r="D416" s="771" t="s">
        <v>16510</v>
      </c>
      <c r="E416" s="725"/>
      <c r="F416" s="725"/>
      <c r="G416" s="725"/>
      <c r="H416" s="725"/>
      <c r="I416" s="725"/>
      <c r="J416" s="696"/>
      <c r="K416" s="563" t="s">
        <v>8696</v>
      </c>
      <c r="L416" s="562" t="s">
        <v>8695</v>
      </c>
      <c r="M416" s="562" t="s">
        <v>23</v>
      </c>
      <c r="N416" s="564"/>
      <c r="O416" s="562" t="s">
        <v>23</v>
      </c>
    </row>
    <row r="417" spans="1:15" ht="12.75" customHeight="1">
      <c r="A417" s="562">
        <v>11</v>
      </c>
      <c r="B417" s="562" t="s">
        <v>16498</v>
      </c>
      <c r="C417" s="563" t="s">
        <v>196</v>
      </c>
      <c r="D417" s="771" t="s">
        <v>16511</v>
      </c>
      <c r="E417" s="725"/>
      <c r="F417" s="725"/>
      <c r="G417" s="725"/>
      <c r="H417" s="725"/>
      <c r="I417" s="725"/>
      <c r="J417" s="696"/>
      <c r="K417" s="563" t="s">
        <v>9054</v>
      </c>
      <c r="L417" s="562" t="s">
        <v>9053</v>
      </c>
      <c r="M417" s="562" t="s">
        <v>23</v>
      </c>
      <c r="N417" s="564"/>
      <c r="O417" s="562" t="s">
        <v>23</v>
      </c>
    </row>
    <row r="418" spans="1:15" ht="12.75" customHeight="1">
      <c r="A418" s="562">
        <v>12</v>
      </c>
      <c r="B418" s="562" t="s">
        <v>16498</v>
      </c>
      <c r="C418" s="563" t="s">
        <v>196</v>
      </c>
      <c r="D418" s="771" t="s">
        <v>16512</v>
      </c>
      <c r="E418" s="725"/>
      <c r="F418" s="725"/>
      <c r="G418" s="725"/>
      <c r="H418" s="725"/>
      <c r="I418" s="725"/>
      <c r="J418" s="696"/>
      <c r="K418" s="563" t="s">
        <v>2912</v>
      </c>
      <c r="L418" s="562" t="s">
        <v>2911</v>
      </c>
      <c r="M418" s="562" t="s">
        <v>23</v>
      </c>
      <c r="N418" s="564"/>
      <c r="O418" s="562" t="s">
        <v>23</v>
      </c>
    </row>
    <row r="419" spans="1:15" ht="12.75" customHeight="1">
      <c r="A419" s="562">
        <v>13</v>
      </c>
      <c r="B419" s="562" t="s">
        <v>16498</v>
      </c>
      <c r="C419" s="563" t="s">
        <v>196</v>
      </c>
      <c r="D419" s="771" t="s">
        <v>16513</v>
      </c>
      <c r="E419" s="725"/>
      <c r="F419" s="725"/>
      <c r="G419" s="725"/>
      <c r="H419" s="725"/>
      <c r="I419" s="725"/>
      <c r="J419" s="696"/>
      <c r="K419" s="563" t="s">
        <v>10756</v>
      </c>
      <c r="L419" s="562" t="s">
        <v>10755</v>
      </c>
      <c r="M419" s="562" t="s">
        <v>23</v>
      </c>
      <c r="N419" s="564"/>
      <c r="O419" s="562" t="s">
        <v>23</v>
      </c>
    </row>
    <row r="420" spans="1:15" ht="12.75" customHeight="1">
      <c r="A420" s="562">
        <v>14</v>
      </c>
      <c r="B420" s="562" t="s">
        <v>16498</v>
      </c>
      <c r="C420" s="563" t="s">
        <v>196</v>
      </c>
      <c r="D420" s="771" t="s">
        <v>16514</v>
      </c>
      <c r="E420" s="725"/>
      <c r="F420" s="725"/>
      <c r="G420" s="725"/>
      <c r="H420" s="725"/>
      <c r="I420" s="725"/>
      <c r="J420" s="696"/>
      <c r="K420" s="563" t="s">
        <v>3296</v>
      </c>
      <c r="L420" s="562" t="s">
        <v>3295</v>
      </c>
      <c r="M420" s="562" t="s">
        <v>23</v>
      </c>
      <c r="N420" s="564"/>
      <c r="O420" s="562" t="s">
        <v>23</v>
      </c>
    </row>
    <row r="421" spans="1:15" ht="12.75" customHeight="1">
      <c r="A421" s="562">
        <v>15</v>
      </c>
      <c r="B421" s="562" t="s">
        <v>16498</v>
      </c>
      <c r="C421" s="563" t="s">
        <v>196</v>
      </c>
      <c r="D421" s="771" t="s">
        <v>16515</v>
      </c>
      <c r="E421" s="725"/>
      <c r="F421" s="725"/>
      <c r="G421" s="725"/>
      <c r="H421" s="725"/>
      <c r="I421" s="725"/>
      <c r="J421" s="696"/>
      <c r="K421" s="563" t="s">
        <v>7787</v>
      </c>
      <c r="L421" s="562" t="s">
        <v>7786</v>
      </c>
      <c r="M421" s="562" t="s">
        <v>23</v>
      </c>
      <c r="N421" s="564"/>
      <c r="O421" s="562" t="s">
        <v>23</v>
      </c>
    </row>
    <row r="422" spans="1:15" ht="12.75" customHeight="1">
      <c r="A422" s="562">
        <v>16</v>
      </c>
      <c r="B422" s="562" t="s">
        <v>16498</v>
      </c>
      <c r="C422" s="563" t="s">
        <v>196</v>
      </c>
      <c r="D422" s="771" t="s">
        <v>16516</v>
      </c>
      <c r="E422" s="725"/>
      <c r="F422" s="725"/>
      <c r="G422" s="725"/>
      <c r="H422" s="725"/>
      <c r="I422" s="725"/>
      <c r="J422" s="696"/>
      <c r="K422" s="563" t="s">
        <v>5162</v>
      </c>
      <c r="L422" s="562" t="s">
        <v>5161</v>
      </c>
      <c r="M422" s="562" t="s">
        <v>23</v>
      </c>
      <c r="N422" s="564"/>
      <c r="O422" s="562" t="s">
        <v>23</v>
      </c>
    </row>
    <row r="423" spans="1:15" ht="12.75" customHeight="1">
      <c r="A423" s="562">
        <v>17</v>
      </c>
      <c r="B423" s="562" t="s">
        <v>16498</v>
      </c>
      <c r="C423" s="563" t="s">
        <v>196</v>
      </c>
      <c r="D423" s="771" t="s">
        <v>16517</v>
      </c>
      <c r="E423" s="725"/>
      <c r="F423" s="725"/>
      <c r="G423" s="725"/>
      <c r="H423" s="725"/>
      <c r="I423" s="725"/>
      <c r="J423" s="696"/>
      <c r="K423" s="563" t="s">
        <v>1758</v>
      </c>
      <c r="L423" s="562" t="s">
        <v>1757</v>
      </c>
      <c r="M423" s="562" t="s">
        <v>23</v>
      </c>
      <c r="N423" s="564"/>
      <c r="O423" s="562" t="s">
        <v>23</v>
      </c>
    </row>
    <row r="424" spans="1:15" ht="12.75" customHeight="1">
      <c r="A424" s="562">
        <v>18</v>
      </c>
      <c r="B424" s="562" t="s">
        <v>16498</v>
      </c>
      <c r="C424" s="563" t="s">
        <v>196</v>
      </c>
      <c r="D424" s="771" t="s">
        <v>16518</v>
      </c>
      <c r="E424" s="725"/>
      <c r="F424" s="725"/>
      <c r="G424" s="725"/>
      <c r="H424" s="725"/>
      <c r="I424" s="725"/>
      <c r="J424" s="696"/>
      <c r="K424" s="563" t="s">
        <v>3220</v>
      </c>
      <c r="L424" s="562" t="s">
        <v>15487</v>
      </c>
      <c r="M424" s="562" t="s">
        <v>23</v>
      </c>
      <c r="N424" s="564"/>
      <c r="O424" s="562" t="s">
        <v>23</v>
      </c>
    </row>
    <row r="425" spans="1:15" ht="12.75" customHeight="1">
      <c r="A425" s="562">
        <v>19</v>
      </c>
      <c r="B425" s="562" t="s">
        <v>16498</v>
      </c>
      <c r="C425" s="563" t="s">
        <v>196</v>
      </c>
      <c r="D425" s="771" t="s">
        <v>16519</v>
      </c>
      <c r="E425" s="725"/>
      <c r="F425" s="725"/>
      <c r="G425" s="725"/>
      <c r="H425" s="725"/>
      <c r="I425" s="725"/>
      <c r="J425" s="696"/>
      <c r="K425" s="563" t="s">
        <v>5777</v>
      </c>
      <c r="L425" s="562" t="s">
        <v>5776</v>
      </c>
      <c r="M425" s="562" t="s">
        <v>23</v>
      </c>
      <c r="N425" s="564"/>
      <c r="O425" s="562" t="s">
        <v>23</v>
      </c>
    </row>
    <row r="426" spans="1:15" ht="12.75" customHeight="1">
      <c r="A426" s="562">
        <v>20</v>
      </c>
      <c r="B426" s="562" t="s">
        <v>16498</v>
      </c>
      <c r="C426" s="563" t="s">
        <v>196</v>
      </c>
      <c r="D426" s="771" t="s">
        <v>16520</v>
      </c>
      <c r="E426" s="725"/>
      <c r="F426" s="725"/>
      <c r="G426" s="725"/>
      <c r="H426" s="725"/>
      <c r="I426" s="725"/>
      <c r="J426" s="696"/>
      <c r="K426" s="563" t="s">
        <v>8901</v>
      </c>
      <c r="L426" s="562" t="s">
        <v>8900</v>
      </c>
      <c r="M426" s="562" t="s">
        <v>23</v>
      </c>
      <c r="N426" s="564"/>
      <c r="O426" s="562" t="s">
        <v>23</v>
      </c>
    </row>
    <row r="427" spans="1:15" ht="12.75" customHeight="1">
      <c r="A427" s="562">
        <v>21</v>
      </c>
      <c r="B427" s="562" t="s">
        <v>16498</v>
      </c>
      <c r="C427" s="563" t="s">
        <v>196</v>
      </c>
      <c r="D427" s="771" t="s">
        <v>16521</v>
      </c>
      <c r="E427" s="725"/>
      <c r="F427" s="725"/>
      <c r="G427" s="725"/>
      <c r="H427" s="725"/>
      <c r="I427" s="725"/>
      <c r="J427" s="696"/>
      <c r="K427" s="563" t="s">
        <v>3534</v>
      </c>
      <c r="L427" s="562" t="s">
        <v>6767</v>
      </c>
      <c r="M427" s="562" t="s">
        <v>23</v>
      </c>
      <c r="N427" s="564"/>
      <c r="O427" s="562" t="s">
        <v>23</v>
      </c>
    </row>
    <row r="428" spans="1:15" ht="12.75" customHeight="1">
      <c r="A428" s="562">
        <v>22</v>
      </c>
      <c r="B428" s="562" t="s">
        <v>16498</v>
      </c>
      <c r="C428" s="563" t="s">
        <v>196</v>
      </c>
      <c r="D428" s="771" t="s">
        <v>16522</v>
      </c>
      <c r="E428" s="725"/>
      <c r="F428" s="725"/>
      <c r="G428" s="725"/>
      <c r="H428" s="725"/>
      <c r="I428" s="725"/>
      <c r="J428" s="696"/>
      <c r="K428" s="563" t="s">
        <v>5320</v>
      </c>
      <c r="L428" s="562" t="s">
        <v>5319</v>
      </c>
      <c r="M428" s="562" t="s">
        <v>23</v>
      </c>
      <c r="N428" s="564"/>
      <c r="O428" s="562" t="s">
        <v>23</v>
      </c>
    </row>
    <row r="429" spans="1:15" ht="12.75" customHeight="1">
      <c r="A429" s="562">
        <v>23</v>
      </c>
      <c r="B429" s="562" t="s">
        <v>16498</v>
      </c>
      <c r="C429" s="563" t="s">
        <v>196</v>
      </c>
      <c r="D429" s="771" t="s">
        <v>16523</v>
      </c>
      <c r="E429" s="725"/>
      <c r="F429" s="725"/>
      <c r="G429" s="725"/>
      <c r="H429" s="725"/>
      <c r="I429" s="725"/>
      <c r="J429" s="696"/>
      <c r="K429" s="563" t="s">
        <v>7051</v>
      </c>
      <c r="L429" s="562" t="s">
        <v>7050</v>
      </c>
      <c r="M429" s="562" t="s">
        <v>23</v>
      </c>
      <c r="N429" s="564"/>
      <c r="O429" s="562" t="s">
        <v>23</v>
      </c>
    </row>
    <row r="430" spans="1:15" ht="12.75" customHeight="1">
      <c r="A430" s="562">
        <v>24</v>
      </c>
      <c r="B430" s="562" t="s">
        <v>16498</v>
      </c>
      <c r="C430" s="563" t="s">
        <v>196</v>
      </c>
      <c r="D430" s="771" t="s">
        <v>16524</v>
      </c>
      <c r="E430" s="725"/>
      <c r="F430" s="725"/>
      <c r="G430" s="725"/>
      <c r="H430" s="725"/>
      <c r="I430" s="725"/>
      <c r="J430" s="696"/>
      <c r="K430" s="563" t="s">
        <v>4454</v>
      </c>
      <c r="L430" s="562" t="s">
        <v>6432</v>
      </c>
      <c r="M430" s="562" t="s">
        <v>23</v>
      </c>
      <c r="N430" s="564"/>
      <c r="O430" s="562" t="s">
        <v>23</v>
      </c>
    </row>
    <row r="431" spans="1:15" ht="12.75" customHeight="1">
      <c r="A431" s="562">
        <v>25</v>
      </c>
      <c r="B431" s="562" t="s">
        <v>16498</v>
      </c>
      <c r="C431" s="563" t="s">
        <v>196</v>
      </c>
      <c r="D431" s="771" t="s">
        <v>16525</v>
      </c>
      <c r="E431" s="725"/>
      <c r="F431" s="725"/>
      <c r="G431" s="725"/>
      <c r="H431" s="725"/>
      <c r="I431" s="725"/>
      <c r="J431" s="696"/>
      <c r="K431" s="563" t="s">
        <v>3422</v>
      </c>
      <c r="L431" s="562" t="s">
        <v>3421</v>
      </c>
      <c r="M431" s="562" t="s">
        <v>23</v>
      </c>
      <c r="N431" s="564"/>
      <c r="O431" s="562" t="s">
        <v>23</v>
      </c>
    </row>
    <row r="432" spans="1:15" ht="12.75" customHeight="1">
      <c r="A432" s="562">
        <v>26</v>
      </c>
      <c r="B432" s="562" t="s">
        <v>16498</v>
      </c>
      <c r="C432" s="563" t="s">
        <v>196</v>
      </c>
      <c r="D432" s="771" t="s">
        <v>16526</v>
      </c>
      <c r="E432" s="725"/>
      <c r="F432" s="725"/>
      <c r="G432" s="725"/>
      <c r="H432" s="725"/>
      <c r="I432" s="725"/>
      <c r="J432" s="696"/>
      <c r="K432" s="563" t="s">
        <v>1299</v>
      </c>
      <c r="L432" s="562" t="s">
        <v>8593</v>
      </c>
      <c r="M432" s="562" t="s">
        <v>23</v>
      </c>
      <c r="N432" s="564"/>
      <c r="O432" s="562" t="s">
        <v>23</v>
      </c>
    </row>
    <row r="433" spans="1:15" ht="12.75" customHeight="1">
      <c r="A433" s="562">
        <v>27</v>
      </c>
      <c r="B433" s="562" t="s">
        <v>16498</v>
      </c>
      <c r="C433" s="563" t="s">
        <v>196</v>
      </c>
      <c r="D433" s="771" t="s">
        <v>16527</v>
      </c>
      <c r="E433" s="725"/>
      <c r="F433" s="725"/>
      <c r="G433" s="725"/>
      <c r="H433" s="725"/>
      <c r="I433" s="725"/>
      <c r="J433" s="696"/>
      <c r="K433" s="563" t="s">
        <v>7083</v>
      </c>
      <c r="L433" s="562" t="s">
        <v>7082</v>
      </c>
      <c r="M433" s="562" t="s">
        <v>23</v>
      </c>
      <c r="N433" s="564"/>
      <c r="O433" s="562" t="s">
        <v>23</v>
      </c>
    </row>
    <row r="434" spans="1:15" ht="12.75" customHeight="1">
      <c r="A434" s="562">
        <v>28</v>
      </c>
      <c r="B434" s="562" t="s">
        <v>16498</v>
      </c>
      <c r="C434" s="563" t="s">
        <v>196</v>
      </c>
      <c r="D434" s="771" t="s">
        <v>16528</v>
      </c>
      <c r="E434" s="725"/>
      <c r="F434" s="725"/>
      <c r="G434" s="725"/>
      <c r="H434" s="725"/>
      <c r="I434" s="725"/>
      <c r="J434" s="696"/>
      <c r="K434" s="563" t="s">
        <v>8646</v>
      </c>
      <c r="L434" s="562" t="s">
        <v>8645</v>
      </c>
      <c r="M434" s="562" t="s">
        <v>23</v>
      </c>
      <c r="N434" s="564"/>
      <c r="O434" s="562" t="s">
        <v>23</v>
      </c>
    </row>
    <row r="435" spans="1:15" ht="12.75" customHeight="1">
      <c r="A435" s="562">
        <v>29</v>
      </c>
      <c r="B435" s="562" t="s">
        <v>16498</v>
      </c>
      <c r="C435" s="563" t="s">
        <v>196</v>
      </c>
      <c r="D435" s="771" t="s">
        <v>16529</v>
      </c>
      <c r="E435" s="725"/>
      <c r="F435" s="725"/>
      <c r="G435" s="725"/>
      <c r="H435" s="725"/>
      <c r="I435" s="725"/>
      <c r="J435" s="696"/>
      <c r="K435" s="563" t="s">
        <v>7073</v>
      </c>
      <c r="L435" s="562" t="s">
        <v>7072</v>
      </c>
      <c r="M435" s="562" t="s">
        <v>23</v>
      </c>
      <c r="N435" s="564"/>
      <c r="O435" s="562" t="s">
        <v>23</v>
      </c>
    </row>
    <row r="436" spans="1:15" ht="12.75" customHeight="1">
      <c r="A436" s="562">
        <v>30</v>
      </c>
      <c r="B436" s="562" t="s">
        <v>16498</v>
      </c>
      <c r="C436" s="563" t="s">
        <v>196</v>
      </c>
      <c r="D436" s="771" t="s">
        <v>16530</v>
      </c>
      <c r="E436" s="725"/>
      <c r="F436" s="725"/>
      <c r="G436" s="725"/>
      <c r="H436" s="725"/>
      <c r="I436" s="725"/>
      <c r="J436" s="696"/>
      <c r="K436" s="563" t="s">
        <v>2947</v>
      </c>
      <c r="L436" s="562" t="s">
        <v>2946</v>
      </c>
      <c r="M436" s="562" t="s">
        <v>23</v>
      </c>
      <c r="N436" s="564"/>
      <c r="O436" s="562" t="s">
        <v>23</v>
      </c>
    </row>
    <row r="437" spans="1:15" ht="12.75" customHeight="1">
      <c r="A437" s="562">
        <v>31</v>
      </c>
      <c r="B437" s="562" t="s">
        <v>16498</v>
      </c>
      <c r="C437" s="563" t="s">
        <v>196</v>
      </c>
      <c r="D437" s="771" t="s">
        <v>16531</v>
      </c>
      <c r="E437" s="725"/>
      <c r="F437" s="725"/>
      <c r="G437" s="725"/>
      <c r="H437" s="725"/>
      <c r="I437" s="725"/>
      <c r="J437" s="696"/>
      <c r="K437" s="563" t="s">
        <v>8149</v>
      </c>
      <c r="L437" s="562" t="s">
        <v>8148</v>
      </c>
      <c r="M437" s="562" t="s">
        <v>23</v>
      </c>
      <c r="N437" s="564"/>
      <c r="O437" s="562" t="s">
        <v>23</v>
      </c>
    </row>
    <row r="438" spans="1:15" ht="12.75" customHeight="1">
      <c r="A438" s="562">
        <v>32</v>
      </c>
      <c r="B438" s="562" t="s">
        <v>16498</v>
      </c>
      <c r="C438" s="563" t="s">
        <v>196</v>
      </c>
      <c r="D438" s="771" t="s">
        <v>16532</v>
      </c>
      <c r="E438" s="725"/>
      <c r="F438" s="725"/>
      <c r="G438" s="725"/>
      <c r="H438" s="725"/>
      <c r="I438" s="725"/>
      <c r="J438" s="696"/>
      <c r="K438" s="563" t="s">
        <v>7706</v>
      </c>
      <c r="L438" s="562" t="s">
        <v>7705</v>
      </c>
      <c r="M438" s="562" t="s">
        <v>23</v>
      </c>
      <c r="N438" s="564"/>
      <c r="O438" s="562" t="s">
        <v>23</v>
      </c>
    </row>
    <row r="439" spans="1:15" ht="12.75" customHeight="1">
      <c r="A439" s="562">
        <v>33</v>
      </c>
      <c r="B439" s="562" t="s">
        <v>16498</v>
      </c>
      <c r="C439" s="563" t="s">
        <v>196</v>
      </c>
      <c r="D439" s="771" t="s">
        <v>16533</v>
      </c>
      <c r="E439" s="725"/>
      <c r="F439" s="725"/>
      <c r="G439" s="725"/>
      <c r="H439" s="725"/>
      <c r="I439" s="725"/>
      <c r="J439" s="696"/>
      <c r="K439" s="563" t="s">
        <v>1440</v>
      </c>
      <c r="L439" s="562" t="s">
        <v>1439</v>
      </c>
      <c r="M439" s="562" t="s">
        <v>23</v>
      </c>
      <c r="N439" s="564"/>
      <c r="O439" s="562" t="s">
        <v>23</v>
      </c>
    </row>
    <row r="440" spans="1:15" ht="12.75" customHeight="1">
      <c r="A440" s="562">
        <v>34</v>
      </c>
      <c r="B440" s="562" t="s">
        <v>16498</v>
      </c>
      <c r="C440" s="563" t="s">
        <v>196</v>
      </c>
      <c r="D440" s="771" t="s">
        <v>16534</v>
      </c>
      <c r="E440" s="725"/>
      <c r="F440" s="725"/>
      <c r="G440" s="725"/>
      <c r="H440" s="725"/>
      <c r="I440" s="725"/>
      <c r="J440" s="696"/>
      <c r="K440" s="563" t="s">
        <v>15684</v>
      </c>
      <c r="L440" s="562" t="s">
        <v>15683</v>
      </c>
      <c r="M440" s="562" t="s">
        <v>23</v>
      </c>
      <c r="N440" s="564"/>
      <c r="O440" s="562" t="s">
        <v>23</v>
      </c>
    </row>
    <row r="441" spans="1:15" ht="12.75" customHeight="1">
      <c r="A441" s="562">
        <v>35</v>
      </c>
      <c r="B441" s="562" t="s">
        <v>16498</v>
      </c>
      <c r="C441" s="563" t="s">
        <v>196</v>
      </c>
      <c r="D441" s="771" t="s">
        <v>16535</v>
      </c>
      <c r="E441" s="725"/>
      <c r="F441" s="725"/>
      <c r="G441" s="725"/>
      <c r="H441" s="725"/>
      <c r="I441" s="725"/>
      <c r="J441" s="696"/>
      <c r="K441" s="563" t="s">
        <v>6605</v>
      </c>
      <c r="L441" s="562" t="s">
        <v>6604</v>
      </c>
      <c r="M441" s="562" t="s">
        <v>23</v>
      </c>
      <c r="N441" s="564"/>
      <c r="O441" s="562" t="s">
        <v>23</v>
      </c>
    </row>
    <row r="442" spans="1:15" ht="12.75" customHeight="1">
      <c r="A442" s="562">
        <v>36</v>
      </c>
      <c r="B442" s="562" t="s">
        <v>16498</v>
      </c>
      <c r="C442" s="563" t="s">
        <v>196</v>
      </c>
      <c r="D442" s="771" t="s">
        <v>16536</v>
      </c>
      <c r="E442" s="725"/>
      <c r="F442" s="725"/>
      <c r="G442" s="725"/>
      <c r="H442" s="725"/>
      <c r="I442" s="725"/>
      <c r="J442" s="696"/>
      <c r="K442" s="563" t="s">
        <v>6595</v>
      </c>
      <c r="L442" s="562" t="s">
        <v>6594</v>
      </c>
      <c r="M442" s="562" t="s">
        <v>23</v>
      </c>
      <c r="N442" s="564"/>
      <c r="O442" s="562" t="s">
        <v>23</v>
      </c>
    </row>
    <row r="443" spans="1:15" ht="12.75" customHeight="1">
      <c r="A443" s="562">
        <v>37</v>
      </c>
      <c r="B443" s="562" t="s">
        <v>16498</v>
      </c>
      <c r="C443" s="563" t="s">
        <v>196</v>
      </c>
      <c r="D443" s="772" t="s">
        <v>16537</v>
      </c>
      <c r="E443" s="725"/>
      <c r="F443" s="725"/>
      <c r="G443" s="725"/>
      <c r="H443" s="725"/>
      <c r="I443" s="725"/>
      <c r="J443" s="696"/>
      <c r="K443" s="565" t="s">
        <v>230</v>
      </c>
      <c r="L443" s="566" t="s">
        <v>229</v>
      </c>
      <c r="M443" s="566" t="s">
        <v>23</v>
      </c>
      <c r="N443" s="564"/>
      <c r="O443" s="566" t="s">
        <v>23</v>
      </c>
    </row>
    <row r="444" spans="1:15" ht="12.75" customHeight="1">
      <c r="A444" s="562">
        <v>38</v>
      </c>
      <c r="B444" s="562" t="s">
        <v>16498</v>
      </c>
      <c r="C444" s="563" t="s">
        <v>196</v>
      </c>
      <c r="D444" s="771" t="s">
        <v>16538</v>
      </c>
      <c r="E444" s="725"/>
      <c r="F444" s="725"/>
      <c r="G444" s="725"/>
      <c r="H444" s="725"/>
      <c r="I444" s="725"/>
      <c r="J444" s="696"/>
      <c r="K444" s="563" t="s">
        <v>7268</v>
      </c>
      <c r="L444" s="562" t="s">
        <v>7267</v>
      </c>
      <c r="M444" s="562" t="s">
        <v>23</v>
      </c>
      <c r="N444" s="564"/>
      <c r="O444" s="562" t="s">
        <v>23</v>
      </c>
    </row>
    <row r="445" spans="1:15" ht="12.75" customHeight="1">
      <c r="A445" s="562">
        <v>39</v>
      </c>
      <c r="B445" s="562" t="s">
        <v>16498</v>
      </c>
      <c r="C445" s="563" t="s">
        <v>196</v>
      </c>
      <c r="D445" s="771" t="s">
        <v>16539</v>
      </c>
      <c r="E445" s="725"/>
      <c r="F445" s="725"/>
      <c r="G445" s="725"/>
      <c r="H445" s="725"/>
      <c r="I445" s="725"/>
      <c r="J445" s="696"/>
      <c r="K445" s="563" t="s">
        <v>3985</v>
      </c>
      <c r="L445" s="562" t="s">
        <v>7061</v>
      </c>
      <c r="M445" s="562" t="s">
        <v>23</v>
      </c>
      <c r="N445" s="564"/>
      <c r="O445" s="562" t="s">
        <v>23</v>
      </c>
    </row>
    <row r="446" spans="1:15" ht="12.75" customHeight="1">
      <c r="A446" s="562">
        <v>40</v>
      </c>
      <c r="B446" s="562" t="s">
        <v>16498</v>
      </c>
      <c r="C446" s="563" t="s">
        <v>196</v>
      </c>
      <c r="D446" s="771" t="s">
        <v>15881</v>
      </c>
      <c r="E446" s="725"/>
      <c r="F446" s="725"/>
      <c r="G446" s="725"/>
      <c r="H446" s="725"/>
      <c r="I446" s="725"/>
      <c r="J446" s="696"/>
      <c r="K446" s="563" t="s">
        <v>10849</v>
      </c>
      <c r="L446" s="562" t="s">
        <v>10848</v>
      </c>
      <c r="M446" s="562" t="s">
        <v>16350</v>
      </c>
      <c r="N446" s="564"/>
      <c r="O446" s="562" t="s">
        <v>16540</v>
      </c>
    </row>
    <row r="447" spans="1:15" ht="12.75" customHeight="1">
      <c r="A447" s="562">
        <v>41</v>
      </c>
      <c r="B447" s="562" t="s">
        <v>16498</v>
      </c>
      <c r="C447" s="563" t="s">
        <v>196</v>
      </c>
      <c r="D447" s="771" t="s">
        <v>16541</v>
      </c>
      <c r="E447" s="725"/>
      <c r="F447" s="725"/>
      <c r="G447" s="725"/>
      <c r="H447" s="725"/>
      <c r="I447" s="725"/>
      <c r="J447" s="696"/>
      <c r="K447" s="563" t="s">
        <v>15324</v>
      </c>
      <c r="L447" s="562" t="s">
        <v>15323</v>
      </c>
      <c r="M447" s="562" t="s">
        <v>23</v>
      </c>
      <c r="N447" s="564"/>
      <c r="O447" s="562" t="s">
        <v>23</v>
      </c>
    </row>
    <row r="448" spans="1:15" ht="12.75" customHeight="1">
      <c r="A448" s="562">
        <v>42</v>
      </c>
      <c r="B448" s="562" t="s">
        <v>16498</v>
      </c>
      <c r="C448" s="563" t="s">
        <v>196</v>
      </c>
      <c r="D448" s="771" t="s">
        <v>16542</v>
      </c>
      <c r="E448" s="725"/>
      <c r="F448" s="725"/>
      <c r="G448" s="725"/>
      <c r="H448" s="725"/>
      <c r="I448" s="725"/>
      <c r="J448" s="696"/>
      <c r="K448" s="563" t="s">
        <v>8247</v>
      </c>
      <c r="L448" s="562" t="s">
        <v>8246</v>
      </c>
      <c r="M448" s="562" t="s">
        <v>23</v>
      </c>
      <c r="N448" s="564"/>
      <c r="O448" s="562" t="s">
        <v>23</v>
      </c>
    </row>
    <row r="449" spans="1:15" ht="12.75" customHeight="1">
      <c r="A449" s="562">
        <v>43</v>
      </c>
      <c r="B449" s="562" t="s">
        <v>16498</v>
      </c>
      <c r="C449" s="563" t="s">
        <v>196</v>
      </c>
      <c r="D449" s="771" t="s">
        <v>15839</v>
      </c>
      <c r="E449" s="725"/>
      <c r="F449" s="725"/>
      <c r="G449" s="725"/>
      <c r="H449" s="725"/>
      <c r="I449" s="725"/>
      <c r="J449" s="696"/>
      <c r="K449" s="563" t="s">
        <v>1016</v>
      </c>
      <c r="L449" s="562" t="s">
        <v>9109</v>
      </c>
      <c r="M449" s="562" t="s">
        <v>16350</v>
      </c>
      <c r="N449" s="564"/>
      <c r="O449" s="562" t="s">
        <v>16540</v>
      </c>
    </row>
    <row r="450" spans="1:15" ht="12.75" customHeight="1">
      <c r="A450" s="562">
        <v>44</v>
      </c>
      <c r="B450" s="562" t="s">
        <v>16498</v>
      </c>
      <c r="C450" s="563" t="s">
        <v>196</v>
      </c>
      <c r="D450" s="771" t="s">
        <v>16543</v>
      </c>
      <c r="E450" s="725"/>
      <c r="F450" s="725"/>
      <c r="G450" s="725"/>
      <c r="H450" s="725"/>
      <c r="I450" s="725"/>
      <c r="J450" s="696"/>
      <c r="K450" s="563" t="s">
        <v>144</v>
      </c>
      <c r="L450" s="562" t="s">
        <v>2750</v>
      </c>
      <c r="M450" s="562" t="s">
        <v>23</v>
      </c>
      <c r="N450" s="564"/>
      <c r="O450" s="562" t="s">
        <v>23</v>
      </c>
    </row>
    <row r="451" spans="1:15" ht="12.75" customHeight="1">
      <c r="A451" s="562">
        <v>45</v>
      </c>
      <c r="B451" s="562" t="s">
        <v>16498</v>
      </c>
      <c r="C451" s="563" t="s">
        <v>196</v>
      </c>
      <c r="D451" s="771" t="s">
        <v>16544</v>
      </c>
      <c r="E451" s="725"/>
      <c r="F451" s="725"/>
      <c r="G451" s="725"/>
      <c r="H451" s="725"/>
      <c r="I451" s="725"/>
      <c r="J451" s="696"/>
      <c r="K451" s="563" t="s">
        <v>3707</v>
      </c>
      <c r="L451" s="562" t="s">
        <v>3706</v>
      </c>
      <c r="M451" s="562" t="s">
        <v>23</v>
      </c>
      <c r="N451" s="564"/>
      <c r="O451" s="562" t="s">
        <v>23</v>
      </c>
    </row>
    <row r="452" spans="1:15" ht="12.75" customHeight="1">
      <c r="A452" s="562">
        <v>46</v>
      </c>
      <c r="B452" s="562" t="s">
        <v>16498</v>
      </c>
      <c r="C452" s="563" t="s">
        <v>196</v>
      </c>
      <c r="D452" s="771" t="s">
        <v>16545</v>
      </c>
      <c r="E452" s="725"/>
      <c r="F452" s="725"/>
      <c r="G452" s="725"/>
      <c r="H452" s="725"/>
      <c r="I452" s="725"/>
      <c r="J452" s="696"/>
      <c r="K452" s="563" t="s">
        <v>8509</v>
      </c>
      <c r="L452" s="562" t="s">
        <v>8508</v>
      </c>
      <c r="M452" s="562" t="s">
        <v>23</v>
      </c>
      <c r="N452" s="564"/>
      <c r="O452" s="562" t="s">
        <v>23</v>
      </c>
    </row>
    <row r="453" spans="1:15" ht="12.75" customHeight="1">
      <c r="A453" s="562">
        <v>47</v>
      </c>
      <c r="B453" s="562" t="s">
        <v>16498</v>
      </c>
      <c r="C453" s="563" t="s">
        <v>196</v>
      </c>
      <c r="D453" s="771" t="s">
        <v>16546</v>
      </c>
      <c r="E453" s="725"/>
      <c r="F453" s="725"/>
      <c r="G453" s="725"/>
      <c r="H453" s="725"/>
      <c r="I453" s="725"/>
      <c r="J453" s="696"/>
      <c r="K453" s="563" t="s">
        <v>3575</v>
      </c>
      <c r="L453" s="562" t="s">
        <v>7622</v>
      </c>
      <c r="M453" s="562" t="s">
        <v>23</v>
      </c>
      <c r="N453" s="564"/>
      <c r="O453" s="562" t="s">
        <v>23</v>
      </c>
    </row>
    <row r="454" spans="1:15" ht="12.75" customHeight="1">
      <c r="A454" s="562">
        <v>48</v>
      </c>
      <c r="B454" s="562" t="s">
        <v>16498</v>
      </c>
      <c r="C454" s="563" t="s">
        <v>196</v>
      </c>
      <c r="D454" s="771" t="s">
        <v>16547</v>
      </c>
      <c r="E454" s="725"/>
      <c r="F454" s="725"/>
      <c r="G454" s="725"/>
      <c r="H454" s="725"/>
      <c r="I454" s="725"/>
      <c r="J454" s="696"/>
      <c r="K454" s="563" t="s">
        <v>15293</v>
      </c>
      <c r="L454" s="562" t="s">
        <v>15292</v>
      </c>
      <c r="M454" s="562" t="s">
        <v>23</v>
      </c>
      <c r="N454" s="564"/>
      <c r="O454" s="562" t="s">
        <v>23</v>
      </c>
    </row>
    <row r="455" spans="1:15" ht="12.75" customHeight="1">
      <c r="A455" s="562">
        <v>49</v>
      </c>
      <c r="B455" s="562" t="s">
        <v>16498</v>
      </c>
      <c r="C455" s="563" t="s">
        <v>196</v>
      </c>
      <c r="D455" s="771" t="s">
        <v>16548</v>
      </c>
      <c r="E455" s="725"/>
      <c r="F455" s="725"/>
      <c r="G455" s="725"/>
      <c r="H455" s="725"/>
      <c r="I455" s="725"/>
      <c r="J455" s="696"/>
      <c r="K455" s="563" t="s">
        <v>1683</v>
      </c>
      <c r="L455" s="562" t="s">
        <v>1682</v>
      </c>
      <c r="M455" s="562" t="s">
        <v>23</v>
      </c>
      <c r="N455" s="564"/>
      <c r="O455" s="562" t="s">
        <v>23</v>
      </c>
    </row>
    <row r="456" spans="1:15" ht="12.75" customHeight="1">
      <c r="A456" s="562">
        <v>50</v>
      </c>
      <c r="B456" s="562" t="s">
        <v>16498</v>
      </c>
      <c r="C456" s="563" t="s">
        <v>196</v>
      </c>
      <c r="D456" s="771" t="s">
        <v>16549</v>
      </c>
      <c r="E456" s="725"/>
      <c r="F456" s="725"/>
      <c r="G456" s="725"/>
      <c r="H456" s="725"/>
      <c r="I456" s="725"/>
      <c r="J456" s="696"/>
      <c r="K456" s="563" t="s">
        <v>7975</v>
      </c>
      <c r="L456" s="562" t="s">
        <v>7974</v>
      </c>
      <c r="M456" s="562" t="s">
        <v>23</v>
      </c>
      <c r="N456" s="564"/>
      <c r="O456" s="562" t="s">
        <v>23</v>
      </c>
    </row>
    <row r="457" spans="1:15" ht="12.75" customHeight="1">
      <c r="A457" s="562">
        <v>51</v>
      </c>
      <c r="B457" s="562" t="s">
        <v>16498</v>
      </c>
      <c r="C457" s="563" t="s">
        <v>196</v>
      </c>
      <c r="D457" s="771" t="s">
        <v>16550</v>
      </c>
      <c r="E457" s="725"/>
      <c r="F457" s="725"/>
      <c r="G457" s="725"/>
      <c r="H457" s="725"/>
      <c r="I457" s="725"/>
      <c r="J457" s="696"/>
      <c r="K457" s="563" t="s">
        <v>8193</v>
      </c>
      <c r="L457" s="562" t="s">
        <v>8192</v>
      </c>
      <c r="M457" s="562" t="s">
        <v>23</v>
      </c>
      <c r="N457" s="564"/>
      <c r="O457" s="562" t="s">
        <v>23</v>
      </c>
    </row>
    <row r="458" spans="1:15" ht="12.75" customHeight="1">
      <c r="A458" s="562">
        <v>52</v>
      </c>
      <c r="B458" s="562" t="s">
        <v>16498</v>
      </c>
      <c r="C458" s="563" t="s">
        <v>196</v>
      </c>
      <c r="D458" s="771" t="s">
        <v>15876</v>
      </c>
      <c r="E458" s="725"/>
      <c r="F458" s="725"/>
      <c r="G458" s="725"/>
      <c r="H458" s="725"/>
      <c r="I458" s="725"/>
      <c r="J458" s="696"/>
      <c r="K458" s="568" t="s">
        <v>10727</v>
      </c>
      <c r="L458" s="562" t="s">
        <v>10726</v>
      </c>
      <c r="M458" s="562" t="s">
        <v>16350</v>
      </c>
      <c r="N458" s="564"/>
      <c r="O458" s="562" t="s">
        <v>16106</v>
      </c>
    </row>
    <row r="459" spans="1:15" ht="12.75" customHeight="1">
      <c r="A459" s="562">
        <v>53</v>
      </c>
      <c r="B459" s="562" t="s">
        <v>16498</v>
      </c>
      <c r="C459" s="563" t="s">
        <v>196</v>
      </c>
      <c r="D459" s="771" t="s">
        <v>16551</v>
      </c>
      <c r="E459" s="725"/>
      <c r="F459" s="725"/>
      <c r="G459" s="725"/>
      <c r="H459" s="725"/>
      <c r="I459" s="725"/>
      <c r="J459" s="696"/>
      <c r="K459" s="568" t="s">
        <v>10766</v>
      </c>
      <c r="L459" s="562" t="s">
        <v>10765</v>
      </c>
      <c r="M459" s="562" t="s">
        <v>168</v>
      </c>
      <c r="N459" s="562" t="s">
        <v>168</v>
      </c>
      <c r="O459" s="562" t="s">
        <v>16079</v>
      </c>
    </row>
    <row r="460" spans="1:15" ht="12.75" customHeight="1">
      <c r="A460" s="562">
        <v>54</v>
      </c>
      <c r="B460" s="562" t="s">
        <v>16498</v>
      </c>
      <c r="C460" s="563" t="s">
        <v>196</v>
      </c>
      <c r="D460" s="771" t="s">
        <v>16552</v>
      </c>
      <c r="E460" s="725"/>
      <c r="F460" s="725"/>
      <c r="G460" s="725"/>
      <c r="H460" s="725"/>
      <c r="I460" s="725"/>
      <c r="J460" s="696"/>
      <c r="K460" s="568" t="s">
        <v>8350</v>
      </c>
      <c r="L460" s="562" t="s">
        <v>8349</v>
      </c>
      <c r="M460" s="562" t="s">
        <v>23</v>
      </c>
      <c r="N460" s="564"/>
      <c r="O460" s="562" t="s">
        <v>23</v>
      </c>
    </row>
    <row r="461" spans="1:15" ht="12.75" customHeight="1">
      <c r="A461" s="562">
        <v>55</v>
      </c>
      <c r="B461" s="562" t="s">
        <v>16498</v>
      </c>
      <c r="C461" s="563" t="s">
        <v>196</v>
      </c>
      <c r="D461" s="771" t="s">
        <v>16553</v>
      </c>
      <c r="E461" s="725"/>
      <c r="F461" s="725"/>
      <c r="G461" s="725"/>
      <c r="H461" s="725"/>
      <c r="I461" s="725"/>
      <c r="J461" s="696"/>
      <c r="K461" s="568" t="s">
        <v>8569</v>
      </c>
      <c r="L461" s="562" t="s">
        <v>8568</v>
      </c>
      <c r="M461" s="562" t="s">
        <v>23</v>
      </c>
      <c r="N461" s="564"/>
      <c r="O461" s="562" t="s">
        <v>23</v>
      </c>
    </row>
    <row r="462" spans="1:15" ht="12.75" customHeight="1">
      <c r="A462" s="562">
        <v>56</v>
      </c>
      <c r="B462" s="562" t="s">
        <v>16498</v>
      </c>
      <c r="C462" s="563" t="s">
        <v>196</v>
      </c>
      <c r="D462" s="771" t="s">
        <v>16554</v>
      </c>
      <c r="E462" s="725"/>
      <c r="F462" s="725"/>
      <c r="G462" s="725"/>
      <c r="H462" s="725"/>
      <c r="I462" s="725"/>
      <c r="J462" s="696"/>
      <c r="K462" s="568" t="s">
        <v>3375</v>
      </c>
      <c r="L462" s="562" t="s">
        <v>15585</v>
      </c>
      <c r="M462" s="562" t="s">
        <v>23</v>
      </c>
      <c r="N462" s="564"/>
      <c r="O462" s="562" t="s">
        <v>23</v>
      </c>
    </row>
    <row r="463" spans="1:15" ht="12.75" customHeight="1">
      <c r="A463" s="562">
        <v>57</v>
      </c>
      <c r="B463" s="562" t="s">
        <v>16498</v>
      </c>
      <c r="C463" s="563" t="s">
        <v>196</v>
      </c>
      <c r="D463" s="771" t="s">
        <v>16555</v>
      </c>
      <c r="E463" s="725"/>
      <c r="F463" s="725"/>
      <c r="G463" s="725"/>
      <c r="H463" s="725"/>
      <c r="I463" s="725"/>
      <c r="J463" s="696"/>
      <c r="K463" s="568" t="s">
        <v>1372</v>
      </c>
      <c r="L463" s="562" t="s">
        <v>8303</v>
      </c>
      <c r="M463" s="562" t="s">
        <v>23</v>
      </c>
      <c r="N463" s="564"/>
      <c r="O463" s="562" t="s">
        <v>23</v>
      </c>
    </row>
    <row r="464" spans="1:15" ht="12.75" customHeight="1">
      <c r="A464" s="562">
        <v>58</v>
      </c>
      <c r="B464" s="562" t="s">
        <v>16498</v>
      </c>
      <c r="C464" s="563" t="s">
        <v>196</v>
      </c>
      <c r="D464" s="771" t="s">
        <v>16556</v>
      </c>
      <c r="E464" s="725"/>
      <c r="F464" s="725"/>
      <c r="G464" s="725"/>
      <c r="H464" s="725"/>
      <c r="I464" s="725"/>
      <c r="J464" s="696"/>
      <c r="K464" s="568" t="s">
        <v>3254</v>
      </c>
      <c r="L464" s="562" t="s">
        <v>3253</v>
      </c>
      <c r="M464" s="562" t="s">
        <v>23</v>
      </c>
      <c r="N464" s="564"/>
      <c r="O464" s="562" t="s">
        <v>23</v>
      </c>
    </row>
    <row r="465" spans="1:15" ht="12.75" customHeight="1">
      <c r="A465" s="562">
        <v>59</v>
      </c>
      <c r="B465" s="562" t="s">
        <v>16498</v>
      </c>
      <c r="C465" s="563" t="s">
        <v>196</v>
      </c>
      <c r="D465" s="771" t="s">
        <v>16557</v>
      </c>
      <c r="E465" s="725"/>
      <c r="F465" s="725"/>
      <c r="G465" s="725"/>
      <c r="H465" s="725"/>
      <c r="I465" s="725"/>
      <c r="J465" s="696"/>
      <c r="K465" s="568" t="s">
        <v>8107</v>
      </c>
      <c r="L465" s="562" t="s">
        <v>8106</v>
      </c>
      <c r="M465" s="562" t="s">
        <v>23</v>
      </c>
      <c r="N465" s="564"/>
      <c r="O465" s="562" t="s">
        <v>23</v>
      </c>
    </row>
    <row r="466" spans="1:15" ht="12.75" customHeight="1">
      <c r="A466" s="562">
        <v>60</v>
      </c>
      <c r="B466" s="562" t="s">
        <v>16498</v>
      </c>
      <c r="C466" s="563" t="s">
        <v>196</v>
      </c>
      <c r="D466" s="771" t="s">
        <v>16558</v>
      </c>
      <c r="E466" s="725"/>
      <c r="F466" s="725"/>
      <c r="G466" s="725"/>
      <c r="H466" s="725"/>
      <c r="I466" s="725"/>
      <c r="J466" s="696"/>
      <c r="K466" s="568" t="s">
        <v>7415</v>
      </c>
      <c r="L466" s="562" t="s">
        <v>7414</v>
      </c>
      <c r="M466" s="562" t="s">
        <v>1601</v>
      </c>
      <c r="N466" s="564"/>
      <c r="O466" s="562" t="s">
        <v>23</v>
      </c>
    </row>
    <row r="467" spans="1:15" ht="12.75" customHeight="1">
      <c r="A467" s="562">
        <v>61</v>
      </c>
      <c r="B467" s="562" t="s">
        <v>16498</v>
      </c>
      <c r="C467" s="563" t="s">
        <v>196</v>
      </c>
      <c r="D467" s="771" t="s">
        <v>15847</v>
      </c>
      <c r="E467" s="725"/>
      <c r="F467" s="725"/>
      <c r="G467" s="725"/>
      <c r="H467" s="725"/>
      <c r="I467" s="725"/>
      <c r="J467" s="696"/>
      <c r="K467" s="568" t="s">
        <v>10713</v>
      </c>
      <c r="L467" s="562" t="s">
        <v>10712</v>
      </c>
      <c r="M467" s="562" t="s">
        <v>16350</v>
      </c>
      <c r="N467" s="564"/>
      <c r="O467" s="562" t="s">
        <v>16106</v>
      </c>
    </row>
    <row r="468" spans="1:15" ht="12.75" customHeight="1">
      <c r="A468" s="562">
        <v>62</v>
      </c>
      <c r="B468" s="562" t="s">
        <v>16498</v>
      </c>
      <c r="C468" s="563" t="s">
        <v>196</v>
      </c>
      <c r="D468" s="771" t="s">
        <v>16559</v>
      </c>
      <c r="E468" s="725"/>
      <c r="F468" s="725"/>
      <c r="G468" s="725"/>
      <c r="H468" s="725"/>
      <c r="I468" s="725"/>
      <c r="J468" s="696"/>
      <c r="K468" s="568" t="s">
        <v>8998</v>
      </c>
      <c r="L468" s="562" t="s">
        <v>8997</v>
      </c>
      <c r="M468" s="569" t="s">
        <v>16350</v>
      </c>
      <c r="N468" s="564"/>
      <c r="O468" s="569" t="s">
        <v>16106</v>
      </c>
    </row>
    <row r="469" spans="1:15" ht="12.75" customHeight="1">
      <c r="A469" s="562">
        <v>63</v>
      </c>
      <c r="B469" s="562" t="s">
        <v>16498</v>
      </c>
      <c r="C469" s="563" t="s">
        <v>196</v>
      </c>
      <c r="D469" s="771" t="s">
        <v>16560</v>
      </c>
      <c r="E469" s="725"/>
      <c r="F469" s="725"/>
      <c r="G469" s="725"/>
      <c r="H469" s="725"/>
      <c r="I469" s="725"/>
      <c r="J469" s="696"/>
      <c r="K469" s="568" t="s">
        <v>8580</v>
      </c>
      <c r="L469" s="562" t="s">
        <v>8579</v>
      </c>
      <c r="M469" s="562" t="s">
        <v>23</v>
      </c>
      <c r="N469" s="564"/>
      <c r="O469" s="562" t="s">
        <v>23</v>
      </c>
    </row>
    <row r="470" spans="1:15" ht="12.75" customHeight="1">
      <c r="A470" s="562">
        <v>64</v>
      </c>
      <c r="B470" s="562" t="s">
        <v>16498</v>
      </c>
      <c r="C470" s="563" t="s">
        <v>196</v>
      </c>
      <c r="D470" s="771" t="s">
        <v>16561</v>
      </c>
      <c r="E470" s="725"/>
      <c r="F470" s="725"/>
      <c r="G470" s="725"/>
      <c r="H470" s="725"/>
      <c r="I470" s="725"/>
      <c r="J470" s="696"/>
      <c r="K470" s="568" t="s">
        <v>7929</v>
      </c>
      <c r="L470" s="562" t="s">
        <v>7928</v>
      </c>
      <c r="M470" s="562" t="s">
        <v>23</v>
      </c>
      <c r="N470" s="564"/>
      <c r="O470" s="562" t="s">
        <v>23</v>
      </c>
    </row>
    <row r="471" spans="1:15" ht="12.75" customHeight="1">
      <c r="A471" s="562">
        <v>65</v>
      </c>
      <c r="B471" s="562" t="s">
        <v>16498</v>
      </c>
      <c r="C471" s="563" t="s">
        <v>196</v>
      </c>
      <c r="D471" s="771" t="s">
        <v>16562</v>
      </c>
      <c r="E471" s="725"/>
      <c r="F471" s="725"/>
      <c r="G471" s="725"/>
      <c r="H471" s="725"/>
      <c r="I471" s="725"/>
      <c r="J471" s="696"/>
      <c r="K471" s="568" t="s">
        <v>4270</v>
      </c>
      <c r="L471" s="562" t="s">
        <v>8717</v>
      </c>
      <c r="M471" s="562" t="s">
        <v>23</v>
      </c>
      <c r="N471" s="564"/>
      <c r="O471" s="562" t="s">
        <v>23</v>
      </c>
    </row>
    <row r="472" spans="1:15" ht="12.75" customHeight="1">
      <c r="A472" s="562">
        <v>66</v>
      </c>
      <c r="B472" s="562" t="s">
        <v>16498</v>
      </c>
      <c r="C472" s="563" t="s">
        <v>196</v>
      </c>
      <c r="D472" s="771" t="s">
        <v>16563</v>
      </c>
      <c r="E472" s="725"/>
      <c r="F472" s="725"/>
      <c r="G472" s="725"/>
      <c r="H472" s="725"/>
      <c r="I472" s="725"/>
      <c r="J472" s="696"/>
      <c r="K472" s="568" t="s">
        <v>952</v>
      </c>
      <c r="L472" s="562" t="s">
        <v>8006</v>
      </c>
      <c r="M472" s="562" t="s">
        <v>23</v>
      </c>
      <c r="N472" s="564"/>
      <c r="O472" s="562" t="s">
        <v>23</v>
      </c>
    </row>
    <row r="473" spans="1:15" ht="12.75" customHeight="1">
      <c r="A473" s="562">
        <v>67</v>
      </c>
      <c r="B473" s="562" t="s">
        <v>16498</v>
      </c>
      <c r="C473" s="563" t="s">
        <v>196</v>
      </c>
      <c r="D473" s="771" t="s">
        <v>16564</v>
      </c>
      <c r="E473" s="725"/>
      <c r="F473" s="725"/>
      <c r="G473" s="725"/>
      <c r="H473" s="725"/>
      <c r="I473" s="725"/>
      <c r="J473" s="696"/>
      <c r="K473" s="568" t="s">
        <v>8365</v>
      </c>
      <c r="L473" s="562" t="s">
        <v>8364</v>
      </c>
      <c r="M473" s="562" t="s">
        <v>23</v>
      </c>
      <c r="N473" s="564"/>
      <c r="O473" s="562" t="s">
        <v>23</v>
      </c>
    </row>
    <row r="474" spans="1:15" ht="12.75" customHeight="1">
      <c r="A474" s="562">
        <v>68</v>
      </c>
      <c r="B474" s="562" t="s">
        <v>16498</v>
      </c>
      <c r="C474" s="563" t="s">
        <v>196</v>
      </c>
      <c r="D474" s="771" t="s">
        <v>16565</v>
      </c>
      <c r="E474" s="725"/>
      <c r="F474" s="725"/>
      <c r="G474" s="725"/>
      <c r="H474" s="725"/>
      <c r="I474" s="725"/>
      <c r="J474" s="696"/>
      <c r="K474" s="570" t="s">
        <v>7952</v>
      </c>
      <c r="L474" s="562" t="s">
        <v>7951</v>
      </c>
      <c r="M474" s="562" t="s">
        <v>23</v>
      </c>
      <c r="N474" s="564"/>
      <c r="O474" s="562" t="s">
        <v>23</v>
      </c>
    </row>
    <row r="475" spans="1:15" ht="12.75" customHeight="1">
      <c r="A475" s="562">
        <v>69</v>
      </c>
      <c r="B475" s="562" t="s">
        <v>16498</v>
      </c>
      <c r="C475" s="563" t="s">
        <v>196</v>
      </c>
      <c r="D475" s="771" t="s">
        <v>16566</v>
      </c>
      <c r="E475" s="725"/>
      <c r="F475" s="725"/>
      <c r="G475" s="725"/>
      <c r="H475" s="725"/>
      <c r="I475" s="725"/>
      <c r="J475" s="696"/>
      <c r="K475" s="568" t="s">
        <v>4515</v>
      </c>
      <c r="L475" s="562" t="s">
        <v>4514</v>
      </c>
      <c r="M475" s="562" t="s">
        <v>23</v>
      </c>
      <c r="N475" s="564"/>
      <c r="O475" s="562" t="s">
        <v>23</v>
      </c>
    </row>
    <row r="476" spans="1:15" ht="12.75" customHeight="1">
      <c r="A476" s="562">
        <v>70</v>
      </c>
      <c r="B476" s="562" t="s">
        <v>16498</v>
      </c>
      <c r="C476" s="563" t="s">
        <v>196</v>
      </c>
      <c r="D476" s="771" t="s">
        <v>16567</v>
      </c>
      <c r="E476" s="725"/>
      <c r="F476" s="725"/>
      <c r="G476" s="725"/>
      <c r="H476" s="725"/>
      <c r="I476" s="725"/>
      <c r="J476" s="696"/>
      <c r="K476" s="568" t="s">
        <v>5755</v>
      </c>
      <c r="L476" s="562" t="s">
        <v>5754</v>
      </c>
      <c r="M476" s="562" t="s">
        <v>23</v>
      </c>
      <c r="N476" s="564"/>
      <c r="O476" s="562" t="s">
        <v>23</v>
      </c>
    </row>
    <row r="477" spans="1:15" ht="12.75" customHeight="1">
      <c r="A477" s="562">
        <v>71</v>
      </c>
      <c r="B477" s="562" t="s">
        <v>16498</v>
      </c>
      <c r="C477" s="563" t="s">
        <v>196</v>
      </c>
      <c r="D477" s="771" t="s">
        <v>16568</v>
      </c>
      <c r="E477" s="725"/>
      <c r="F477" s="725"/>
      <c r="G477" s="725"/>
      <c r="H477" s="725"/>
      <c r="I477" s="725"/>
      <c r="J477" s="696"/>
      <c r="K477" s="563" t="s">
        <v>990</v>
      </c>
      <c r="L477" s="562" t="s">
        <v>3521</v>
      </c>
      <c r="M477" s="562" t="s">
        <v>23</v>
      </c>
      <c r="N477" s="564"/>
      <c r="O477" s="562" t="s">
        <v>23</v>
      </c>
    </row>
    <row r="478" spans="1:15" ht="12.75" customHeight="1">
      <c r="A478" s="562">
        <v>72</v>
      </c>
      <c r="B478" s="562" t="s">
        <v>16498</v>
      </c>
      <c r="C478" s="563" t="s">
        <v>196</v>
      </c>
      <c r="D478" s="771" t="s">
        <v>16569</v>
      </c>
      <c r="E478" s="725"/>
      <c r="F478" s="725"/>
      <c r="G478" s="725"/>
      <c r="H478" s="725"/>
      <c r="I478" s="725"/>
      <c r="J478" s="696"/>
      <c r="K478" s="563" t="s">
        <v>6718</v>
      </c>
      <c r="L478" s="562" t="s">
        <v>6717</v>
      </c>
      <c r="M478" s="562" t="s">
        <v>23</v>
      </c>
      <c r="N478" s="564"/>
      <c r="O478" s="562" t="s">
        <v>23</v>
      </c>
    </row>
    <row r="479" spans="1:15" ht="12.75" customHeight="1">
      <c r="A479" s="562">
        <v>73</v>
      </c>
      <c r="B479" s="562" t="s">
        <v>16498</v>
      </c>
      <c r="C479" s="563" t="s">
        <v>196</v>
      </c>
      <c r="D479" s="771" t="s">
        <v>16570</v>
      </c>
      <c r="E479" s="725"/>
      <c r="F479" s="725"/>
      <c r="G479" s="725"/>
      <c r="H479" s="725"/>
      <c r="I479" s="725"/>
      <c r="J479" s="696"/>
      <c r="K479" s="563" t="s">
        <v>7895</v>
      </c>
      <c r="L479" s="562" t="s">
        <v>7894</v>
      </c>
      <c r="M479" s="562" t="s">
        <v>23</v>
      </c>
      <c r="N479" s="564"/>
      <c r="O479" s="562" t="s">
        <v>23</v>
      </c>
    </row>
    <row r="480" spans="1:15" ht="12.75" customHeight="1">
      <c r="A480" s="562">
        <v>74</v>
      </c>
      <c r="B480" s="562" t="s">
        <v>16498</v>
      </c>
      <c r="C480" s="563" t="s">
        <v>196</v>
      </c>
      <c r="D480" s="771" t="s">
        <v>16571</v>
      </c>
      <c r="E480" s="725"/>
      <c r="F480" s="725"/>
      <c r="G480" s="725"/>
      <c r="H480" s="725"/>
      <c r="I480" s="725"/>
      <c r="J480" s="696"/>
      <c r="K480" s="563" t="s">
        <v>394</v>
      </c>
      <c r="L480" s="562" t="s">
        <v>5247</v>
      </c>
      <c r="M480" s="562" t="s">
        <v>23</v>
      </c>
      <c r="N480" s="564"/>
      <c r="O480" s="562" t="s">
        <v>23</v>
      </c>
    </row>
    <row r="481" spans="1:15" ht="12.75" customHeight="1">
      <c r="A481" s="562">
        <v>75</v>
      </c>
      <c r="B481" s="562" t="s">
        <v>16498</v>
      </c>
      <c r="C481" s="563" t="s">
        <v>196</v>
      </c>
      <c r="D481" s="771" t="s">
        <v>16572</v>
      </c>
      <c r="E481" s="725"/>
      <c r="F481" s="725"/>
      <c r="G481" s="725"/>
      <c r="H481" s="725"/>
      <c r="I481" s="725"/>
      <c r="J481" s="696"/>
      <c r="K481" s="563" t="s">
        <v>15053</v>
      </c>
      <c r="L481" s="562" t="s">
        <v>15052</v>
      </c>
      <c r="M481" s="562" t="s">
        <v>23</v>
      </c>
      <c r="N481" s="564"/>
      <c r="O481" s="562" t="s">
        <v>23</v>
      </c>
    </row>
    <row r="482" spans="1:15" ht="12.75" customHeight="1">
      <c r="A482" s="562">
        <v>76</v>
      </c>
      <c r="B482" s="562" t="s">
        <v>16498</v>
      </c>
      <c r="C482" s="563" t="s">
        <v>196</v>
      </c>
      <c r="D482" s="771" t="s">
        <v>16573</v>
      </c>
      <c r="E482" s="725"/>
      <c r="F482" s="725"/>
      <c r="G482" s="725"/>
      <c r="H482" s="725"/>
      <c r="I482" s="725"/>
      <c r="J482" s="696"/>
      <c r="K482" s="563" t="s">
        <v>9043</v>
      </c>
      <c r="L482" s="562" t="s">
        <v>9042</v>
      </c>
      <c r="M482" s="562" t="s">
        <v>23</v>
      </c>
      <c r="N482" s="564"/>
      <c r="O482" s="562" t="s">
        <v>23</v>
      </c>
    </row>
    <row r="483" spans="1:15" ht="12.75" customHeight="1">
      <c r="A483" s="562">
        <v>77</v>
      </c>
      <c r="B483" s="562" t="s">
        <v>16498</v>
      </c>
      <c r="C483" s="563" t="s">
        <v>196</v>
      </c>
      <c r="D483" s="771" t="s">
        <v>16574</v>
      </c>
      <c r="E483" s="725"/>
      <c r="F483" s="725"/>
      <c r="G483" s="725"/>
      <c r="H483" s="725"/>
      <c r="I483" s="725"/>
      <c r="J483" s="696"/>
      <c r="K483" s="563" t="s">
        <v>15650</v>
      </c>
      <c r="L483" s="562" t="s">
        <v>15649</v>
      </c>
      <c r="M483" s="562" t="s">
        <v>23</v>
      </c>
      <c r="N483" s="564"/>
      <c r="O483" s="562" t="s">
        <v>23</v>
      </c>
    </row>
    <row r="484" spans="1:15" ht="12.75" customHeight="1">
      <c r="A484" s="562">
        <v>78</v>
      </c>
      <c r="B484" s="562" t="s">
        <v>16498</v>
      </c>
      <c r="C484" s="563" t="s">
        <v>196</v>
      </c>
      <c r="D484" s="771" t="s">
        <v>16575</v>
      </c>
      <c r="E484" s="725"/>
      <c r="F484" s="725"/>
      <c r="G484" s="725"/>
      <c r="H484" s="725"/>
      <c r="I484" s="725"/>
      <c r="J484" s="696"/>
      <c r="K484" s="563" t="s">
        <v>8454</v>
      </c>
      <c r="L484" s="562" t="s">
        <v>8453</v>
      </c>
      <c r="M484" s="562" t="s">
        <v>23</v>
      </c>
      <c r="N484" s="564"/>
      <c r="O484" s="562" t="s">
        <v>23</v>
      </c>
    </row>
    <row r="485" spans="1:15" ht="12.75" customHeight="1">
      <c r="A485" s="562">
        <v>79</v>
      </c>
      <c r="B485" s="562" t="s">
        <v>16498</v>
      </c>
      <c r="C485" s="563" t="s">
        <v>196</v>
      </c>
      <c r="D485" s="771" t="s">
        <v>16576</v>
      </c>
      <c r="E485" s="725"/>
      <c r="F485" s="725"/>
      <c r="G485" s="725"/>
      <c r="H485" s="725"/>
      <c r="I485" s="725"/>
      <c r="J485" s="696"/>
      <c r="K485" s="563" t="s">
        <v>5668</v>
      </c>
      <c r="L485" s="562" t="s">
        <v>5667</v>
      </c>
      <c r="M485" s="562" t="s">
        <v>23</v>
      </c>
      <c r="N485" s="564"/>
      <c r="O485" s="562" t="s">
        <v>23</v>
      </c>
    </row>
    <row r="486" spans="1:15" ht="12.75" customHeight="1">
      <c r="A486" s="562">
        <v>80</v>
      </c>
      <c r="B486" s="562" t="s">
        <v>16498</v>
      </c>
      <c r="C486" s="563" t="s">
        <v>196</v>
      </c>
      <c r="D486" s="771" t="s">
        <v>16577</v>
      </c>
      <c r="E486" s="725"/>
      <c r="F486" s="725"/>
      <c r="G486" s="725"/>
      <c r="H486" s="725"/>
      <c r="I486" s="725"/>
      <c r="J486" s="696"/>
      <c r="K486" s="563" t="s">
        <v>2687</v>
      </c>
      <c r="L486" s="562" t="s">
        <v>2686</v>
      </c>
      <c r="M486" s="562" t="s">
        <v>23</v>
      </c>
      <c r="N486" s="564"/>
      <c r="O486" s="562" t="s">
        <v>23</v>
      </c>
    </row>
    <row r="487" spans="1:15" ht="12.75" customHeight="1">
      <c r="A487" s="562">
        <v>81</v>
      </c>
      <c r="B487" s="562" t="s">
        <v>16498</v>
      </c>
      <c r="C487" s="563" t="s">
        <v>196</v>
      </c>
      <c r="D487" s="771" t="s">
        <v>16578</v>
      </c>
      <c r="E487" s="725"/>
      <c r="F487" s="725"/>
      <c r="G487" s="725"/>
      <c r="H487" s="725"/>
      <c r="I487" s="725"/>
      <c r="J487" s="696"/>
      <c r="K487" s="563" t="s">
        <v>652</v>
      </c>
      <c r="L487" s="562" t="s">
        <v>12026</v>
      </c>
      <c r="M487" s="562" t="s">
        <v>23</v>
      </c>
      <c r="N487" s="564"/>
      <c r="O487" s="562" t="s">
        <v>23</v>
      </c>
    </row>
    <row r="488" spans="1:15" ht="12.75" customHeight="1">
      <c r="A488" s="562">
        <v>82</v>
      </c>
      <c r="B488" s="562" t="s">
        <v>16498</v>
      </c>
      <c r="C488" s="563" t="s">
        <v>196</v>
      </c>
      <c r="D488" s="771" t="s">
        <v>16579</v>
      </c>
      <c r="E488" s="725"/>
      <c r="F488" s="725"/>
      <c r="G488" s="725"/>
      <c r="H488" s="725"/>
      <c r="I488" s="725"/>
      <c r="J488" s="696"/>
      <c r="K488" s="563" t="s">
        <v>6167</v>
      </c>
      <c r="L488" s="562" t="s">
        <v>6166</v>
      </c>
      <c r="M488" s="562" t="s">
        <v>23</v>
      </c>
      <c r="N488" s="564"/>
      <c r="O488" s="562" t="s">
        <v>23</v>
      </c>
    </row>
    <row r="489" spans="1:15" ht="12.75" customHeight="1">
      <c r="A489" s="562">
        <v>83</v>
      </c>
      <c r="B489" s="562" t="s">
        <v>16498</v>
      </c>
      <c r="C489" s="563" t="s">
        <v>196</v>
      </c>
      <c r="D489" s="771" t="s">
        <v>16580</v>
      </c>
      <c r="E489" s="725"/>
      <c r="F489" s="725"/>
      <c r="G489" s="725"/>
      <c r="H489" s="725"/>
      <c r="I489" s="725"/>
      <c r="J489" s="696"/>
      <c r="K489" s="563" t="s">
        <v>7942</v>
      </c>
      <c r="L489" s="562" t="s">
        <v>7941</v>
      </c>
      <c r="M489" s="562" t="s">
        <v>23</v>
      </c>
      <c r="N489" s="564"/>
      <c r="O489" s="562" t="s">
        <v>23</v>
      </c>
    </row>
    <row r="490" spans="1:15" ht="12.75" customHeight="1">
      <c r="A490" s="562">
        <v>84</v>
      </c>
      <c r="B490" s="562" t="s">
        <v>16498</v>
      </c>
      <c r="C490" s="563" t="s">
        <v>196</v>
      </c>
      <c r="D490" s="771" t="s">
        <v>16581</v>
      </c>
      <c r="E490" s="725"/>
      <c r="F490" s="725"/>
      <c r="G490" s="725"/>
      <c r="H490" s="725"/>
      <c r="I490" s="725"/>
      <c r="J490" s="696"/>
      <c r="K490" s="563" t="s">
        <v>4195</v>
      </c>
      <c r="L490" s="562" t="s">
        <v>4194</v>
      </c>
      <c r="M490" s="562" t="s">
        <v>23</v>
      </c>
      <c r="N490" s="564"/>
      <c r="O490" s="562" t="s">
        <v>23</v>
      </c>
    </row>
    <row r="491" spans="1:15" ht="12.75" customHeight="1">
      <c r="A491" s="562">
        <v>85</v>
      </c>
      <c r="B491" s="562" t="s">
        <v>16498</v>
      </c>
      <c r="C491" s="563" t="s">
        <v>196</v>
      </c>
      <c r="D491" s="771" t="s">
        <v>15833</v>
      </c>
      <c r="E491" s="725"/>
      <c r="F491" s="725"/>
      <c r="G491" s="725"/>
      <c r="H491" s="725"/>
      <c r="I491" s="725"/>
      <c r="J491" s="696"/>
      <c r="K491" s="563" t="s">
        <v>10198</v>
      </c>
      <c r="L491" s="562" t="s">
        <v>10197</v>
      </c>
      <c r="M491" s="562" t="s">
        <v>23</v>
      </c>
      <c r="N491" s="564"/>
      <c r="O491" s="562" t="s">
        <v>23</v>
      </c>
    </row>
    <row r="492" spans="1:15" ht="12.75" customHeight="1">
      <c r="A492" s="562">
        <v>86</v>
      </c>
      <c r="B492" s="562" t="s">
        <v>16498</v>
      </c>
      <c r="C492" s="563" t="s">
        <v>196</v>
      </c>
      <c r="D492" s="771" t="s">
        <v>16582</v>
      </c>
      <c r="E492" s="725"/>
      <c r="F492" s="725"/>
      <c r="G492" s="725"/>
      <c r="H492" s="725"/>
      <c r="I492" s="725"/>
      <c r="J492" s="696"/>
      <c r="K492" s="563" t="s">
        <v>404</v>
      </c>
      <c r="L492" s="562" t="s">
        <v>403</v>
      </c>
      <c r="M492" s="562" t="s">
        <v>23</v>
      </c>
      <c r="N492" s="564"/>
      <c r="O492" s="562" t="s">
        <v>23</v>
      </c>
    </row>
    <row r="493" spans="1:15" ht="12.75" customHeight="1">
      <c r="A493" s="562">
        <v>87</v>
      </c>
      <c r="B493" s="562" t="s">
        <v>16498</v>
      </c>
      <c r="C493" s="563" t="s">
        <v>196</v>
      </c>
      <c r="D493" s="771" t="s">
        <v>16583</v>
      </c>
      <c r="E493" s="725"/>
      <c r="F493" s="725"/>
      <c r="G493" s="725"/>
      <c r="H493" s="725"/>
      <c r="I493" s="725"/>
      <c r="J493" s="696"/>
      <c r="K493" s="563" t="s">
        <v>10875</v>
      </c>
      <c r="L493" s="562" t="s">
        <v>10874</v>
      </c>
      <c r="M493" s="562" t="s">
        <v>23</v>
      </c>
      <c r="N493" s="564"/>
      <c r="O493" s="562" t="s">
        <v>23</v>
      </c>
    </row>
    <row r="494" spans="1:15" ht="12.75" customHeight="1">
      <c r="A494" s="562">
        <v>88</v>
      </c>
      <c r="B494" s="562" t="s">
        <v>16498</v>
      </c>
      <c r="C494" s="563" t="s">
        <v>196</v>
      </c>
      <c r="D494" s="771" t="s">
        <v>16584</v>
      </c>
      <c r="E494" s="725"/>
      <c r="F494" s="725"/>
      <c r="G494" s="725"/>
      <c r="H494" s="725"/>
      <c r="I494" s="725"/>
      <c r="J494" s="696"/>
      <c r="K494" s="563" t="s">
        <v>5222</v>
      </c>
      <c r="L494" s="562" t="s">
        <v>5221</v>
      </c>
      <c r="M494" s="562" t="s">
        <v>23</v>
      </c>
      <c r="N494" s="564"/>
      <c r="O494" s="562" t="s">
        <v>23</v>
      </c>
    </row>
    <row r="495" spans="1:15" ht="12.75" customHeight="1">
      <c r="A495" s="562">
        <v>89</v>
      </c>
      <c r="B495" s="562" t="s">
        <v>16498</v>
      </c>
      <c r="C495" s="563" t="s">
        <v>196</v>
      </c>
      <c r="D495" s="771" t="s">
        <v>16585</v>
      </c>
      <c r="E495" s="725"/>
      <c r="F495" s="725"/>
      <c r="G495" s="725"/>
      <c r="H495" s="725"/>
      <c r="I495" s="725"/>
      <c r="J495" s="696"/>
      <c r="K495" s="563" t="s">
        <v>3745</v>
      </c>
      <c r="L495" s="562" t="s">
        <v>3744</v>
      </c>
      <c r="M495" s="562" t="s">
        <v>23</v>
      </c>
      <c r="N495" s="564"/>
      <c r="O495" s="562" t="s">
        <v>23</v>
      </c>
    </row>
    <row r="496" spans="1:15" ht="12.75" customHeight="1">
      <c r="A496" s="562">
        <v>90</v>
      </c>
      <c r="B496" s="562" t="s">
        <v>16498</v>
      </c>
      <c r="C496" s="563" t="s">
        <v>196</v>
      </c>
      <c r="D496" s="771" t="s">
        <v>16586</v>
      </c>
      <c r="E496" s="725"/>
      <c r="F496" s="725"/>
      <c r="G496" s="725"/>
      <c r="H496" s="725"/>
      <c r="I496" s="725"/>
      <c r="J496" s="696"/>
      <c r="K496" s="563" t="s">
        <v>1880</v>
      </c>
      <c r="L496" s="562" t="s">
        <v>1879</v>
      </c>
      <c r="M496" s="562" t="s">
        <v>23</v>
      </c>
      <c r="N496" s="564"/>
      <c r="O496" s="562" t="s">
        <v>23</v>
      </c>
    </row>
    <row r="497" spans="1:15" ht="12.75" customHeight="1">
      <c r="A497" s="562">
        <v>91</v>
      </c>
      <c r="B497" s="562" t="s">
        <v>16498</v>
      </c>
      <c r="C497" s="563" t="s">
        <v>196</v>
      </c>
      <c r="D497" s="771" t="s">
        <v>16587</v>
      </c>
      <c r="E497" s="725"/>
      <c r="F497" s="725"/>
      <c r="G497" s="725"/>
      <c r="H497" s="725"/>
      <c r="I497" s="725"/>
      <c r="J497" s="696"/>
      <c r="K497" s="563" t="s">
        <v>16588</v>
      </c>
      <c r="L497" s="562" t="s">
        <v>16589</v>
      </c>
      <c r="M497" s="562" t="s">
        <v>23</v>
      </c>
      <c r="N497" s="564"/>
      <c r="O497" s="562" t="s">
        <v>23</v>
      </c>
    </row>
    <row r="498" spans="1:15" ht="12.75" customHeight="1">
      <c r="A498" s="562">
        <v>92</v>
      </c>
      <c r="B498" s="562" t="s">
        <v>16498</v>
      </c>
      <c r="C498" s="563" t="s">
        <v>196</v>
      </c>
      <c r="D498" s="771" t="s">
        <v>16590</v>
      </c>
      <c r="E498" s="725"/>
      <c r="F498" s="725"/>
      <c r="G498" s="725"/>
      <c r="H498" s="725"/>
      <c r="I498" s="725"/>
      <c r="J498" s="696"/>
      <c r="K498" s="563" t="s">
        <v>7206</v>
      </c>
      <c r="L498" s="562" t="s">
        <v>7205</v>
      </c>
      <c r="M498" s="562" t="s">
        <v>23</v>
      </c>
      <c r="N498" s="564"/>
      <c r="O498" s="562" t="s">
        <v>23</v>
      </c>
    </row>
    <row r="499" spans="1:15" ht="12.75" customHeight="1">
      <c r="A499" s="562">
        <v>93</v>
      </c>
      <c r="B499" s="562" t="s">
        <v>16498</v>
      </c>
      <c r="C499" s="563" t="s">
        <v>196</v>
      </c>
      <c r="D499" s="771" t="s">
        <v>16591</v>
      </c>
      <c r="E499" s="725"/>
      <c r="F499" s="725"/>
      <c r="G499" s="725"/>
      <c r="H499" s="725"/>
      <c r="I499" s="725"/>
      <c r="J499" s="696"/>
      <c r="K499" s="563" t="s">
        <v>5210</v>
      </c>
      <c r="L499" s="562" t="s">
        <v>5209</v>
      </c>
      <c r="M499" s="562" t="s">
        <v>23</v>
      </c>
      <c r="N499" s="564"/>
      <c r="O499" s="562" t="s">
        <v>23</v>
      </c>
    </row>
    <row r="500" spans="1:15" ht="12.75" customHeight="1">
      <c r="A500" s="562">
        <v>94</v>
      </c>
      <c r="B500" s="562" t="s">
        <v>16498</v>
      </c>
      <c r="C500" s="563" t="s">
        <v>196</v>
      </c>
      <c r="D500" s="771" t="s">
        <v>16592</v>
      </c>
      <c r="E500" s="725"/>
      <c r="F500" s="725"/>
      <c r="G500" s="725"/>
      <c r="H500" s="725"/>
      <c r="I500" s="725"/>
      <c r="J500" s="696"/>
      <c r="K500" s="563" t="s">
        <v>1859</v>
      </c>
      <c r="L500" s="562" t="s">
        <v>1858</v>
      </c>
      <c r="M500" s="562" t="s">
        <v>23</v>
      </c>
      <c r="N500" s="564"/>
      <c r="O500" s="562" t="s">
        <v>23</v>
      </c>
    </row>
    <row r="501" spans="1:15" ht="12.75" customHeight="1">
      <c r="A501" s="562">
        <v>95</v>
      </c>
      <c r="B501" s="562" t="s">
        <v>16498</v>
      </c>
      <c r="C501" s="563" t="s">
        <v>196</v>
      </c>
      <c r="D501" s="771" t="s">
        <v>16593</v>
      </c>
      <c r="E501" s="725"/>
      <c r="F501" s="725"/>
      <c r="G501" s="725"/>
      <c r="H501" s="725"/>
      <c r="I501" s="725"/>
      <c r="J501" s="696"/>
      <c r="K501" s="563" t="s">
        <v>9935</v>
      </c>
      <c r="L501" s="562" t="s">
        <v>9934</v>
      </c>
      <c r="M501" s="562" t="s">
        <v>23</v>
      </c>
      <c r="N501" s="564"/>
      <c r="O501" s="562" t="s">
        <v>23</v>
      </c>
    </row>
    <row r="502" spans="1:15" ht="12.75" customHeight="1">
      <c r="A502" s="562">
        <v>96</v>
      </c>
      <c r="B502" s="562" t="s">
        <v>16498</v>
      </c>
      <c r="C502" s="563" t="s">
        <v>196</v>
      </c>
      <c r="D502" s="771" t="s">
        <v>15871</v>
      </c>
      <c r="E502" s="725"/>
      <c r="F502" s="725"/>
      <c r="G502" s="725"/>
      <c r="H502" s="725"/>
      <c r="I502" s="725"/>
      <c r="J502" s="696"/>
      <c r="K502" s="563" t="s">
        <v>245</v>
      </c>
      <c r="L502" s="562" t="s">
        <v>244</v>
      </c>
      <c r="M502" s="562" t="s">
        <v>16350</v>
      </c>
      <c r="N502" s="564"/>
      <c r="O502" s="562" t="s">
        <v>16540</v>
      </c>
    </row>
    <row r="503" spans="1:15" ht="12.75" customHeight="1">
      <c r="A503" s="562">
        <v>97</v>
      </c>
      <c r="B503" s="562" t="s">
        <v>16498</v>
      </c>
      <c r="C503" s="563" t="s">
        <v>196</v>
      </c>
      <c r="D503" s="771" t="s">
        <v>16594</v>
      </c>
      <c r="E503" s="725"/>
      <c r="F503" s="725"/>
      <c r="G503" s="725"/>
      <c r="H503" s="725"/>
      <c r="I503" s="725"/>
      <c r="J503" s="696"/>
      <c r="K503" s="563" t="s">
        <v>5362</v>
      </c>
      <c r="L503" s="562" t="s">
        <v>5361</v>
      </c>
      <c r="M503" s="562" t="s">
        <v>23</v>
      </c>
      <c r="N503" s="564"/>
      <c r="O503" s="562" t="s">
        <v>23</v>
      </c>
    </row>
    <row r="504" spans="1:15" ht="12.75" customHeight="1">
      <c r="A504" s="562">
        <v>98</v>
      </c>
      <c r="B504" s="562" t="s">
        <v>16498</v>
      </c>
      <c r="C504" s="563" t="s">
        <v>196</v>
      </c>
      <c r="D504" s="771" t="s">
        <v>16595</v>
      </c>
      <c r="E504" s="725"/>
      <c r="F504" s="725"/>
      <c r="G504" s="725"/>
      <c r="H504" s="725"/>
      <c r="I504" s="725"/>
      <c r="J504" s="696"/>
      <c r="K504" s="563" t="s">
        <v>8283</v>
      </c>
      <c r="L504" s="562" t="s">
        <v>8282</v>
      </c>
      <c r="M504" s="562" t="s">
        <v>23</v>
      </c>
      <c r="N504" s="564"/>
      <c r="O504" s="562" t="s">
        <v>23</v>
      </c>
    </row>
    <row r="505" spans="1:15" ht="12.75" customHeight="1">
      <c r="A505" s="562">
        <v>99</v>
      </c>
      <c r="B505" s="562" t="s">
        <v>16498</v>
      </c>
      <c r="C505" s="563" t="s">
        <v>196</v>
      </c>
      <c r="D505" s="771" t="s">
        <v>16596</v>
      </c>
      <c r="E505" s="725"/>
      <c r="F505" s="725"/>
      <c r="G505" s="725"/>
      <c r="H505" s="725"/>
      <c r="I505" s="725"/>
      <c r="J505" s="696"/>
      <c r="K505" s="563" t="s">
        <v>6922</v>
      </c>
      <c r="L505" s="562" t="s">
        <v>6921</v>
      </c>
      <c r="M505" s="562" t="s">
        <v>23</v>
      </c>
      <c r="N505" s="564"/>
      <c r="O505" s="562" t="s">
        <v>23</v>
      </c>
    </row>
    <row r="506" spans="1:15" ht="12.75" customHeight="1">
      <c r="A506" s="562">
        <v>100</v>
      </c>
      <c r="B506" s="562" t="s">
        <v>16498</v>
      </c>
      <c r="C506" s="563" t="s">
        <v>196</v>
      </c>
      <c r="D506" s="771" t="s">
        <v>15894</v>
      </c>
      <c r="E506" s="725"/>
      <c r="F506" s="725"/>
      <c r="G506" s="725"/>
      <c r="H506" s="725"/>
      <c r="I506" s="725"/>
      <c r="J506" s="696"/>
      <c r="K506" s="563" t="s">
        <v>214</v>
      </c>
      <c r="L506" s="562" t="s">
        <v>213</v>
      </c>
      <c r="M506" s="562" t="s">
        <v>23</v>
      </c>
      <c r="N506" s="564"/>
      <c r="O506" s="562" t="s">
        <v>23</v>
      </c>
    </row>
    <row r="507" spans="1:15" ht="12.75" customHeight="1">
      <c r="A507" s="562">
        <v>101</v>
      </c>
      <c r="B507" s="562" t="s">
        <v>16498</v>
      </c>
      <c r="C507" s="563" t="s">
        <v>196</v>
      </c>
      <c r="D507" s="771" t="s">
        <v>16597</v>
      </c>
      <c r="E507" s="725"/>
      <c r="F507" s="725"/>
      <c r="G507" s="725"/>
      <c r="H507" s="725"/>
      <c r="I507" s="725"/>
      <c r="J507" s="696"/>
      <c r="K507" s="563" t="s">
        <v>6536</v>
      </c>
      <c r="L507" s="562" t="s">
        <v>6535</v>
      </c>
      <c r="M507" s="562" t="s">
        <v>23</v>
      </c>
      <c r="N507" s="564"/>
      <c r="O507" s="562" t="s">
        <v>23</v>
      </c>
    </row>
    <row r="508" spans="1:15" ht="12.75" customHeight="1">
      <c r="A508" s="562">
        <v>102</v>
      </c>
      <c r="B508" s="562" t="s">
        <v>16498</v>
      </c>
      <c r="C508" s="563" t="s">
        <v>196</v>
      </c>
      <c r="D508" s="771" t="s">
        <v>16598</v>
      </c>
      <c r="E508" s="725"/>
      <c r="F508" s="725"/>
      <c r="G508" s="725"/>
      <c r="H508" s="725"/>
      <c r="I508" s="725"/>
      <c r="J508" s="696"/>
      <c r="K508" s="563" t="s">
        <v>15673</v>
      </c>
      <c r="L508" s="562" t="s">
        <v>15672</v>
      </c>
      <c r="M508" s="562" t="s">
        <v>23</v>
      </c>
      <c r="N508" s="564"/>
      <c r="O508" s="562" t="s">
        <v>23</v>
      </c>
    </row>
    <row r="509" spans="1:15" ht="12.75" customHeight="1"/>
    <row r="510" spans="1:15" ht="12.75" customHeight="1"/>
    <row r="511" spans="1:15" ht="12.75" customHeight="1"/>
    <row r="512" spans="1:15" ht="12.75" customHeight="1">
      <c r="A512" s="768" t="s">
        <v>16599</v>
      </c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34"/>
    </row>
    <row r="513" spans="1:19" ht="12.75" customHeight="1"/>
    <row r="514" spans="1:19" ht="12.75" customHeight="1">
      <c r="A514" s="461"/>
      <c r="B514" s="739" t="s">
        <v>9</v>
      </c>
      <c r="C514" s="740" t="s">
        <v>16324</v>
      </c>
      <c r="D514" s="741" t="s">
        <v>16034</v>
      </c>
      <c r="E514" s="725"/>
      <c r="F514" s="725"/>
      <c r="G514" s="725"/>
      <c r="H514" s="725"/>
      <c r="I514" s="696"/>
      <c r="J514" s="742" t="s">
        <v>15916</v>
      </c>
      <c r="K514" s="686"/>
      <c r="L514" s="686"/>
      <c r="M514" s="686"/>
      <c r="N514" s="686"/>
      <c r="O514" s="743"/>
    </row>
    <row r="515" spans="1:19" ht="12.75" customHeight="1">
      <c r="A515" s="457"/>
      <c r="B515" s="701"/>
      <c r="C515" s="701"/>
      <c r="D515" s="741" t="s">
        <v>24</v>
      </c>
      <c r="E515" s="725"/>
      <c r="F515" s="725"/>
      <c r="G515" s="725"/>
      <c r="H515" s="725"/>
      <c r="I515" s="696"/>
      <c r="J515" s="688"/>
      <c r="K515" s="689"/>
      <c r="L515" s="689"/>
      <c r="M515" s="689"/>
      <c r="N515" s="689"/>
      <c r="O515" s="744"/>
    </row>
    <row r="516" spans="1:19" ht="12.75" customHeight="1">
      <c r="A516" s="509"/>
      <c r="B516" s="702"/>
      <c r="C516" s="702"/>
      <c r="D516" s="463" t="s">
        <v>16035</v>
      </c>
      <c r="E516" s="463" t="s">
        <v>16036</v>
      </c>
      <c r="F516" s="463" t="s">
        <v>16037</v>
      </c>
      <c r="G516" s="463" t="s">
        <v>15921</v>
      </c>
      <c r="H516" s="463" t="s">
        <v>16038</v>
      </c>
      <c r="I516" s="463" t="s">
        <v>23</v>
      </c>
      <c r="J516" s="464" t="s">
        <v>817</v>
      </c>
      <c r="K516" s="464" t="s">
        <v>15927</v>
      </c>
      <c r="L516" s="464" t="s">
        <v>16081</v>
      </c>
      <c r="M516" s="465" t="s">
        <v>625</v>
      </c>
      <c r="N516" s="464" t="s">
        <v>1601</v>
      </c>
      <c r="O516" s="466" t="s">
        <v>16040</v>
      </c>
      <c r="P516" s="466" t="s">
        <v>16041</v>
      </c>
      <c r="Q516" s="466" t="s">
        <v>16325</v>
      </c>
      <c r="R516" s="466" t="s">
        <v>16600</v>
      </c>
      <c r="S516" s="466" t="s">
        <v>16497</v>
      </c>
    </row>
    <row r="517" spans="1:19" ht="12.75" customHeight="1">
      <c r="A517" s="509"/>
      <c r="B517" s="467" t="s">
        <v>196</v>
      </c>
      <c r="C517" s="467" t="s">
        <v>69</v>
      </c>
      <c r="D517" s="468">
        <v>187</v>
      </c>
      <c r="E517" s="468">
        <v>7</v>
      </c>
      <c r="F517" s="468">
        <f>COUNTIF(N521:N623,"AGREGADO")</f>
        <v>0</v>
      </c>
      <c r="G517" s="468">
        <f>SUM(D517-E517+F517)</f>
        <v>180</v>
      </c>
      <c r="H517" s="468"/>
      <c r="I517" s="469">
        <f>COUNTIF(M521:M623,"PRONTO")</f>
        <v>85</v>
      </c>
      <c r="J517" s="480">
        <f>COUNTIF(M521:M527,"LE")</f>
        <v>0</v>
      </c>
      <c r="K517" s="480">
        <f>COUNTIF(M521:M527,"FÉRIAS")</f>
        <v>0</v>
      </c>
      <c r="L517" s="480">
        <f>COUNTIF(M521:M527,"A DISPOSICAO")</f>
        <v>1</v>
      </c>
      <c r="M517" s="480">
        <f>COUNTIF(M521:M527,"LTIP")</f>
        <v>0</v>
      </c>
      <c r="N517" s="480">
        <f>COUNTIF(M521:M527,"LTS")</f>
        <v>1</v>
      </c>
      <c r="O517" s="480">
        <f>COUNTIF(O521:O527,"AGREGADO/RR")</f>
        <v>0</v>
      </c>
      <c r="P517" s="480">
        <f>COUNTIF(M521:M527,"CEDIDO")</f>
        <v>0</v>
      </c>
      <c r="Q517" s="480">
        <f>COUNTIF(O521:O527,"AGREGADO/NOMEAÇÃO")</f>
        <v>0</v>
      </c>
      <c r="R517" s="480">
        <f>COUNTIF(O521:O527,"AGREGADO/REFORMA")</f>
        <v>0</v>
      </c>
      <c r="S517" s="480">
        <f>COUNTIF(M521:M527,"AGREGADO/NOMEAÇÃO")</f>
        <v>0</v>
      </c>
    </row>
    <row r="518" spans="1:19" ht="12.75" customHeight="1"/>
    <row r="519" spans="1:19" ht="12.75" customHeight="1"/>
    <row r="520" spans="1:19" ht="12.75" customHeight="1">
      <c r="A520" s="471" t="s">
        <v>15820</v>
      </c>
      <c r="B520" s="472" t="s">
        <v>16326</v>
      </c>
      <c r="C520" s="472" t="s">
        <v>9</v>
      </c>
      <c r="D520" s="735" t="s">
        <v>16044</v>
      </c>
      <c r="E520" s="725"/>
      <c r="F520" s="725"/>
      <c r="G520" s="725"/>
      <c r="H520" s="725"/>
      <c r="I520" s="725"/>
      <c r="J520" s="696"/>
      <c r="K520" s="472" t="s">
        <v>16045</v>
      </c>
      <c r="L520" s="489" t="s">
        <v>16046</v>
      </c>
      <c r="M520" s="550" t="s">
        <v>24</v>
      </c>
      <c r="N520" s="472" t="s">
        <v>16327</v>
      </c>
      <c r="O520" s="472" t="s">
        <v>16047</v>
      </c>
    </row>
    <row r="521" spans="1:19" ht="12.75" customHeight="1">
      <c r="A521" s="562">
        <v>1</v>
      </c>
      <c r="B521" s="562" t="s">
        <v>16601</v>
      </c>
      <c r="C521" s="563" t="s">
        <v>196</v>
      </c>
      <c r="D521" s="771" t="s">
        <v>16602</v>
      </c>
      <c r="E521" s="725"/>
      <c r="F521" s="725"/>
      <c r="G521" s="725"/>
      <c r="H521" s="725"/>
      <c r="I521" s="725"/>
      <c r="J521" s="696"/>
      <c r="K521" s="563" t="s">
        <v>4539</v>
      </c>
      <c r="L521" s="562" t="s">
        <v>4538</v>
      </c>
      <c r="M521" s="562" t="s">
        <v>1601</v>
      </c>
      <c r="N521" s="562"/>
      <c r="O521" s="571"/>
    </row>
    <row r="522" spans="1:19" ht="12.75" customHeight="1">
      <c r="A522" s="562">
        <v>2</v>
      </c>
      <c r="B522" s="562" t="s">
        <v>16601</v>
      </c>
      <c r="C522" s="563" t="s">
        <v>196</v>
      </c>
      <c r="D522" s="771" t="s">
        <v>16603</v>
      </c>
      <c r="E522" s="725"/>
      <c r="F522" s="725"/>
      <c r="G522" s="725"/>
      <c r="H522" s="725"/>
      <c r="I522" s="725"/>
      <c r="J522" s="696"/>
      <c r="K522" s="563" t="s">
        <v>16604</v>
      </c>
      <c r="L522" s="562" t="s">
        <v>16605</v>
      </c>
      <c r="M522" s="562" t="s">
        <v>23</v>
      </c>
      <c r="N522" s="562"/>
      <c r="O522" s="571"/>
    </row>
    <row r="523" spans="1:19" ht="12.75" customHeight="1">
      <c r="A523" s="562">
        <v>3</v>
      </c>
      <c r="B523" s="562" t="s">
        <v>16601</v>
      </c>
      <c r="C523" s="563" t="s">
        <v>196</v>
      </c>
      <c r="D523" s="771" t="s">
        <v>16606</v>
      </c>
      <c r="E523" s="725"/>
      <c r="F523" s="725"/>
      <c r="G523" s="725"/>
      <c r="H523" s="725"/>
      <c r="I523" s="725"/>
      <c r="J523" s="696"/>
      <c r="K523" s="563" t="s">
        <v>265</v>
      </c>
      <c r="L523" s="562" t="s">
        <v>7511</v>
      </c>
      <c r="M523" s="562" t="s">
        <v>23</v>
      </c>
      <c r="N523" s="562"/>
      <c r="O523" s="571"/>
    </row>
    <row r="524" spans="1:19" ht="12.75" customHeight="1">
      <c r="A524" s="562">
        <v>4</v>
      </c>
      <c r="B524" s="562" t="s">
        <v>16601</v>
      </c>
      <c r="C524" s="563" t="s">
        <v>196</v>
      </c>
      <c r="D524" s="771" t="s">
        <v>16607</v>
      </c>
      <c r="E524" s="725"/>
      <c r="F524" s="725"/>
      <c r="G524" s="725"/>
      <c r="H524" s="725"/>
      <c r="I524" s="725"/>
      <c r="J524" s="696"/>
      <c r="K524" s="568" t="s">
        <v>1870</v>
      </c>
      <c r="L524" s="562" t="s">
        <v>1869</v>
      </c>
      <c r="M524" s="562" t="s">
        <v>16350</v>
      </c>
      <c r="N524" s="562"/>
      <c r="O524" s="571"/>
    </row>
    <row r="525" spans="1:19" ht="12.75" customHeight="1">
      <c r="A525" s="562">
        <v>5</v>
      </c>
      <c r="B525" s="562" t="s">
        <v>16601</v>
      </c>
      <c r="C525" s="563" t="s">
        <v>196</v>
      </c>
      <c r="D525" s="771" t="s">
        <v>16608</v>
      </c>
      <c r="E525" s="725"/>
      <c r="F525" s="725"/>
      <c r="G525" s="725"/>
      <c r="H525" s="725"/>
      <c r="I525" s="725"/>
      <c r="J525" s="696"/>
      <c r="K525" s="568" t="s">
        <v>6902</v>
      </c>
      <c r="L525" s="562" t="s">
        <v>6901</v>
      </c>
      <c r="M525" s="562" t="s">
        <v>23</v>
      </c>
      <c r="N525" s="562"/>
      <c r="O525" s="571"/>
    </row>
    <row r="526" spans="1:19" ht="12.75" customHeight="1">
      <c r="A526" s="562">
        <v>6</v>
      </c>
      <c r="B526" s="562" t="s">
        <v>16601</v>
      </c>
      <c r="C526" s="563" t="s">
        <v>196</v>
      </c>
      <c r="D526" s="771" t="s">
        <v>16609</v>
      </c>
      <c r="E526" s="725"/>
      <c r="F526" s="725"/>
      <c r="G526" s="725"/>
      <c r="H526" s="725"/>
      <c r="I526" s="725"/>
      <c r="J526" s="696"/>
      <c r="K526" s="563" t="s">
        <v>8614</v>
      </c>
      <c r="L526" s="562" t="s">
        <v>8613</v>
      </c>
      <c r="M526" s="562" t="s">
        <v>23</v>
      </c>
      <c r="N526" s="562"/>
      <c r="O526" s="571"/>
    </row>
    <row r="527" spans="1:19" ht="12.75" customHeight="1">
      <c r="A527" s="562">
        <v>7</v>
      </c>
      <c r="B527" s="562" t="s">
        <v>16601</v>
      </c>
      <c r="C527" s="563" t="s">
        <v>196</v>
      </c>
      <c r="D527" s="771" t="s">
        <v>16610</v>
      </c>
      <c r="E527" s="725"/>
      <c r="F527" s="725"/>
      <c r="G527" s="725"/>
      <c r="H527" s="725"/>
      <c r="I527" s="725"/>
      <c r="J527" s="696"/>
      <c r="K527" s="563" t="s">
        <v>7106</v>
      </c>
      <c r="L527" s="562" t="s">
        <v>7105</v>
      </c>
      <c r="M527" s="562" t="s">
        <v>23</v>
      </c>
      <c r="N527" s="562"/>
      <c r="O527" s="571"/>
    </row>
    <row r="528" spans="1:19" ht="12.75" customHeight="1"/>
    <row r="529" spans="1:19" ht="12.75" customHeight="1"/>
    <row r="530" spans="1:19" ht="12.75" customHeight="1">
      <c r="A530" s="768" t="s">
        <v>16611</v>
      </c>
      <c r="B530" s="725"/>
      <c r="C530" s="725"/>
      <c r="D530" s="725"/>
      <c r="E530" s="725"/>
      <c r="F530" s="725"/>
      <c r="G530" s="725"/>
      <c r="H530" s="725"/>
      <c r="I530" s="725"/>
      <c r="J530" s="725"/>
      <c r="K530" s="725"/>
      <c r="L530" s="725"/>
      <c r="M530" s="725"/>
      <c r="N530" s="725"/>
      <c r="O530" s="734"/>
    </row>
    <row r="531" spans="1:19" ht="12.75" customHeight="1"/>
    <row r="532" spans="1:19" ht="12.75" customHeight="1">
      <c r="A532" s="461"/>
      <c r="B532" s="739" t="s">
        <v>9</v>
      </c>
      <c r="C532" s="740" t="s">
        <v>16324</v>
      </c>
      <c r="D532" s="741" t="s">
        <v>16034</v>
      </c>
      <c r="E532" s="725"/>
      <c r="F532" s="725"/>
      <c r="G532" s="725"/>
      <c r="H532" s="725"/>
      <c r="I532" s="696"/>
      <c r="J532" s="742" t="s">
        <v>15916</v>
      </c>
      <c r="K532" s="686"/>
      <c r="L532" s="686"/>
      <c r="M532" s="686"/>
      <c r="N532" s="686"/>
      <c r="O532" s="743"/>
    </row>
    <row r="533" spans="1:19" ht="12.75" customHeight="1">
      <c r="A533" s="457"/>
      <c r="B533" s="701"/>
      <c r="C533" s="701"/>
      <c r="D533" s="741" t="s">
        <v>24</v>
      </c>
      <c r="E533" s="725"/>
      <c r="F533" s="725"/>
      <c r="G533" s="725"/>
      <c r="H533" s="725"/>
      <c r="I533" s="696"/>
      <c r="J533" s="688"/>
      <c r="K533" s="689"/>
      <c r="L533" s="689"/>
      <c r="M533" s="689"/>
      <c r="N533" s="689"/>
      <c r="O533" s="744"/>
    </row>
    <row r="534" spans="1:19" ht="12.75" customHeight="1">
      <c r="A534" s="509"/>
      <c r="B534" s="702"/>
      <c r="C534" s="702"/>
      <c r="D534" s="463" t="s">
        <v>16035</v>
      </c>
      <c r="E534" s="463" t="s">
        <v>16036</v>
      </c>
      <c r="F534" s="463" t="s">
        <v>16037</v>
      </c>
      <c r="G534" s="463" t="s">
        <v>15921</v>
      </c>
      <c r="H534" s="463" t="s">
        <v>16038</v>
      </c>
      <c r="I534" s="463" t="s">
        <v>23</v>
      </c>
      <c r="J534" s="464" t="s">
        <v>817</v>
      </c>
      <c r="K534" s="464" t="s">
        <v>15927</v>
      </c>
      <c r="L534" s="464" t="s">
        <v>16081</v>
      </c>
      <c r="M534" s="465" t="s">
        <v>625</v>
      </c>
      <c r="N534" s="464" t="s">
        <v>1601</v>
      </c>
      <c r="O534" s="466" t="s">
        <v>16040</v>
      </c>
      <c r="P534" s="466" t="s">
        <v>16041</v>
      </c>
      <c r="Q534" s="466" t="s">
        <v>16325</v>
      </c>
      <c r="R534" s="466" t="s">
        <v>16600</v>
      </c>
      <c r="S534" s="466" t="s">
        <v>16497</v>
      </c>
    </row>
    <row r="535" spans="1:19" ht="12.75" customHeight="1">
      <c r="A535" s="509"/>
      <c r="B535" s="467" t="s">
        <v>196</v>
      </c>
      <c r="C535" s="467" t="s">
        <v>68</v>
      </c>
      <c r="D535" s="468">
        <v>291</v>
      </c>
      <c r="E535" s="468">
        <v>251</v>
      </c>
      <c r="F535" s="468">
        <f>COUNTIF(N539:N789,"AGREGADO")</f>
        <v>1</v>
      </c>
      <c r="G535" s="468">
        <f>SUM(D535-E535+F535)</f>
        <v>41</v>
      </c>
      <c r="H535" s="468"/>
      <c r="I535" s="469">
        <f>COUNTIF(M539:M789,"PRONTO")</f>
        <v>238</v>
      </c>
      <c r="J535" s="480">
        <f>COUNTIF(M539:M789,"LE")</f>
        <v>0</v>
      </c>
      <c r="K535" s="480">
        <f>COUNTIF(M539:M789,"FÉRIAS")</f>
        <v>5</v>
      </c>
      <c r="L535" s="480">
        <f>COUNTIF(M539:M789,"A DISPOSICAO")</f>
        <v>5</v>
      </c>
      <c r="M535" s="480">
        <f>COUNTIF(M539:M789,"LTIP")</f>
        <v>0</v>
      </c>
      <c r="N535" s="480">
        <f>COUNTIF(M539:M789,"LTS")</f>
        <v>2</v>
      </c>
      <c r="O535" s="480">
        <f>COUNTIF(O539:O789,"AGREGADO/RR")</f>
        <v>0</v>
      </c>
      <c r="P535" s="480">
        <f>COUNTIF(M539:M789,"CEDIDO")</f>
        <v>0</v>
      </c>
      <c r="Q535" s="480">
        <f>COUNTIF(O539:O789,"AGREGADO/NOMEAÇÃO")</f>
        <v>1</v>
      </c>
      <c r="R535" s="480">
        <f>COUNTIF(O539:O789,"AGREGADO/REFORMA")</f>
        <v>0</v>
      </c>
      <c r="S535" s="480">
        <f>COUNTIF(M539:M789,"AGREGADO/NOMEAÇÃO")</f>
        <v>0</v>
      </c>
    </row>
    <row r="536" spans="1:19" ht="12.75" customHeight="1"/>
    <row r="537" spans="1:19" ht="12.75" customHeight="1"/>
    <row r="538" spans="1:19" ht="12.75" customHeight="1">
      <c r="A538" s="471" t="s">
        <v>15820</v>
      </c>
      <c r="B538" s="472" t="s">
        <v>16326</v>
      </c>
      <c r="C538" s="472" t="s">
        <v>9</v>
      </c>
      <c r="D538" s="735" t="s">
        <v>16044</v>
      </c>
      <c r="E538" s="725"/>
      <c r="F538" s="725"/>
      <c r="G538" s="725"/>
      <c r="H538" s="725"/>
      <c r="I538" s="725"/>
      <c r="J538" s="696"/>
      <c r="K538" s="472" t="s">
        <v>16045</v>
      </c>
      <c r="L538" s="489" t="s">
        <v>16046</v>
      </c>
      <c r="M538" s="550" t="s">
        <v>24</v>
      </c>
      <c r="N538" s="472" t="s">
        <v>16327</v>
      </c>
      <c r="O538" s="472" t="s">
        <v>16047</v>
      </c>
    </row>
    <row r="539" spans="1:19" ht="12.75" customHeight="1">
      <c r="A539" s="562">
        <v>1</v>
      </c>
      <c r="B539" s="562" t="s">
        <v>15945</v>
      </c>
      <c r="C539" s="562" t="s">
        <v>196</v>
      </c>
      <c r="D539" s="771" t="s">
        <v>16612</v>
      </c>
      <c r="E539" s="725"/>
      <c r="F539" s="725"/>
      <c r="G539" s="725"/>
      <c r="H539" s="725"/>
      <c r="I539" s="725"/>
      <c r="J539" s="696"/>
      <c r="K539" s="565" t="s">
        <v>3855</v>
      </c>
      <c r="L539" s="562" t="s">
        <v>3854</v>
      </c>
      <c r="M539" s="562" t="s">
        <v>23</v>
      </c>
      <c r="N539" s="564"/>
      <c r="O539" s="564"/>
    </row>
    <row r="540" spans="1:19" ht="12.75" customHeight="1">
      <c r="A540" s="562">
        <v>2</v>
      </c>
      <c r="B540" s="562" t="s">
        <v>15945</v>
      </c>
      <c r="C540" s="562" t="s">
        <v>196</v>
      </c>
      <c r="D540" s="771" t="s">
        <v>16613</v>
      </c>
      <c r="E540" s="725"/>
      <c r="F540" s="725"/>
      <c r="G540" s="725"/>
      <c r="H540" s="725"/>
      <c r="I540" s="725"/>
      <c r="J540" s="696"/>
      <c r="K540" s="565" t="s">
        <v>3959</v>
      </c>
      <c r="L540" s="562" t="s">
        <v>3958</v>
      </c>
      <c r="M540" s="562" t="s">
        <v>23</v>
      </c>
      <c r="N540" s="564"/>
      <c r="O540" s="564"/>
    </row>
    <row r="541" spans="1:19" ht="12.75" customHeight="1">
      <c r="A541" s="562">
        <v>3</v>
      </c>
      <c r="B541" s="562" t="s">
        <v>15945</v>
      </c>
      <c r="C541" s="562" t="s">
        <v>196</v>
      </c>
      <c r="D541" s="771" t="s">
        <v>16614</v>
      </c>
      <c r="E541" s="725"/>
      <c r="F541" s="725"/>
      <c r="G541" s="725"/>
      <c r="H541" s="725"/>
      <c r="I541" s="725"/>
      <c r="J541" s="696"/>
      <c r="K541" s="565" t="s">
        <v>316</v>
      </c>
      <c r="L541" s="562" t="s">
        <v>315</v>
      </c>
      <c r="M541" s="562" t="s">
        <v>23</v>
      </c>
      <c r="N541" s="564"/>
      <c r="O541" s="564"/>
    </row>
    <row r="542" spans="1:19" ht="12.75" customHeight="1">
      <c r="A542" s="562">
        <v>4</v>
      </c>
      <c r="B542" s="562" t="s">
        <v>15945</v>
      </c>
      <c r="C542" s="562" t="s">
        <v>196</v>
      </c>
      <c r="D542" s="771" t="s">
        <v>15896</v>
      </c>
      <c r="E542" s="725"/>
      <c r="F542" s="725"/>
      <c r="G542" s="725"/>
      <c r="H542" s="725"/>
      <c r="I542" s="725"/>
      <c r="J542" s="696"/>
      <c r="K542" s="565" t="s">
        <v>9872</v>
      </c>
      <c r="L542" s="562" t="s">
        <v>9871</v>
      </c>
      <c r="M542" s="562" t="s">
        <v>23</v>
      </c>
      <c r="N542" s="564"/>
      <c r="O542" s="564"/>
    </row>
    <row r="543" spans="1:19" ht="12.75" customHeight="1">
      <c r="A543" s="562">
        <v>5</v>
      </c>
      <c r="B543" s="562" t="s">
        <v>15945</v>
      </c>
      <c r="C543" s="562" t="s">
        <v>196</v>
      </c>
      <c r="D543" s="771" t="s">
        <v>16615</v>
      </c>
      <c r="E543" s="725"/>
      <c r="F543" s="725"/>
      <c r="G543" s="725"/>
      <c r="H543" s="725"/>
      <c r="I543" s="725"/>
      <c r="J543" s="696"/>
      <c r="K543" s="565" t="s">
        <v>1337</v>
      </c>
      <c r="L543" s="562" t="s">
        <v>1336</v>
      </c>
      <c r="M543" s="562" t="s">
        <v>23</v>
      </c>
      <c r="N543" s="564"/>
      <c r="O543" s="564"/>
    </row>
    <row r="544" spans="1:19" ht="12.75" customHeight="1">
      <c r="A544" s="562">
        <v>6</v>
      </c>
      <c r="B544" s="562" t="s">
        <v>15945</v>
      </c>
      <c r="C544" s="562" t="s">
        <v>196</v>
      </c>
      <c r="D544" s="771" t="s">
        <v>16015</v>
      </c>
      <c r="E544" s="725"/>
      <c r="F544" s="725"/>
      <c r="G544" s="725"/>
      <c r="H544" s="725"/>
      <c r="I544" s="725"/>
      <c r="J544" s="696"/>
      <c r="K544" s="565" t="s">
        <v>10404</v>
      </c>
      <c r="L544" s="562" t="s">
        <v>10403</v>
      </c>
      <c r="M544" s="562" t="s">
        <v>23</v>
      </c>
      <c r="N544" s="564"/>
      <c r="O544" s="564"/>
    </row>
    <row r="545" spans="1:15" ht="12.75" customHeight="1">
      <c r="A545" s="562">
        <v>7</v>
      </c>
      <c r="B545" s="562" t="s">
        <v>15945</v>
      </c>
      <c r="C545" s="562" t="s">
        <v>196</v>
      </c>
      <c r="D545" s="771" t="s">
        <v>16616</v>
      </c>
      <c r="E545" s="725"/>
      <c r="F545" s="725"/>
      <c r="G545" s="725"/>
      <c r="H545" s="725"/>
      <c r="I545" s="725"/>
      <c r="J545" s="696"/>
      <c r="K545" s="565" t="s">
        <v>3465</v>
      </c>
      <c r="L545" s="562" t="s">
        <v>3464</v>
      </c>
      <c r="M545" s="562" t="s">
        <v>23</v>
      </c>
      <c r="N545" s="564"/>
      <c r="O545" s="564"/>
    </row>
    <row r="546" spans="1:15" ht="12.75" customHeight="1">
      <c r="A546" s="562">
        <v>8</v>
      </c>
      <c r="B546" s="562" t="s">
        <v>15945</v>
      </c>
      <c r="C546" s="562" t="s">
        <v>196</v>
      </c>
      <c r="D546" s="771" t="s">
        <v>16617</v>
      </c>
      <c r="E546" s="725"/>
      <c r="F546" s="725"/>
      <c r="G546" s="725"/>
      <c r="H546" s="725"/>
      <c r="I546" s="725"/>
      <c r="J546" s="696"/>
      <c r="K546" s="565" t="s">
        <v>6299</v>
      </c>
      <c r="L546" s="562" t="s">
        <v>6298</v>
      </c>
      <c r="M546" s="562" t="s">
        <v>23</v>
      </c>
      <c r="N546" s="564"/>
      <c r="O546" s="564"/>
    </row>
    <row r="547" spans="1:15" ht="12.75" customHeight="1">
      <c r="A547" s="562">
        <v>9</v>
      </c>
      <c r="B547" s="562" t="s">
        <v>15945</v>
      </c>
      <c r="C547" s="562" t="s">
        <v>196</v>
      </c>
      <c r="D547" s="771" t="s">
        <v>16618</v>
      </c>
      <c r="E547" s="725"/>
      <c r="F547" s="725"/>
      <c r="G547" s="725"/>
      <c r="H547" s="725"/>
      <c r="I547" s="725"/>
      <c r="J547" s="696"/>
      <c r="K547" s="565" t="s">
        <v>3779</v>
      </c>
      <c r="L547" s="562" t="s">
        <v>3778</v>
      </c>
      <c r="M547" s="562" t="s">
        <v>23</v>
      </c>
      <c r="N547" s="564"/>
      <c r="O547" s="564"/>
    </row>
    <row r="548" spans="1:15" ht="12.75" customHeight="1">
      <c r="A548" s="562">
        <v>10</v>
      </c>
      <c r="B548" s="562" t="s">
        <v>15945</v>
      </c>
      <c r="C548" s="562" t="s">
        <v>196</v>
      </c>
      <c r="D548" s="771" t="s">
        <v>16619</v>
      </c>
      <c r="E548" s="725"/>
      <c r="F548" s="725"/>
      <c r="G548" s="725"/>
      <c r="H548" s="725"/>
      <c r="I548" s="725"/>
      <c r="J548" s="696"/>
      <c r="K548" s="565" t="s">
        <v>7363</v>
      </c>
      <c r="L548" s="562" t="s">
        <v>7362</v>
      </c>
      <c r="M548" s="562" t="s">
        <v>23</v>
      </c>
      <c r="N548" s="564"/>
      <c r="O548" s="564"/>
    </row>
    <row r="549" spans="1:15" ht="12.75" customHeight="1">
      <c r="A549" s="562">
        <v>11</v>
      </c>
      <c r="B549" s="562" t="s">
        <v>15945</v>
      </c>
      <c r="C549" s="562" t="s">
        <v>196</v>
      </c>
      <c r="D549" s="771" t="s">
        <v>16620</v>
      </c>
      <c r="E549" s="725"/>
      <c r="F549" s="725"/>
      <c r="G549" s="725"/>
      <c r="H549" s="725"/>
      <c r="I549" s="725"/>
      <c r="J549" s="696"/>
      <c r="K549" s="563" t="s">
        <v>2970</v>
      </c>
      <c r="L549" s="562" t="s">
        <v>2969</v>
      </c>
      <c r="M549" s="562" t="s">
        <v>23</v>
      </c>
      <c r="N549" s="564"/>
      <c r="O549" s="564"/>
    </row>
    <row r="550" spans="1:15" ht="12.75" customHeight="1">
      <c r="A550" s="562">
        <v>12</v>
      </c>
      <c r="B550" s="562" t="s">
        <v>15945</v>
      </c>
      <c r="C550" s="562" t="s">
        <v>196</v>
      </c>
      <c r="D550" s="771" t="s">
        <v>16621</v>
      </c>
      <c r="E550" s="725"/>
      <c r="F550" s="725"/>
      <c r="G550" s="725"/>
      <c r="H550" s="725"/>
      <c r="I550" s="725"/>
      <c r="J550" s="696"/>
      <c r="K550" s="563" t="s">
        <v>6206</v>
      </c>
      <c r="L550" s="562" t="s">
        <v>6205</v>
      </c>
      <c r="M550" s="562" t="s">
        <v>23</v>
      </c>
      <c r="N550" s="564"/>
      <c r="O550" s="564"/>
    </row>
    <row r="551" spans="1:15" ht="12.75" customHeight="1">
      <c r="A551" s="562">
        <v>13</v>
      </c>
      <c r="B551" s="562" t="s">
        <v>15945</v>
      </c>
      <c r="C551" s="562" t="s">
        <v>196</v>
      </c>
      <c r="D551" s="771" t="s">
        <v>16622</v>
      </c>
      <c r="E551" s="725"/>
      <c r="F551" s="725"/>
      <c r="G551" s="725"/>
      <c r="H551" s="725"/>
      <c r="I551" s="725"/>
      <c r="J551" s="696"/>
      <c r="K551" s="563" t="s">
        <v>15509</v>
      </c>
      <c r="L551" s="562" t="s">
        <v>15508</v>
      </c>
      <c r="M551" s="562" t="s">
        <v>23</v>
      </c>
      <c r="N551" s="564"/>
      <c r="O551" s="564"/>
    </row>
    <row r="552" spans="1:15" ht="12.75" customHeight="1">
      <c r="A552" s="562">
        <v>14</v>
      </c>
      <c r="B552" s="562" t="s">
        <v>15945</v>
      </c>
      <c r="C552" s="562" t="s">
        <v>196</v>
      </c>
      <c r="D552" s="771" t="s">
        <v>16623</v>
      </c>
      <c r="E552" s="725"/>
      <c r="F552" s="725"/>
      <c r="G552" s="725"/>
      <c r="H552" s="725"/>
      <c r="I552" s="725"/>
      <c r="J552" s="696"/>
      <c r="K552" s="563" t="s">
        <v>2897</v>
      </c>
      <c r="L552" s="562" t="s">
        <v>2896</v>
      </c>
      <c r="M552" s="562" t="s">
        <v>23</v>
      </c>
      <c r="N552" s="564"/>
      <c r="O552" s="564"/>
    </row>
    <row r="553" spans="1:15" ht="12.75" customHeight="1">
      <c r="A553" s="562">
        <v>15</v>
      </c>
      <c r="B553" s="562" t="s">
        <v>15945</v>
      </c>
      <c r="C553" s="562" t="s">
        <v>196</v>
      </c>
      <c r="D553" s="771" t="s">
        <v>16624</v>
      </c>
      <c r="E553" s="725"/>
      <c r="F553" s="725"/>
      <c r="G553" s="725"/>
      <c r="H553" s="725"/>
      <c r="I553" s="725"/>
      <c r="J553" s="696"/>
      <c r="K553" s="563" t="s">
        <v>10527</v>
      </c>
      <c r="L553" s="562" t="s">
        <v>10526</v>
      </c>
      <c r="M553" s="562" t="s">
        <v>23</v>
      </c>
      <c r="N553" s="564"/>
      <c r="O553" s="564"/>
    </row>
    <row r="554" spans="1:15" ht="12.75" customHeight="1">
      <c r="A554" s="562">
        <v>16</v>
      </c>
      <c r="B554" s="562" t="s">
        <v>15945</v>
      </c>
      <c r="C554" s="562" t="s">
        <v>196</v>
      </c>
      <c r="D554" s="771" t="s">
        <v>16625</v>
      </c>
      <c r="E554" s="725"/>
      <c r="F554" s="725"/>
      <c r="G554" s="725"/>
      <c r="H554" s="725"/>
      <c r="I554" s="725"/>
      <c r="J554" s="696"/>
      <c r="K554" s="563" t="s">
        <v>974</v>
      </c>
      <c r="L554" s="562" t="s">
        <v>973</v>
      </c>
      <c r="M554" s="562" t="s">
        <v>23</v>
      </c>
      <c r="N554" s="564"/>
      <c r="O554" s="564"/>
    </row>
    <row r="555" spans="1:15" ht="12.75" customHeight="1">
      <c r="A555" s="562">
        <v>17</v>
      </c>
      <c r="B555" s="562" t="s">
        <v>15945</v>
      </c>
      <c r="C555" s="562" t="s">
        <v>196</v>
      </c>
      <c r="D555" s="771" t="s">
        <v>16626</v>
      </c>
      <c r="E555" s="725"/>
      <c r="F555" s="725"/>
      <c r="G555" s="725"/>
      <c r="H555" s="725"/>
      <c r="I555" s="725"/>
      <c r="J555" s="696"/>
      <c r="K555" s="563" t="s">
        <v>634</v>
      </c>
      <c r="L555" s="562" t="s">
        <v>633</v>
      </c>
      <c r="M555" s="562" t="s">
        <v>23</v>
      </c>
      <c r="N555" s="564"/>
      <c r="O555" s="564"/>
    </row>
    <row r="556" spans="1:15" ht="12.75" customHeight="1">
      <c r="A556" s="562">
        <v>18</v>
      </c>
      <c r="B556" s="562" t="s">
        <v>15945</v>
      </c>
      <c r="C556" s="562" t="s">
        <v>196</v>
      </c>
      <c r="D556" s="771" t="s">
        <v>16627</v>
      </c>
      <c r="E556" s="725"/>
      <c r="F556" s="725"/>
      <c r="G556" s="725"/>
      <c r="H556" s="725"/>
      <c r="I556" s="725"/>
      <c r="J556" s="696"/>
      <c r="K556" s="563" t="s">
        <v>2617</v>
      </c>
      <c r="L556" s="562" t="s">
        <v>2616</v>
      </c>
      <c r="M556" s="562" t="s">
        <v>23</v>
      </c>
      <c r="N556" s="564"/>
      <c r="O556" s="564"/>
    </row>
    <row r="557" spans="1:15" ht="12.75" customHeight="1">
      <c r="A557" s="562">
        <v>19</v>
      </c>
      <c r="B557" s="562" t="s">
        <v>15945</v>
      </c>
      <c r="C557" s="562" t="s">
        <v>196</v>
      </c>
      <c r="D557" s="771" t="s">
        <v>16628</v>
      </c>
      <c r="E557" s="725"/>
      <c r="F557" s="725"/>
      <c r="G557" s="725"/>
      <c r="H557" s="725"/>
      <c r="I557" s="725"/>
      <c r="J557" s="696"/>
      <c r="K557" s="563" t="s">
        <v>5552</v>
      </c>
      <c r="L557" s="562" t="s">
        <v>5551</v>
      </c>
      <c r="M557" s="562" t="s">
        <v>23</v>
      </c>
      <c r="N557" s="564"/>
      <c r="O557" s="564"/>
    </row>
    <row r="558" spans="1:15" ht="12.75" customHeight="1">
      <c r="A558" s="562">
        <v>20</v>
      </c>
      <c r="B558" s="562" t="s">
        <v>15945</v>
      </c>
      <c r="C558" s="562" t="s">
        <v>196</v>
      </c>
      <c r="D558" s="771" t="s">
        <v>16008</v>
      </c>
      <c r="E558" s="725"/>
      <c r="F558" s="725"/>
      <c r="G558" s="725"/>
      <c r="H558" s="725"/>
      <c r="I558" s="725"/>
      <c r="J558" s="696"/>
      <c r="K558" s="563" t="s">
        <v>9584</v>
      </c>
      <c r="L558" s="562" t="s">
        <v>9583</v>
      </c>
      <c r="M558" s="562" t="s">
        <v>23</v>
      </c>
      <c r="N558" s="564"/>
      <c r="O558" s="564"/>
    </row>
    <row r="559" spans="1:15" ht="12.75" customHeight="1">
      <c r="A559" s="562">
        <v>21</v>
      </c>
      <c r="B559" s="562" t="s">
        <v>15945</v>
      </c>
      <c r="C559" s="562" t="s">
        <v>196</v>
      </c>
      <c r="D559" s="771" t="s">
        <v>16629</v>
      </c>
      <c r="E559" s="725"/>
      <c r="F559" s="725"/>
      <c r="G559" s="725"/>
      <c r="H559" s="725"/>
      <c r="I559" s="725"/>
      <c r="J559" s="696"/>
      <c r="K559" s="563" t="s">
        <v>8224</v>
      </c>
      <c r="L559" s="562" t="s">
        <v>8223</v>
      </c>
      <c r="M559" s="562" t="s">
        <v>15927</v>
      </c>
      <c r="N559" s="564"/>
      <c r="O559" s="564"/>
    </row>
    <row r="560" spans="1:15" ht="12.75" customHeight="1">
      <c r="A560" s="562">
        <v>22</v>
      </c>
      <c r="B560" s="562" t="s">
        <v>15945</v>
      </c>
      <c r="C560" s="562" t="s">
        <v>196</v>
      </c>
      <c r="D560" s="771" t="s">
        <v>16630</v>
      </c>
      <c r="E560" s="725"/>
      <c r="F560" s="725"/>
      <c r="G560" s="725"/>
      <c r="H560" s="725"/>
      <c r="I560" s="725"/>
      <c r="J560" s="696"/>
      <c r="K560" s="563" t="s">
        <v>5689</v>
      </c>
      <c r="L560" s="562" t="s">
        <v>5688</v>
      </c>
      <c r="M560" s="562" t="s">
        <v>23</v>
      </c>
      <c r="N560" s="564"/>
      <c r="O560" s="564"/>
    </row>
    <row r="561" spans="1:15" ht="12.75" customHeight="1">
      <c r="A561" s="562">
        <v>23</v>
      </c>
      <c r="B561" s="562" t="s">
        <v>15945</v>
      </c>
      <c r="C561" s="562" t="s">
        <v>196</v>
      </c>
      <c r="D561" s="771" t="s">
        <v>16631</v>
      </c>
      <c r="E561" s="725"/>
      <c r="F561" s="725"/>
      <c r="G561" s="725"/>
      <c r="H561" s="725"/>
      <c r="I561" s="725"/>
      <c r="J561" s="696"/>
      <c r="K561" s="563" t="s">
        <v>8531</v>
      </c>
      <c r="L561" s="562" t="s">
        <v>8530</v>
      </c>
      <c r="M561" s="562" t="s">
        <v>23</v>
      </c>
      <c r="N561" s="564"/>
      <c r="O561" s="564"/>
    </row>
    <row r="562" spans="1:15" ht="12.75" customHeight="1">
      <c r="A562" s="562">
        <v>24</v>
      </c>
      <c r="B562" s="562" t="s">
        <v>15945</v>
      </c>
      <c r="C562" s="562" t="s">
        <v>196</v>
      </c>
      <c r="D562" s="771" t="s">
        <v>16632</v>
      </c>
      <c r="E562" s="725"/>
      <c r="F562" s="725"/>
      <c r="G562" s="725"/>
      <c r="H562" s="725"/>
      <c r="I562" s="725"/>
      <c r="J562" s="696"/>
      <c r="K562" s="563" t="s">
        <v>8923</v>
      </c>
      <c r="L562" s="562" t="s">
        <v>8922</v>
      </c>
      <c r="M562" s="562" t="s">
        <v>23</v>
      </c>
      <c r="N562" s="564"/>
      <c r="O562" s="564"/>
    </row>
    <row r="563" spans="1:15" ht="12.75" customHeight="1">
      <c r="A563" s="562">
        <v>25</v>
      </c>
      <c r="B563" s="562" t="s">
        <v>15945</v>
      </c>
      <c r="C563" s="562" t="s">
        <v>196</v>
      </c>
      <c r="D563" s="771" t="s">
        <v>15882</v>
      </c>
      <c r="E563" s="725"/>
      <c r="F563" s="725"/>
      <c r="G563" s="725"/>
      <c r="H563" s="725"/>
      <c r="I563" s="725"/>
      <c r="J563" s="696"/>
      <c r="K563" s="563" t="s">
        <v>4020</v>
      </c>
      <c r="L563" s="562" t="s">
        <v>4019</v>
      </c>
      <c r="M563" s="562" t="s">
        <v>16350</v>
      </c>
      <c r="N563" s="564"/>
      <c r="O563" s="564"/>
    </row>
    <row r="564" spans="1:15" ht="12.75" customHeight="1">
      <c r="A564" s="562">
        <v>26</v>
      </c>
      <c r="B564" s="562" t="s">
        <v>15945</v>
      </c>
      <c r="C564" s="562" t="s">
        <v>196</v>
      </c>
      <c r="D564" s="771" t="s">
        <v>16633</v>
      </c>
      <c r="E564" s="725"/>
      <c r="F564" s="725"/>
      <c r="G564" s="725"/>
      <c r="H564" s="725"/>
      <c r="I564" s="725"/>
      <c r="J564" s="696"/>
      <c r="K564" s="563" t="s">
        <v>683</v>
      </c>
      <c r="L564" s="562" t="s">
        <v>682</v>
      </c>
      <c r="M564" s="562" t="s">
        <v>23</v>
      </c>
      <c r="N564" s="564"/>
      <c r="O564" s="564"/>
    </row>
    <row r="565" spans="1:15" ht="12.75" customHeight="1">
      <c r="A565" s="562">
        <v>27</v>
      </c>
      <c r="B565" s="562" t="s">
        <v>15945</v>
      </c>
      <c r="C565" s="562" t="s">
        <v>196</v>
      </c>
      <c r="D565" s="771" t="s">
        <v>16634</v>
      </c>
      <c r="E565" s="725"/>
      <c r="F565" s="725"/>
      <c r="G565" s="725"/>
      <c r="H565" s="725"/>
      <c r="I565" s="725"/>
      <c r="J565" s="696"/>
      <c r="K565" s="563" t="s">
        <v>2835</v>
      </c>
      <c r="L565" s="562" t="s">
        <v>2834</v>
      </c>
      <c r="M565" s="562" t="s">
        <v>23</v>
      </c>
      <c r="N565" s="564"/>
      <c r="O565" s="564"/>
    </row>
    <row r="566" spans="1:15" ht="12.75" customHeight="1">
      <c r="A566" s="562">
        <v>28</v>
      </c>
      <c r="B566" s="562" t="s">
        <v>15945</v>
      </c>
      <c r="C566" s="562" t="s">
        <v>196</v>
      </c>
      <c r="D566" s="771" t="s">
        <v>16635</v>
      </c>
      <c r="E566" s="725"/>
      <c r="F566" s="725"/>
      <c r="G566" s="725"/>
      <c r="H566" s="725"/>
      <c r="I566" s="725"/>
      <c r="J566" s="696"/>
      <c r="K566" s="563" t="s">
        <v>4760</v>
      </c>
      <c r="L566" s="562" t="s">
        <v>4759</v>
      </c>
      <c r="M566" s="562" t="s">
        <v>23</v>
      </c>
      <c r="N566" s="564"/>
      <c r="O566" s="564"/>
    </row>
    <row r="567" spans="1:15" ht="12.75" customHeight="1">
      <c r="A567" s="562">
        <v>29</v>
      </c>
      <c r="B567" s="562" t="s">
        <v>15945</v>
      </c>
      <c r="C567" s="562" t="s">
        <v>196</v>
      </c>
      <c r="D567" s="771" t="s">
        <v>16636</v>
      </c>
      <c r="E567" s="725"/>
      <c r="F567" s="725"/>
      <c r="G567" s="725"/>
      <c r="H567" s="725"/>
      <c r="I567" s="725"/>
      <c r="J567" s="696"/>
      <c r="K567" s="563" t="s">
        <v>3615</v>
      </c>
      <c r="L567" s="562" t="s">
        <v>3614</v>
      </c>
      <c r="M567" s="562" t="s">
        <v>23</v>
      </c>
      <c r="N567" s="564"/>
      <c r="O567" s="564"/>
    </row>
    <row r="568" spans="1:15" ht="12.75" customHeight="1">
      <c r="A568" s="562">
        <v>30</v>
      </c>
      <c r="B568" s="562" t="s">
        <v>15945</v>
      </c>
      <c r="C568" s="562" t="s">
        <v>196</v>
      </c>
      <c r="D568" s="771" t="s">
        <v>16637</v>
      </c>
      <c r="E568" s="725"/>
      <c r="F568" s="725"/>
      <c r="G568" s="725"/>
      <c r="H568" s="725"/>
      <c r="I568" s="725"/>
      <c r="J568" s="696"/>
      <c r="K568" s="563" t="s">
        <v>4399</v>
      </c>
      <c r="L568" s="562" t="s">
        <v>4398</v>
      </c>
      <c r="M568" s="562" t="s">
        <v>23</v>
      </c>
      <c r="N568" s="564"/>
      <c r="O568" s="564"/>
    </row>
    <row r="569" spans="1:15" ht="12.75" customHeight="1">
      <c r="A569" s="562">
        <v>31</v>
      </c>
      <c r="B569" s="562" t="s">
        <v>15945</v>
      </c>
      <c r="C569" s="562" t="s">
        <v>196</v>
      </c>
      <c r="D569" s="771" t="s">
        <v>16638</v>
      </c>
      <c r="E569" s="725"/>
      <c r="F569" s="725"/>
      <c r="G569" s="725"/>
      <c r="H569" s="725"/>
      <c r="I569" s="725"/>
      <c r="J569" s="696"/>
      <c r="K569" s="563" t="s">
        <v>8043</v>
      </c>
      <c r="L569" s="562" t="s">
        <v>8042</v>
      </c>
      <c r="M569" s="562" t="s">
        <v>23</v>
      </c>
      <c r="N569" s="564"/>
      <c r="O569" s="564"/>
    </row>
    <row r="570" spans="1:15" ht="12.75" customHeight="1">
      <c r="A570" s="562">
        <v>32</v>
      </c>
      <c r="B570" s="562" t="s">
        <v>15945</v>
      </c>
      <c r="C570" s="562" t="s">
        <v>196</v>
      </c>
      <c r="D570" s="771" t="s">
        <v>16639</v>
      </c>
      <c r="E570" s="725"/>
      <c r="F570" s="725"/>
      <c r="G570" s="725"/>
      <c r="H570" s="725"/>
      <c r="I570" s="725"/>
      <c r="J570" s="696"/>
      <c r="K570" s="563" t="s">
        <v>999</v>
      </c>
      <c r="L570" s="562" t="s">
        <v>998</v>
      </c>
      <c r="M570" s="562" t="s">
        <v>23</v>
      </c>
      <c r="N570" s="564"/>
      <c r="O570" s="564"/>
    </row>
    <row r="571" spans="1:15" ht="12.75" customHeight="1">
      <c r="A571" s="562">
        <v>33</v>
      </c>
      <c r="B571" s="562" t="s">
        <v>15945</v>
      </c>
      <c r="C571" s="562" t="s">
        <v>196</v>
      </c>
      <c r="D571" s="771" t="s">
        <v>16014</v>
      </c>
      <c r="E571" s="725"/>
      <c r="F571" s="725"/>
      <c r="G571" s="725"/>
      <c r="H571" s="725"/>
      <c r="I571" s="725"/>
      <c r="J571" s="696"/>
      <c r="K571" s="563" t="s">
        <v>10209</v>
      </c>
      <c r="L571" s="562" t="s">
        <v>10208</v>
      </c>
      <c r="M571" s="562" t="s">
        <v>23</v>
      </c>
      <c r="N571" s="564"/>
      <c r="O571" s="564"/>
    </row>
    <row r="572" spans="1:15" ht="12.75" customHeight="1">
      <c r="A572" s="562">
        <v>34</v>
      </c>
      <c r="B572" s="562" t="s">
        <v>15945</v>
      </c>
      <c r="C572" s="562" t="s">
        <v>196</v>
      </c>
      <c r="D572" s="771" t="s">
        <v>16640</v>
      </c>
      <c r="E572" s="725"/>
      <c r="F572" s="725"/>
      <c r="G572" s="725"/>
      <c r="H572" s="725"/>
      <c r="I572" s="725"/>
      <c r="J572" s="696"/>
      <c r="K572" s="563" t="s">
        <v>4045</v>
      </c>
      <c r="L572" s="562" t="s">
        <v>4044</v>
      </c>
      <c r="M572" s="562" t="s">
        <v>23</v>
      </c>
      <c r="N572" s="564"/>
      <c r="O572" s="564"/>
    </row>
    <row r="573" spans="1:15" ht="12.75" customHeight="1">
      <c r="A573" s="562">
        <v>35</v>
      </c>
      <c r="B573" s="562" t="s">
        <v>15945</v>
      </c>
      <c r="C573" s="562" t="s">
        <v>196</v>
      </c>
      <c r="D573" s="771" t="s">
        <v>16641</v>
      </c>
      <c r="E573" s="725"/>
      <c r="F573" s="725"/>
      <c r="G573" s="725"/>
      <c r="H573" s="725"/>
      <c r="I573" s="725"/>
      <c r="J573" s="696"/>
      <c r="K573" s="563" t="s">
        <v>9408</v>
      </c>
      <c r="L573" s="562" t="s">
        <v>9407</v>
      </c>
      <c r="M573" s="562" t="s">
        <v>23</v>
      </c>
      <c r="N573" s="564"/>
      <c r="O573" s="564"/>
    </row>
    <row r="574" spans="1:15" ht="12.75" customHeight="1">
      <c r="A574" s="562">
        <v>36</v>
      </c>
      <c r="B574" s="562" t="s">
        <v>15945</v>
      </c>
      <c r="C574" s="562" t="s">
        <v>196</v>
      </c>
      <c r="D574" s="771" t="s">
        <v>16642</v>
      </c>
      <c r="E574" s="725"/>
      <c r="F574" s="725"/>
      <c r="G574" s="725"/>
      <c r="H574" s="725"/>
      <c r="I574" s="725"/>
      <c r="J574" s="696"/>
      <c r="K574" s="563" t="s">
        <v>6570</v>
      </c>
      <c r="L574" s="562" t="s">
        <v>6569</v>
      </c>
      <c r="M574" s="562" t="s">
        <v>23</v>
      </c>
      <c r="N574" s="564"/>
      <c r="O574" s="564"/>
    </row>
    <row r="575" spans="1:15" ht="12.75" customHeight="1">
      <c r="A575" s="562">
        <v>37</v>
      </c>
      <c r="B575" s="562" t="s">
        <v>15945</v>
      </c>
      <c r="C575" s="562" t="s">
        <v>196</v>
      </c>
      <c r="D575" s="771" t="s">
        <v>16643</v>
      </c>
      <c r="E575" s="725"/>
      <c r="F575" s="725"/>
      <c r="G575" s="725"/>
      <c r="H575" s="725"/>
      <c r="I575" s="725"/>
      <c r="J575" s="696"/>
      <c r="K575" s="563" t="s">
        <v>1110</v>
      </c>
      <c r="L575" s="562" t="s">
        <v>1109</v>
      </c>
      <c r="M575" s="562" t="s">
        <v>23</v>
      </c>
      <c r="N575" s="564"/>
      <c r="O575" s="564"/>
    </row>
    <row r="576" spans="1:15" ht="12.75" customHeight="1">
      <c r="A576" s="562">
        <v>38</v>
      </c>
      <c r="B576" s="562" t="s">
        <v>15945</v>
      </c>
      <c r="C576" s="562" t="s">
        <v>196</v>
      </c>
      <c r="D576" s="771" t="s">
        <v>16644</v>
      </c>
      <c r="E576" s="725"/>
      <c r="F576" s="725"/>
      <c r="G576" s="725"/>
      <c r="H576" s="725"/>
      <c r="I576" s="725"/>
      <c r="J576" s="696"/>
      <c r="K576" s="563" t="s">
        <v>468</v>
      </c>
      <c r="L576" s="562" t="s">
        <v>467</v>
      </c>
      <c r="M576" s="562" t="s">
        <v>23</v>
      </c>
      <c r="N576" s="564"/>
      <c r="O576" s="564"/>
    </row>
    <row r="577" spans="1:15" ht="12.75" customHeight="1">
      <c r="A577" s="562">
        <v>39</v>
      </c>
      <c r="B577" s="562" t="s">
        <v>15945</v>
      </c>
      <c r="C577" s="562" t="s">
        <v>196</v>
      </c>
      <c r="D577" s="771" t="s">
        <v>16645</v>
      </c>
      <c r="E577" s="725"/>
      <c r="F577" s="725"/>
      <c r="G577" s="725"/>
      <c r="H577" s="725"/>
      <c r="I577" s="725"/>
      <c r="J577" s="696"/>
      <c r="K577" s="563" t="s">
        <v>4980</v>
      </c>
      <c r="L577" s="562" t="s">
        <v>4979</v>
      </c>
      <c r="M577" s="562" t="s">
        <v>23</v>
      </c>
      <c r="N577" s="564"/>
      <c r="O577" s="564"/>
    </row>
    <row r="578" spans="1:15" ht="12.75" customHeight="1">
      <c r="A578" s="562">
        <v>40</v>
      </c>
      <c r="B578" s="562" t="s">
        <v>15945</v>
      </c>
      <c r="C578" s="562" t="s">
        <v>196</v>
      </c>
      <c r="D578" s="771" t="s">
        <v>16646</v>
      </c>
      <c r="E578" s="725"/>
      <c r="F578" s="725"/>
      <c r="G578" s="725"/>
      <c r="H578" s="725"/>
      <c r="I578" s="725"/>
      <c r="J578" s="696"/>
      <c r="K578" s="563" t="s">
        <v>4183</v>
      </c>
      <c r="L578" s="562" t="s">
        <v>4182</v>
      </c>
      <c r="M578" s="562" t="s">
        <v>23</v>
      </c>
      <c r="N578" s="564"/>
      <c r="O578" s="564"/>
    </row>
    <row r="579" spans="1:15" ht="12.75" customHeight="1">
      <c r="A579" s="562">
        <v>41</v>
      </c>
      <c r="B579" s="562" t="s">
        <v>15945</v>
      </c>
      <c r="C579" s="562" t="s">
        <v>196</v>
      </c>
      <c r="D579" s="771" t="s">
        <v>16647</v>
      </c>
      <c r="E579" s="725"/>
      <c r="F579" s="725"/>
      <c r="G579" s="725"/>
      <c r="H579" s="725"/>
      <c r="I579" s="725"/>
      <c r="J579" s="696"/>
      <c r="K579" s="563" t="s">
        <v>5898</v>
      </c>
      <c r="L579" s="562" t="s">
        <v>5897</v>
      </c>
      <c r="M579" s="562" t="s">
        <v>23</v>
      </c>
      <c r="N579" s="564"/>
      <c r="O579" s="564"/>
    </row>
    <row r="580" spans="1:15" ht="12.75" customHeight="1">
      <c r="A580" s="562">
        <v>42</v>
      </c>
      <c r="B580" s="562" t="s">
        <v>15945</v>
      </c>
      <c r="C580" s="562" t="s">
        <v>196</v>
      </c>
      <c r="D580" s="771" t="s">
        <v>16648</v>
      </c>
      <c r="E580" s="725"/>
      <c r="F580" s="725"/>
      <c r="G580" s="725"/>
      <c r="H580" s="725"/>
      <c r="I580" s="725"/>
      <c r="J580" s="696"/>
      <c r="K580" s="563" t="s">
        <v>1711</v>
      </c>
      <c r="L580" s="562" t="s">
        <v>1710</v>
      </c>
      <c r="M580" s="562" t="s">
        <v>23</v>
      </c>
      <c r="N580" s="564"/>
      <c r="O580" s="564"/>
    </row>
    <row r="581" spans="1:15" ht="12.75" customHeight="1">
      <c r="A581" s="562">
        <v>43</v>
      </c>
      <c r="B581" s="562" t="s">
        <v>15945</v>
      </c>
      <c r="C581" s="562" t="s">
        <v>196</v>
      </c>
      <c r="D581" s="771" t="s">
        <v>16649</v>
      </c>
      <c r="E581" s="725"/>
      <c r="F581" s="725"/>
      <c r="G581" s="725"/>
      <c r="H581" s="725"/>
      <c r="I581" s="725"/>
      <c r="J581" s="696"/>
      <c r="K581" s="563" t="s">
        <v>15140</v>
      </c>
      <c r="L581" s="562" t="s">
        <v>15139</v>
      </c>
      <c r="M581" s="562" t="s">
        <v>23</v>
      </c>
      <c r="N581" s="564"/>
      <c r="O581" s="564"/>
    </row>
    <row r="582" spans="1:15" ht="12.75" customHeight="1">
      <c r="A582" s="562">
        <v>44</v>
      </c>
      <c r="B582" s="562" t="s">
        <v>15945</v>
      </c>
      <c r="C582" s="562" t="s">
        <v>196</v>
      </c>
      <c r="D582" s="771" t="s">
        <v>16650</v>
      </c>
      <c r="E582" s="725"/>
      <c r="F582" s="725"/>
      <c r="G582" s="725"/>
      <c r="H582" s="725"/>
      <c r="I582" s="725"/>
      <c r="J582" s="696"/>
      <c r="K582" s="572">
        <v>1047</v>
      </c>
      <c r="L582" s="562" t="s">
        <v>7658</v>
      </c>
      <c r="M582" s="562" t="s">
        <v>15927</v>
      </c>
      <c r="N582" s="564"/>
      <c r="O582" s="564"/>
    </row>
    <row r="583" spans="1:15" ht="12.75" customHeight="1">
      <c r="A583" s="562">
        <v>45</v>
      </c>
      <c r="B583" s="562" t="s">
        <v>15945</v>
      </c>
      <c r="C583" s="562" t="s">
        <v>196</v>
      </c>
      <c r="D583" s="771" t="s">
        <v>16651</v>
      </c>
      <c r="E583" s="725"/>
      <c r="F583" s="725"/>
      <c r="G583" s="725"/>
      <c r="H583" s="725"/>
      <c r="I583" s="725"/>
      <c r="J583" s="696"/>
      <c r="K583" s="572">
        <v>1050</v>
      </c>
      <c r="L583" s="562" t="s">
        <v>3333</v>
      </c>
      <c r="M583" s="562" t="s">
        <v>23</v>
      </c>
      <c r="N583" s="564"/>
      <c r="O583" s="564"/>
    </row>
    <row r="584" spans="1:15" ht="12.75" customHeight="1">
      <c r="A584" s="562">
        <v>46</v>
      </c>
      <c r="B584" s="562" t="s">
        <v>15945</v>
      </c>
      <c r="C584" s="562" t="s">
        <v>196</v>
      </c>
      <c r="D584" s="771" t="s">
        <v>16652</v>
      </c>
      <c r="E584" s="725"/>
      <c r="F584" s="725"/>
      <c r="G584" s="725"/>
      <c r="H584" s="725"/>
      <c r="I584" s="725"/>
      <c r="J584" s="696"/>
      <c r="K584" s="572">
        <v>1051</v>
      </c>
      <c r="L584" s="562" t="s">
        <v>1096</v>
      </c>
      <c r="M584" s="562" t="s">
        <v>23</v>
      </c>
      <c r="N584" s="564"/>
      <c r="O584" s="564"/>
    </row>
    <row r="585" spans="1:15" ht="12.75" customHeight="1">
      <c r="A585" s="562">
        <v>47</v>
      </c>
      <c r="B585" s="562" t="s">
        <v>15945</v>
      </c>
      <c r="C585" s="562" t="s">
        <v>196</v>
      </c>
      <c r="D585" s="771" t="s">
        <v>16653</v>
      </c>
      <c r="E585" s="725"/>
      <c r="F585" s="725"/>
      <c r="G585" s="725"/>
      <c r="H585" s="725"/>
      <c r="I585" s="725"/>
      <c r="J585" s="696"/>
      <c r="K585" s="572">
        <v>1052</v>
      </c>
      <c r="L585" s="562" t="s">
        <v>3133</v>
      </c>
      <c r="M585" s="562" t="s">
        <v>23</v>
      </c>
      <c r="N585" s="564"/>
      <c r="O585" s="564"/>
    </row>
    <row r="586" spans="1:15" ht="12.75" customHeight="1">
      <c r="A586" s="562">
        <v>48</v>
      </c>
      <c r="B586" s="562" t="s">
        <v>15945</v>
      </c>
      <c r="C586" s="562" t="s">
        <v>196</v>
      </c>
      <c r="D586" s="771" t="s">
        <v>16654</v>
      </c>
      <c r="E586" s="725"/>
      <c r="F586" s="725"/>
      <c r="G586" s="725"/>
      <c r="H586" s="725"/>
      <c r="I586" s="725"/>
      <c r="J586" s="696"/>
      <c r="K586" s="573">
        <v>1053</v>
      </c>
      <c r="L586" s="562" t="s">
        <v>7850</v>
      </c>
      <c r="M586" s="562" t="s">
        <v>23</v>
      </c>
      <c r="N586" s="564"/>
      <c r="O586" s="564"/>
    </row>
    <row r="587" spans="1:15" ht="12.75" customHeight="1">
      <c r="A587" s="562">
        <v>49</v>
      </c>
      <c r="B587" s="562" t="s">
        <v>15945</v>
      </c>
      <c r="C587" s="562" t="s">
        <v>196</v>
      </c>
      <c r="D587" s="771" t="s">
        <v>16655</v>
      </c>
      <c r="E587" s="725"/>
      <c r="F587" s="725"/>
      <c r="G587" s="725"/>
      <c r="H587" s="725"/>
      <c r="I587" s="725"/>
      <c r="J587" s="696"/>
      <c r="K587" s="572">
        <v>1054</v>
      </c>
      <c r="L587" s="562" t="s">
        <v>15016</v>
      </c>
      <c r="M587" s="562" t="s">
        <v>23</v>
      </c>
      <c r="N587" s="564"/>
      <c r="O587" s="564"/>
    </row>
    <row r="588" spans="1:15" ht="12.75" customHeight="1">
      <c r="A588" s="562">
        <v>50</v>
      </c>
      <c r="B588" s="562" t="s">
        <v>15945</v>
      </c>
      <c r="C588" s="562" t="s">
        <v>196</v>
      </c>
      <c r="D588" s="771" t="s">
        <v>16656</v>
      </c>
      <c r="E588" s="725"/>
      <c r="F588" s="725"/>
      <c r="G588" s="725"/>
      <c r="H588" s="725"/>
      <c r="I588" s="725"/>
      <c r="J588" s="696"/>
      <c r="K588" s="572">
        <v>1055</v>
      </c>
      <c r="L588" s="562" t="s">
        <v>1136</v>
      </c>
      <c r="M588" s="562" t="s">
        <v>23</v>
      </c>
      <c r="N588" s="564"/>
      <c r="O588" s="564"/>
    </row>
    <row r="589" spans="1:15" ht="12.75" customHeight="1">
      <c r="A589" s="562">
        <v>51</v>
      </c>
      <c r="B589" s="562" t="s">
        <v>15945</v>
      </c>
      <c r="C589" s="562" t="s">
        <v>196</v>
      </c>
      <c r="D589" s="771" t="s">
        <v>16657</v>
      </c>
      <c r="E589" s="725"/>
      <c r="F589" s="725"/>
      <c r="G589" s="725"/>
      <c r="H589" s="725"/>
      <c r="I589" s="725"/>
      <c r="J589" s="696"/>
      <c r="K589" s="572">
        <v>1056</v>
      </c>
      <c r="L589" s="562" t="s">
        <v>4636</v>
      </c>
      <c r="M589" s="562" t="s">
        <v>23</v>
      </c>
      <c r="N589" s="564"/>
      <c r="O589" s="564"/>
    </row>
    <row r="590" spans="1:15" ht="12.75" customHeight="1">
      <c r="A590" s="562">
        <v>52</v>
      </c>
      <c r="B590" s="562" t="s">
        <v>15945</v>
      </c>
      <c r="C590" s="562" t="s">
        <v>196</v>
      </c>
      <c r="D590" s="771" t="s">
        <v>16658</v>
      </c>
      <c r="E590" s="725"/>
      <c r="F590" s="725"/>
      <c r="G590" s="725"/>
      <c r="H590" s="725"/>
      <c r="I590" s="725"/>
      <c r="J590" s="696"/>
      <c r="K590" s="572">
        <v>1057</v>
      </c>
      <c r="L590" s="562" t="s">
        <v>14957</v>
      </c>
      <c r="M590" s="562" t="s">
        <v>23</v>
      </c>
      <c r="N590" s="564"/>
      <c r="O590" s="564"/>
    </row>
    <row r="591" spans="1:15" ht="12.75" customHeight="1">
      <c r="A591" s="562">
        <v>53</v>
      </c>
      <c r="B591" s="562" t="s">
        <v>15945</v>
      </c>
      <c r="C591" s="562" t="s">
        <v>196</v>
      </c>
      <c r="D591" s="771" t="s">
        <v>16659</v>
      </c>
      <c r="E591" s="725"/>
      <c r="F591" s="725"/>
      <c r="G591" s="725"/>
      <c r="H591" s="725"/>
      <c r="I591" s="725"/>
      <c r="J591" s="696"/>
      <c r="K591" s="572">
        <v>1059</v>
      </c>
      <c r="L591" s="562" t="s">
        <v>3892</v>
      </c>
      <c r="M591" s="562" t="s">
        <v>23</v>
      </c>
      <c r="N591" s="564"/>
      <c r="O591" s="564"/>
    </row>
    <row r="592" spans="1:15" ht="12.75" customHeight="1">
      <c r="A592" s="562">
        <v>54</v>
      </c>
      <c r="B592" s="562" t="s">
        <v>15945</v>
      </c>
      <c r="C592" s="562" t="s">
        <v>196</v>
      </c>
      <c r="D592" s="771" t="s">
        <v>16660</v>
      </c>
      <c r="E592" s="725"/>
      <c r="F592" s="725"/>
      <c r="G592" s="725"/>
      <c r="H592" s="725"/>
      <c r="I592" s="725"/>
      <c r="J592" s="696"/>
      <c r="K592" s="572">
        <v>1060</v>
      </c>
      <c r="L592" s="562" t="s">
        <v>6790</v>
      </c>
      <c r="M592" s="562" t="s">
        <v>23</v>
      </c>
      <c r="N592" s="564"/>
      <c r="O592" s="564"/>
    </row>
    <row r="593" spans="1:15" ht="12.75" customHeight="1">
      <c r="A593" s="562">
        <v>55</v>
      </c>
      <c r="B593" s="562" t="s">
        <v>15945</v>
      </c>
      <c r="C593" s="562" t="s">
        <v>196</v>
      </c>
      <c r="D593" s="771" t="s">
        <v>16661</v>
      </c>
      <c r="E593" s="725"/>
      <c r="F593" s="725"/>
      <c r="G593" s="725"/>
      <c r="H593" s="725"/>
      <c r="I593" s="725"/>
      <c r="J593" s="696"/>
      <c r="K593" s="572">
        <v>1062</v>
      </c>
      <c r="L593" s="562" t="s">
        <v>3322</v>
      </c>
      <c r="M593" s="562" t="s">
        <v>23</v>
      </c>
      <c r="N593" s="564"/>
      <c r="O593" s="564"/>
    </row>
    <row r="594" spans="1:15" ht="12.75" customHeight="1">
      <c r="A594" s="562">
        <v>56</v>
      </c>
      <c r="B594" s="562" t="s">
        <v>15945</v>
      </c>
      <c r="C594" s="562" t="s">
        <v>196</v>
      </c>
      <c r="D594" s="771" t="s">
        <v>16662</v>
      </c>
      <c r="E594" s="725"/>
      <c r="F594" s="725"/>
      <c r="G594" s="725"/>
      <c r="H594" s="725"/>
      <c r="I594" s="725"/>
      <c r="J594" s="696"/>
      <c r="K594" s="573">
        <v>1063</v>
      </c>
      <c r="L594" s="562" t="s">
        <v>4462</v>
      </c>
      <c r="M594" s="562" t="s">
        <v>23</v>
      </c>
      <c r="N594" s="564"/>
      <c r="O594" s="564"/>
    </row>
    <row r="595" spans="1:15" ht="12.75" customHeight="1">
      <c r="A595" s="562">
        <v>57</v>
      </c>
      <c r="B595" s="562" t="s">
        <v>15945</v>
      </c>
      <c r="C595" s="562" t="s">
        <v>196</v>
      </c>
      <c r="D595" s="771" t="s">
        <v>16663</v>
      </c>
      <c r="E595" s="725"/>
      <c r="F595" s="725"/>
      <c r="G595" s="725"/>
      <c r="H595" s="725"/>
      <c r="I595" s="725"/>
      <c r="J595" s="696"/>
      <c r="K595" s="573">
        <v>1064</v>
      </c>
      <c r="L595" s="562" t="s">
        <v>2981</v>
      </c>
      <c r="M595" s="562" t="s">
        <v>23</v>
      </c>
      <c r="N595" s="564"/>
      <c r="O595" s="564"/>
    </row>
    <row r="596" spans="1:15" ht="12.75" customHeight="1">
      <c r="A596" s="562">
        <v>58</v>
      </c>
      <c r="B596" s="562" t="s">
        <v>15945</v>
      </c>
      <c r="C596" s="562" t="s">
        <v>196</v>
      </c>
      <c r="D596" s="771" t="s">
        <v>16664</v>
      </c>
      <c r="E596" s="725"/>
      <c r="F596" s="725"/>
      <c r="G596" s="725"/>
      <c r="H596" s="725"/>
      <c r="I596" s="725"/>
      <c r="J596" s="696"/>
      <c r="K596" s="573">
        <v>1066</v>
      </c>
      <c r="L596" s="562" t="s">
        <v>12013</v>
      </c>
      <c r="M596" s="562" t="s">
        <v>23</v>
      </c>
      <c r="N596" s="564"/>
      <c r="O596" s="564"/>
    </row>
    <row r="597" spans="1:15" ht="12.75" customHeight="1">
      <c r="A597" s="562">
        <v>59</v>
      </c>
      <c r="B597" s="562" t="s">
        <v>15945</v>
      </c>
      <c r="C597" s="562" t="s">
        <v>196</v>
      </c>
      <c r="D597" s="771" t="s">
        <v>16665</v>
      </c>
      <c r="E597" s="725"/>
      <c r="F597" s="725"/>
      <c r="G597" s="725"/>
      <c r="H597" s="725"/>
      <c r="I597" s="725"/>
      <c r="J597" s="696"/>
      <c r="K597" s="572">
        <v>1068</v>
      </c>
      <c r="L597" s="562" t="s">
        <v>5475</v>
      </c>
      <c r="M597" s="562" t="s">
        <v>23</v>
      </c>
      <c r="N597" s="564"/>
      <c r="O597" s="564"/>
    </row>
    <row r="598" spans="1:15" ht="12.75" customHeight="1">
      <c r="A598" s="562">
        <v>60</v>
      </c>
      <c r="B598" s="562" t="s">
        <v>15945</v>
      </c>
      <c r="C598" s="562" t="s">
        <v>196</v>
      </c>
      <c r="D598" s="771" t="s">
        <v>16666</v>
      </c>
      <c r="E598" s="725"/>
      <c r="F598" s="725"/>
      <c r="G598" s="725"/>
      <c r="H598" s="725"/>
      <c r="I598" s="725"/>
      <c r="J598" s="696"/>
      <c r="K598" s="572">
        <v>1069</v>
      </c>
      <c r="L598" s="562" t="s">
        <v>6055</v>
      </c>
      <c r="M598" s="562" t="s">
        <v>23</v>
      </c>
      <c r="N598" s="564"/>
      <c r="O598" s="564"/>
    </row>
    <row r="599" spans="1:15" ht="12.75" customHeight="1">
      <c r="A599" s="562">
        <v>61</v>
      </c>
      <c r="B599" s="562" t="s">
        <v>15945</v>
      </c>
      <c r="C599" s="562" t="s">
        <v>196</v>
      </c>
      <c r="D599" s="771" t="s">
        <v>16667</v>
      </c>
      <c r="E599" s="725"/>
      <c r="F599" s="725"/>
      <c r="G599" s="725"/>
      <c r="H599" s="725"/>
      <c r="I599" s="725"/>
      <c r="J599" s="696"/>
      <c r="K599" s="572">
        <v>1070</v>
      </c>
      <c r="L599" s="562" t="s">
        <v>4648</v>
      </c>
      <c r="M599" s="562" t="s">
        <v>23</v>
      </c>
      <c r="N599" s="564"/>
      <c r="O599" s="564"/>
    </row>
    <row r="600" spans="1:15" ht="12.75" customHeight="1">
      <c r="A600" s="562">
        <v>62</v>
      </c>
      <c r="B600" s="562" t="s">
        <v>15945</v>
      </c>
      <c r="C600" s="562" t="s">
        <v>196</v>
      </c>
      <c r="D600" s="771" t="s">
        <v>16668</v>
      </c>
      <c r="E600" s="725"/>
      <c r="F600" s="725"/>
      <c r="G600" s="725"/>
      <c r="H600" s="725"/>
      <c r="I600" s="725"/>
      <c r="J600" s="696"/>
      <c r="K600" s="572">
        <v>1071</v>
      </c>
      <c r="L600" s="562" t="s">
        <v>910</v>
      </c>
      <c r="M600" s="562" t="s">
        <v>23</v>
      </c>
      <c r="N600" s="564"/>
      <c r="O600" s="564"/>
    </row>
    <row r="601" spans="1:15" ht="12.75" customHeight="1">
      <c r="A601" s="562">
        <v>63</v>
      </c>
      <c r="B601" s="562" t="s">
        <v>15945</v>
      </c>
      <c r="C601" s="562" t="s">
        <v>196</v>
      </c>
      <c r="D601" s="771" t="s">
        <v>16002</v>
      </c>
      <c r="E601" s="725"/>
      <c r="F601" s="725"/>
      <c r="G601" s="725"/>
      <c r="H601" s="725"/>
      <c r="I601" s="725"/>
      <c r="J601" s="696"/>
      <c r="K601" s="572">
        <v>1072</v>
      </c>
      <c r="L601" s="562" t="s">
        <v>9470</v>
      </c>
      <c r="M601" s="562" t="s">
        <v>23</v>
      </c>
      <c r="N601" s="564"/>
      <c r="O601" s="564"/>
    </row>
    <row r="602" spans="1:15" ht="12.75" customHeight="1">
      <c r="A602" s="562">
        <v>64</v>
      </c>
      <c r="B602" s="562" t="s">
        <v>15945</v>
      </c>
      <c r="C602" s="562" t="s">
        <v>196</v>
      </c>
      <c r="D602" s="771" t="s">
        <v>15883</v>
      </c>
      <c r="E602" s="725"/>
      <c r="F602" s="725"/>
      <c r="G602" s="725"/>
      <c r="H602" s="725"/>
      <c r="I602" s="725"/>
      <c r="J602" s="696"/>
      <c r="K602" s="572">
        <v>1073</v>
      </c>
      <c r="L602" s="562" t="s">
        <v>3040</v>
      </c>
      <c r="M602" s="562" t="s">
        <v>16350</v>
      </c>
      <c r="N602" s="564"/>
      <c r="O602" s="564"/>
    </row>
    <row r="603" spans="1:15" ht="12.75" customHeight="1">
      <c r="A603" s="562">
        <v>65</v>
      </c>
      <c r="B603" s="562" t="s">
        <v>15945</v>
      </c>
      <c r="C603" s="562" t="s">
        <v>196</v>
      </c>
      <c r="D603" s="771" t="s">
        <v>16669</v>
      </c>
      <c r="E603" s="725"/>
      <c r="F603" s="725"/>
      <c r="G603" s="725"/>
      <c r="H603" s="725"/>
      <c r="I603" s="725"/>
      <c r="J603" s="696"/>
      <c r="K603" s="572">
        <v>1074</v>
      </c>
      <c r="L603" s="562" t="s">
        <v>6407</v>
      </c>
      <c r="M603" s="562" t="s">
        <v>23</v>
      </c>
      <c r="N603" s="564"/>
      <c r="O603" s="564"/>
    </row>
    <row r="604" spans="1:15" ht="12.75" customHeight="1">
      <c r="A604" s="562">
        <v>66</v>
      </c>
      <c r="B604" s="562" t="s">
        <v>15945</v>
      </c>
      <c r="C604" s="562" t="s">
        <v>196</v>
      </c>
      <c r="D604" s="771" t="s">
        <v>16670</v>
      </c>
      <c r="E604" s="725"/>
      <c r="F604" s="725"/>
      <c r="G604" s="725"/>
      <c r="H604" s="725"/>
      <c r="I604" s="725"/>
      <c r="J604" s="696"/>
      <c r="K604" s="572">
        <v>1075</v>
      </c>
      <c r="L604" s="562" t="s">
        <v>3835</v>
      </c>
      <c r="M604" s="562" t="s">
        <v>23</v>
      </c>
      <c r="N604" s="564"/>
      <c r="O604" s="564"/>
    </row>
    <row r="605" spans="1:15" ht="12.75" customHeight="1">
      <c r="A605" s="562">
        <v>67</v>
      </c>
      <c r="B605" s="562" t="s">
        <v>15945</v>
      </c>
      <c r="C605" s="562" t="s">
        <v>196</v>
      </c>
      <c r="D605" s="771" t="s">
        <v>16671</v>
      </c>
      <c r="E605" s="725"/>
      <c r="F605" s="725"/>
      <c r="G605" s="725"/>
      <c r="H605" s="725"/>
      <c r="I605" s="725"/>
      <c r="J605" s="696"/>
      <c r="K605" s="573">
        <v>1076</v>
      </c>
      <c r="L605" s="562" t="s">
        <v>4095</v>
      </c>
      <c r="M605" s="562" t="s">
        <v>23</v>
      </c>
      <c r="N605" s="564"/>
      <c r="O605" s="564"/>
    </row>
    <row r="606" spans="1:15" ht="12.75" customHeight="1">
      <c r="A606" s="562">
        <v>68</v>
      </c>
      <c r="B606" s="562" t="s">
        <v>15945</v>
      </c>
      <c r="C606" s="562" t="s">
        <v>196</v>
      </c>
      <c r="D606" s="771" t="s">
        <v>16672</v>
      </c>
      <c r="E606" s="725"/>
      <c r="F606" s="725"/>
      <c r="G606" s="725"/>
      <c r="H606" s="725"/>
      <c r="I606" s="725"/>
      <c r="J606" s="696"/>
      <c r="K606" s="573">
        <v>1077</v>
      </c>
      <c r="L606" s="562" t="s">
        <v>7680</v>
      </c>
      <c r="M606" s="562" t="s">
        <v>23</v>
      </c>
      <c r="N606" s="564"/>
      <c r="O606" s="564"/>
    </row>
    <row r="607" spans="1:15" ht="12.75" customHeight="1">
      <c r="A607" s="562">
        <v>69</v>
      </c>
      <c r="B607" s="562" t="s">
        <v>15945</v>
      </c>
      <c r="C607" s="562" t="s">
        <v>196</v>
      </c>
      <c r="D607" s="771" t="s">
        <v>16673</v>
      </c>
      <c r="E607" s="725"/>
      <c r="F607" s="725"/>
      <c r="G607" s="725"/>
      <c r="H607" s="725"/>
      <c r="I607" s="725"/>
      <c r="J607" s="696"/>
      <c r="K607" s="573">
        <v>1078</v>
      </c>
      <c r="L607" s="562" t="s">
        <v>15104</v>
      </c>
      <c r="M607" s="562" t="s">
        <v>23</v>
      </c>
      <c r="N607" s="564"/>
      <c r="O607" s="564"/>
    </row>
    <row r="608" spans="1:15" ht="12.75" customHeight="1">
      <c r="A608" s="562">
        <v>70</v>
      </c>
      <c r="B608" s="562" t="s">
        <v>15945</v>
      </c>
      <c r="C608" s="562" t="s">
        <v>196</v>
      </c>
      <c r="D608" s="771" t="s">
        <v>16674</v>
      </c>
      <c r="E608" s="725"/>
      <c r="F608" s="725"/>
      <c r="G608" s="725"/>
      <c r="H608" s="725"/>
      <c r="I608" s="725"/>
      <c r="J608" s="696"/>
      <c r="K608" s="572">
        <v>1079</v>
      </c>
      <c r="L608" s="562" t="s">
        <v>5072</v>
      </c>
      <c r="M608" s="562" t="s">
        <v>23</v>
      </c>
      <c r="N608" s="564"/>
      <c r="O608" s="564"/>
    </row>
    <row r="609" spans="1:15" ht="12.75" customHeight="1">
      <c r="A609" s="562">
        <v>71</v>
      </c>
      <c r="B609" s="562" t="s">
        <v>15945</v>
      </c>
      <c r="C609" s="562" t="s">
        <v>196</v>
      </c>
      <c r="D609" s="771" t="s">
        <v>16675</v>
      </c>
      <c r="E609" s="725"/>
      <c r="F609" s="725"/>
      <c r="G609" s="725"/>
      <c r="H609" s="725"/>
      <c r="I609" s="725"/>
      <c r="J609" s="696"/>
      <c r="K609" s="572">
        <v>1080</v>
      </c>
      <c r="L609" s="562" t="s">
        <v>5172</v>
      </c>
      <c r="M609" s="562" t="s">
        <v>23</v>
      </c>
      <c r="N609" s="564"/>
      <c r="O609" s="564"/>
    </row>
    <row r="610" spans="1:15" ht="12.75" customHeight="1">
      <c r="A610" s="562">
        <v>72</v>
      </c>
      <c r="B610" s="562" t="s">
        <v>15945</v>
      </c>
      <c r="C610" s="562" t="s">
        <v>196</v>
      </c>
      <c r="D610" s="771" t="s">
        <v>16676</v>
      </c>
      <c r="E610" s="725"/>
      <c r="F610" s="725"/>
      <c r="G610" s="725"/>
      <c r="H610" s="725"/>
      <c r="I610" s="725"/>
      <c r="J610" s="696"/>
      <c r="K610" s="572">
        <v>1081</v>
      </c>
      <c r="L610" s="562" t="s">
        <v>3768</v>
      </c>
      <c r="M610" s="562" t="s">
        <v>23</v>
      </c>
      <c r="N610" s="564"/>
      <c r="O610" s="564"/>
    </row>
    <row r="611" spans="1:15" ht="12.75" customHeight="1">
      <c r="A611" s="562">
        <v>73</v>
      </c>
      <c r="B611" s="562" t="s">
        <v>15945</v>
      </c>
      <c r="C611" s="562" t="s">
        <v>196</v>
      </c>
      <c r="D611" s="771" t="s">
        <v>16677</v>
      </c>
      <c r="E611" s="725"/>
      <c r="F611" s="725"/>
      <c r="G611" s="725"/>
      <c r="H611" s="725"/>
      <c r="I611" s="725"/>
      <c r="J611" s="696"/>
      <c r="K611" s="573">
        <v>1082</v>
      </c>
      <c r="L611" s="562" t="s">
        <v>5396</v>
      </c>
      <c r="M611" s="562" t="s">
        <v>23</v>
      </c>
      <c r="N611" s="564"/>
      <c r="O611" s="564"/>
    </row>
    <row r="612" spans="1:15" ht="12.75" customHeight="1">
      <c r="A612" s="562">
        <v>74</v>
      </c>
      <c r="B612" s="562" t="s">
        <v>15945</v>
      </c>
      <c r="C612" s="562" t="s">
        <v>196</v>
      </c>
      <c r="D612" s="771" t="s">
        <v>16678</v>
      </c>
      <c r="E612" s="725"/>
      <c r="F612" s="725"/>
      <c r="G612" s="725"/>
      <c r="H612" s="725"/>
      <c r="I612" s="725"/>
      <c r="J612" s="696"/>
      <c r="K612" s="572">
        <v>1083</v>
      </c>
      <c r="L612" s="562" t="s">
        <v>1770</v>
      </c>
      <c r="M612" s="562" t="s">
        <v>23</v>
      </c>
      <c r="N612" s="564"/>
      <c r="O612" s="564"/>
    </row>
    <row r="613" spans="1:15" ht="12.75" customHeight="1">
      <c r="A613" s="562">
        <v>75</v>
      </c>
      <c r="B613" s="562" t="s">
        <v>15945</v>
      </c>
      <c r="C613" s="562" t="s">
        <v>196</v>
      </c>
      <c r="D613" s="771" t="s">
        <v>16679</v>
      </c>
      <c r="E613" s="725"/>
      <c r="F613" s="725"/>
      <c r="G613" s="725"/>
      <c r="H613" s="725"/>
      <c r="I613" s="725"/>
      <c r="J613" s="696"/>
      <c r="K613" s="572">
        <v>1084</v>
      </c>
      <c r="L613" s="562" t="s">
        <v>7906</v>
      </c>
      <c r="M613" s="562" t="s">
        <v>23</v>
      </c>
      <c r="N613" s="564"/>
      <c r="O613" s="564"/>
    </row>
    <row r="614" spans="1:15" ht="12.75" customHeight="1">
      <c r="A614" s="562">
        <v>76</v>
      </c>
      <c r="B614" s="562" t="s">
        <v>15945</v>
      </c>
      <c r="C614" s="562" t="s">
        <v>196</v>
      </c>
      <c r="D614" s="771" t="s">
        <v>16680</v>
      </c>
      <c r="E614" s="725"/>
      <c r="F614" s="725"/>
      <c r="G614" s="725"/>
      <c r="H614" s="725"/>
      <c r="I614" s="725"/>
      <c r="J614" s="696"/>
      <c r="K614" s="573">
        <v>1085</v>
      </c>
      <c r="L614" s="562" t="s">
        <v>6524</v>
      </c>
      <c r="M614" s="562" t="s">
        <v>23</v>
      </c>
      <c r="N614" s="564"/>
      <c r="O614" s="564"/>
    </row>
    <row r="615" spans="1:15" ht="12.75" customHeight="1">
      <c r="A615" s="562">
        <v>77</v>
      </c>
      <c r="B615" s="562" t="s">
        <v>15945</v>
      </c>
      <c r="C615" s="562" t="s">
        <v>196</v>
      </c>
      <c r="D615" s="771" t="s">
        <v>16681</v>
      </c>
      <c r="E615" s="725"/>
      <c r="F615" s="725"/>
      <c r="G615" s="725"/>
      <c r="H615" s="725"/>
      <c r="I615" s="725"/>
      <c r="J615" s="696"/>
      <c r="K615" s="572">
        <v>1086</v>
      </c>
      <c r="L615" s="562" t="s">
        <v>3229</v>
      </c>
      <c r="M615" s="562" t="s">
        <v>23</v>
      </c>
      <c r="N615" s="564"/>
      <c r="O615" s="564"/>
    </row>
    <row r="616" spans="1:15" ht="12.75" customHeight="1">
      <c r="A616" s="562">
        <v>78</v>
      </c>
      <c r="B616" s="562" t="s">
        <v>15945</v>
      </c>
      <c r="C616" s="562" t="s">
        <v>196</v>
      </c>
      <c r="D616" s="771" t="s">
        <v>15897</v>
      </c>
      <c r="E616" s="725"/>
      <c r="F616" s="725"/>
      <c r="G616" s="725"/>
      <c r="H616" s="725"/>
      <c r="I616" s="725"/>
      <c r="J616" s="696"/>
      <c r="K616" s="572">
        <v>1087</v>
      </c>
      <c r="L616" s="562" t="s">
        <v>10117</v>
      </c>
      <c r="M616" s="562" t="s">
        <v>23</v>
      </c>
      <c r="N616" s="564"/>
      <c r="O616" s="564"/>
    </row>
    <row r="617" spans="1:15" ht="12.75" customHeight="1">
      <c r="A617" s="562">
        <v>79</v>
      </c>
      <c r="B617" s="562" t="s">
        <v>15945</v>
      </c>
      <c r="C617" s="562" t="s">
        <v>196</v>
      </c>
      <c r="D617" s="771" t="s">
        <v>16682</v>
      </c>
      <c r="E617" s="725"/>
      <c r="F617" s="725"/>
      <c r="G617" s="725"/>
      <c r="H617" s="725"/>
      <c r="I617" s="725"/>
      <c r="J617" s="696"/>
      <c r="K617" s="572">
        <v>1088</v>
      </c>
      <c r="L617" s="562" t="s">
        <v>1210</v>
      </c>
      <c r="M617" s="562" t="s">
        <v>23</v>
      </c>
      <c r="N617" s="564"/>
      <c r="O617" s="564"/>
    </row>
    <row r="618" spans="1:15" ht="12.75" customHeight="1">
      <c r="A618" s="562">
        <v>80</v>
      </c>
      <c r="B618" s="562" t="s">
        <v>15945</v>
      </c>
      <c r="C618" s="562" t="s">
        <v>196</v>
      </c>
      <c r="D618" s="771" t="s">
        <v>16683</v>
      </c>
      <c r="E618" s="725"/>
      <c r="F618" s="725"/>
      <c r="G618" s="725"/>
      <c r="H618" s="725"/>
      <c r="I618" s="725"/>
      <c r="J618" s="696"/>
      <c r="K618" s="572">
        <v>1089</v>
      </c>
      <c r="L618" s="562" t="s">
        <v>750</v>
      </c>
      <c r="M618" s="562" t="s">
        <v>23</v>
      </c>
      <c r="N618" s="564"/>
      <c r="O618" s="564"/>
    </row>
    <row r="619" spans="1:15" ht="12.75" customHeight="1">
      <c r="A619" s="562">
        <v>81</v>
      </c>
      <c r="B619" s="562" t="s">
        <v>15945</v>
      </c>
      <c r="C619" s="562" t="s">
        <v>196</v>
      </c>
      <c r="D619" s="771" t="s">
        <v>16684</v>
      </c>
      <c r="E619" s="725"/>
      <c r="F619" s="725"/>
      <c r="G619" s="725"/>
      <c r="H619" s="725"/>
      <c r="I619" s="725"/>
      <c r="J619" s="696"/>
      <c r="K619" s="572">
        <v>1090</v>
      </c>
      <c r="L619" s="562" t="s">
        <v>6985</v>
      </c>
      <c r="M619" s="562" t="s">
        <v>23</v>
      </c>
      <c r="N619" s="564"/>
      <c r="O619" s="564"/>
    </row>
    <row r="620" spans="1:15" ht="12.75" customHeight="1">
      <c r="A620" s="562">
        <v>82</v>
      </c>
      <c r="B620" s="562" t="s">
        <v>15945</v>
      </c>
      <c r="C620" s="562" t="s">
        <v>196</v>
      </c>
      <c r="D620" s="771" t="s">
        <v>16685</v>
      </c>
      <c r="E620" s="725"/>
      <c r="F620" s="725"/>
      <c r="G620" s="725"/>
      <c r="H620" s="725"/>
      <c r="I620" s="725"/>
      <c r="J620" s="696"/>
      <c r="K620" s="572">
        <v>1091</v>
      </c>
      <c r="L620" s="562"/>
      <c r="M620" s="562" t="s">
        <v>23</v>
      </c>
      <c r="N620" s="564"/>
      <c r="O620" s="564"/>
    </row>
    <row r="621" spans="1:15" ht="12.75" customHeight="1">
      <c r="A621" s="562">
        <v>83</v>
      </c>
      <c r="B621" s="562" t="s">
        <v>15945</v>
      </c>
      <c r="C621" s="562" t="s">
        <v>196</v>
      </c>
      <c r="D621" s="771" t="s">
        <v>15844</v>
      </c>
      <c r="E621" s="725"/>
      <c r="F621" s="725"/>
      <c r="G621" s="725"/>
      <c r="H621" s="725"/>
      <c r="I621" s="725"/>
      <c r="J621" s="696"/>
      <c r="K621" s="573">
        <v>1092</v>
      </c>
      <c r="L621" s="562" t="s">
        <v>9618</v>
      </c>
      <c r="M621" s="562" t="s">
        <v>16350</v>
      </c>
      <c r="N621" s="564"/>
      <c r="O621" s="564"/>
    </row>
    <row r="622" spans="1:15" ht="12.75" customHeight="1">
      <c r="A622" s="562">
        <v>84</v>
      </c>
      <c r="B622" s="562" t="s">
        <v>15945</v>
      </c>
      <c r="C622" s="562" t="s">
        <v>196</v>
      </c>
      <c r="D622" s="771" t="s">
        <v>16686</v>
      </c>
      <c r="E622" s="725"/>
      <c r="F622" s="725"/>
      <c r="G622" s="725"/>
      <c r="H622" s="725"/>
      <c r="I622" s="725"/>
      <c r="J622" s="696"/>
      <c r="K622" s="572">
        <v>1093</v>
      </c>
      <c r="L622" s="562" t="s">
        <v>3510</v>
      </c>
      <c r="M622" s="562" t="s">
        <v>23</v>
      </c>
      <c r="N622" s="564"/>
      <c r="O622" s="564"/>
    </row>
    <row r="623" spans="1:15" ht="12.75" customHeight="1">
      <c r="A623" s="562">
        <v>85</v>
      </c>
      <c r="B623" s="562" t="s">
        <v>15945</v>
      </c>
      <c r="C623" s="562" t="s">
        <v>196</v>
      </c>
      <c r="D623" s="771" t="s">
        <v>16687</v>
      </c>
      <c r="E623" s="725"/>
      <c r="F623" s="725"/>
      <c r="G623" s="725"/>
      <c r="H623" s="725"/>
      <c r="I623" s="725"/>
      <c r="J623" s="696"/>
      <c r="K623" s="572">
        <v>1094</v>
      </c>
      <c r="L623" s="562" t="s">
        <v>620</v>
      </c>
      <c r="M623" s="562" t="s">
        <v>23</v>
      </c>
      <c r="N623" s="564"/>
      <c r="O623" s="564"/>
    </row>
    <row r="624" spans="1:15" ht="12.75" customHeight="1">
      <c r="A624" s="562">
        <v>86</v>
      </c>
      <c r="B624" s="562" t="s">
        <v>15945</v>
      </c>
      <c r="C624" s="562" t="s">
        <v>196</v>
      </c>
      <c r="D624" s="771" t="s">
        <v>16688</v>
      </c>
      <c r="E624" s="725"/>
      <c r="F624" s="725"/>
      <c r="G624" s="725"/>
      <c r="H624" s="725"/>
      <c r="I624" s="725"/>
      <c r="J624" s="696"/>
      <c r="K624" s="572">
        <v>1095</v>
      </c>
      <c r="L624" s="562" t="s">
        <v>10560</v>
      </c>
      <c r="M624" s="562" t="s">
        <v>23</v>
      </c>
      <c r="N624" s="564"/>
      <c r="O624" s="564"/>
    </row>
    <row r="625" spans="1:15" ht="12.75" customHeight="1">
      <c r="A625" s="562">
        <v>87</v>
      </c>
      <c r="B625" s="562" t="s">
        <v>15945</v>
      </c>
      <c r="C625" s="562" t="s">
        <v>196</v>
      </c>
      <c r="D625" s="772" t="s">
        <v>16689</v>
      </c>
      <c r="E625" s="725"/>
      <c r="F625" s="725"/>
      <c r="G625" s="725"/>
      <c r="H625" s="725"/>
      <c r="I625" s="725"/>
      <c r="J625" s="696"/>
      <c r="K625" s="572">
        <v>1096</v>
      </c>
      <c r="L625" s="566" t="s">
        <v>1148</v>
      </c>
      <c r="M625" s="566" t="s">
        <v>23</v>
      </c>
      <c r="N625" s="564"/>
      <c r="O625" s="564"/>
    </row>
    <row r="626" spans="1:15" ht="12.75" customHeight="1">
      <c r="A626" s="562">
        <v>88</v>
      </c>
      <c r="B626" s="562" t="s">
        <v>15945</v>
      </c>
      <c r="C626" s="562" t="s">
        <v>196</v>
      </c>
      <c r="D626" s="771" t="s">
        <v>16690</v>
      </c>
      <c r="E626" s="725"/>
      <c r="F626" s="725"/>
      <c r="G626" s="725"/>
      <c r="H626" s="725"/>
      <c r="I626" s="725"/>
      <c r="J626" s="696"/>
      <c r="K626" s="573">
        <v>1097</v>
      </c>
      <c r="L626" s="562" t="s">
        <v>2846</v>
      </c>
      <c r="M626" s="562" t="s">
        <v>23</v>
      </c>
      <c r="N626" s="564"/>
      <c r="O626" s="564"/>
    </row>
    <row r="627" spans="1:15" ht="12.75" customHeight="1">
      <c r="A627" s="562">
        <v>89</v>
      </c>
      <c r="B627" s="562" t="s">
        <v>15945</v>
      </c>
      <c r="C627" s="562" t="s">
        <v>196</v>
      </c>
      <c r="D627" s="771" t="s">
        <v>16691</v>
      </c>
      <c r="E627" s="725"/>
      <c r="F627" s="725"/>
      <c r="G627" s="725"/>
      <c r="H627" s="725"/>
      <c r="I627" s="725"/>
      <c r="J627" s="696"/>
      <c r="K627" s="572">
        <v>1098</v>
      </c>
      <c r="L627" s="562" t="s">
        <v>6004</v>
      </c>
      <c r="M627" s="562" t="s">
        <v>23</v>
      </c>
      <c r="N627" s="564"/>
      <c r="O627" s="564"/>
    </row>
    <row r="628" spans="1:15" ht="12.75" customHeight="1">
      <c r="A628" s="562">
        <v>90</v>
      </c>
      <c r="B628" s="562" t="s">
        <v>15945</v>
      </c>
      <c r="C628" s="562" t="s">
        <v>196</v>
      </c>
      <c r="D628" s="771" t="s">
        <v>16692</v>
      </c>
      <c r="E628" s="725"/>
      <c r="F628" s="725"/>
      <c r="G628" s="725"/>
      <c r="H628" s="725"/>
      <c r="I628" s="725"/>
      <c r="J628" s="696"/>
      <c r="K628" s="572">
        <v>1099</v>
      </c>
      <c r="L628" s="562" t="s">
        <v>16693</v>
      </c>
      <c r="M628" s="562" t="s">
        <v>23</v>
      </c>
      <c r="N628" s="564"/>
      <c r="O628" s="564"/>
    </row>
    <row r="629" spans="1:15" ht="12.75" customHeight="1">
      <c r="A629" s="562">
        <v>91</v>
      </c>
      <c r="B629" s="562" t="s">
        <v>15945</v>
      </c>
      <c r="C629" s="562" t="s">
        <v>196</v>
      </c>
      <c r="D629" s="771" t="s">
        <v>16694</v>
      </c>
      <c r="E629" s="725"/>
      <c r="F629" s="725"/>
      <c r="G629" s="725"/>
      <c r="H629" s="725"/>
      <c r="I629" s="725"/>
      <c r="J629" s="696"/>
      <c r="K629" s="572">
        <v>1101</v>
      </c>
      <c r="L629" s="562" t="s">
        <v>3194</v>
      </c>
      <c r="M629" s="562" t="s">
        <v>23</v>
      </c>
      <c r="N629" s="564"/>
      <c r="O629" s="564"/>
    </row>
    <row r="630" spans="1:15" ht="12.75" customHeight="1">
      <c r="A630" s="562">
        <v>92</v>
      </c>
      <c r="B630" s="562" t="s">
        <v>15945</v>
      </c>
      <c r="C630" s="562" t="s">
        <v>196</v>
      </c>
      <c r="D630" s="771" t="s">
        <v>16695</v>
      </c>
      <c r="E630" s="725"/>
      <c r="F630" s="725"/>
      <c r="G630" s="725"/>
      <c r="H630" s="725"/>
      <c r="I630" s="725"/>
      <c r="J630" s="696"/>
      <c r="K630" s="572">
        <v>1102</v>
      </c>
      <c r="L630" s="562" t="s">
        <v>8945</v>
      </c>
      <c r="M630" s="562" t="s">
        <v>23</v>
      </c>
      <c r="N630" s="564"/>
      <c r="O630" s="564"/>
    </row>
    <row r="631" spans="1:15" ht="12.75" customHeight="1">
      <c r="A631" s="562">
        <v>93</v>
      </c>
      <c r="B631" s="562" t="s">
        <v>15945</v>
      </c>
      <c r="C631" s="562" t="s">
        <v>196</v>
      </c>
      <c r="D631" s="771" t="s">
        <v>16696</v>
      </c>
      <c r="E631" s="725"/>
      <c r="F631" s="725"/>
      <c r="G631" s="725"/>
      <c r="H631" s="725"/>
      <c r="I631" s="725"/>
      <c r="J631" s="696"/>
      <c r="K631" s="572">
        <v>1103</v>
      </c>
      <c r="L631" s="562" t="s">
        <v>15545</v>
      </c>
      <c r="M631" s="562" t="s">
        <v>23</v>
      </c>
      <c r="N631" s="564"/>
      <c r="O631" s="564"/>
    </row>
    <row r="632" spans="1:15" ht="12.75" customHeight="1">
      <c r="A632" s="562">
        <v>94</v>
      </c>
      <c r="B632" s="562" t="s">
        <v>15945</v>
      </c>
      <c r="C632" s="562" t="s">
        <v>196</v>
      </c>
      <c r="D632" s="771" t="s">
        <v>16697</v>
      </c>
      <c r="E632" s="725"/>
      <c r="F632" s="725"/>
      <c r="G632" s="725"/>
      <c r="H632" s="725"/>
      <c r="I632" s="725"/>
      <c r="J632" s="696"/>
      <c r="K632" s="572">
        <v>1104</v>
      </c>
      <c r="L632" s="562" t="s">
        <v>9797</v>
      </c>
      <c r="M632" s="562" t="s">
        <v>23</v>
      </c>
      <c r="N632" s="564"/>
      <c r="O632" s="564"/>
    </row>
    <row r="633" spans="1:15" ht="12.75" customHeight="1">
      <c r="A633" s="562">
        <v>95</v>
      </c>
      <c r="B633" s="562" t="s">
        <v>15945</v>
      </c>
      <c r="C633" s="562" t="s">
        <v>196</v>
      </c>
      <c r="D633" s="771" t="s">
        <v>16698</v>
      </c>
      <c r="E633" s="725"/>
      <c r="F633" s="725"/>
      <c r="G633" s="725"/>
      <c r="H633" s="725"/>
      <c r="I633" s="725"/>
      <c r="J633" s="696"/>
      <c r="K633" s="572">
        <v>1105</v>
      </c>
      <c r="L633" s="562" t="s">
        <v>3096</v>
      </c>
      <c r="M633" s="562" t="s">
        <v>23</v>
      </c>
      <c r="N633" s="564"/>
      <c r="O633" s="564"/>
    </row>
    <row r="634" spans="1:15" ht="12.75" customHeight="1">
      <c r="A634" s="562">
        <v>96</v>
      </c>
      <c r="B634" s="562" t="s">
        <v>15945</v>
      </c>
      <c r="C634" s="562" t="s">
        <v>196</v>
      </c>
      <c r="D634" s="771" t="s">
        <v>16699</v>
      </c>
      <c r="E634" s="725"/>
      <c r="F634" s="725"/>
      <c r="G634" s="725"/>
      <c r="H634" s="725"/>
      <c r="I634" s="725"/>
      <c r="J634" s="696"/>
      <c r="K634" s="572">
        <v>1106</v>
      </c>
      <c r="L634" s="562" t="s">
        <v>761</v>
      </c>
      <c r="M634" s="562" t="s">
        <v>23</v>
      </c>
      <c r="N634" s="564"/>
      <c r="O634" s="564"/>
    </row>
    <row r="635" spans="1:15" ht="12.75" customHeight="1">
      <c r="A635" s="562">
        <v>97</v>
      </c>
      <c r="B635" s="562" t="s">
        <v>15945</v>
      </c>
      <c r="C635" s="562" t="s">
        <v>196</v>
      </c>
      <c r="D635" s="771" t="s">
        <v>16700</v>
      </c>
      <c r="E635" s="725"/>
      <c r="F635" s="725"/>
      <c r="G635" s="725"/>
      <c r="H635" s="725"/>
      <c r="I635" s="725"/>
      <c r="J635" s="696"/>
      <c r="K635" s="572">
        <v>1107</v>
      </c>
      <c r="L635" s="562" t="s">
        <v>4055</v>
      </c>
      <c r="M635" s="562" t="s">
        <v>15927</v>
      </c>
      <c r="N635" s="564"/>
      <c r="O635" s="564"/>
    </row>
    <row r="636" spans="1:15" ht="12.75" customHeight="1">
      <c r="A636" s="562">
        <v>98</v>
      </c>
      <c r="B636" s="562" t="s">
        <v>15945</v>
      </c>
      <c r="C636" s="562" t="s">
        <v>196</v>
      </c>
      <c r="D636" s="771" t="s">
        <v>16701</v>
      </c>
      <c r="E636" s="725"/>
      <c r="F636" s="725"/>
      <c r="G636" s="725"/>
      <c r="H636" s="725"/>
      <c r="I636" s="725"/>
      <c r="J636" s="696"/>
      <c r="K636" s="572">
        <v>1108</v>
      </c>
      <c r="L636" s="562" t="s">
        <v>10584</v>
      </c>
      <c r="M636" s="562" t="s">
        <v>23</v>
      </c>
      <c r="N636" s="564"/>
      <c r="O636" s="564"/>
    </row>
    <row r="637" spans="1:15" ht="12.75" customHeight="1">
      <c r="A637" s="562">
        <v>99</v>
      </c>
      <c r="B637" s="562" t="s">
        <v>15945</v>
      </c>
      <c r="C637" s="562" t="s">
        <v>196</v>
      </c>
      <c r="D637" s="771" t="s">
        <v>16702</v>
      </c>
      <c r="E637" s="725"/>
      <c r="F637" s="725"/>
      <c r="G637" s="725"/>
      <c r="H637" s="725"/>
      <c r="I637" s="725"/>
      <c r="J637" s="696"/>
      <c r="K637" s="572">
        <v>1109</v>
      </c>
      <c r="L637" s="562" t="s">
        <v>3069</v>
      </c>
      <c r="M637" s="562" t="s">
        <v>23</v>
      </c>
      <c r="N637" s="564"/>
      <c r="O637" s="564"/>
    </row>
    <row r="638" spans="1:15" ht="12.75" customHeight="1">
      <c r="A638" s="562">
        <v>100</v>
      </c>
      <c r="B638" s="562" t="s">
        <v>15945</v>
      </c>
      <c r="C638" s="562" t="s">
        <v>196</v>
      </c>
      <c r="D638" s="771" t="s">
        <v>16703</v>
      </c>
      <c r="E638" s="725"/>
      <c r="F638" s="725"/>
      <c r="G638" s="725"/>
      <c r="H638" s="725"/>
      <c r="I638" s="725"/>
      <c r="J638" s="696"/>
      <c r="K638" s="572">
        <v>1110</v>
      </c>
      <c r="L638" s="562" t="s">
        <v>1844</v>
      </c>
      <c r="M638" s="562" t="s">
        <v>23</v>
      </c>
      <c r="N638" s="564"/>
      <c r="O638" s="564"/>
    </row>
    <row r="639" spans="1:15" ht="12.75" customHeight="1">
      <c r="A639" s="562">
        <v>101</v>
      </c>
      <c r="B639" s="562" t="s">
        <v>15945</v>
      </c>
      <c r="C639" s="562" t="s">
        <v>196</v>
      </c>
      <c r="D639" s="771" t="s">
        <v>16704</v>
      </c>
      <c r="E639" s="725"/>
      <c r="F639" s="725"/>
      <c r="G639" s="725"/>
      <c r="H639" s="725"/>
      <c r="I639" s="725"/>
      <c r="J639" s="696"/>
      <c r="K639" s="572">
        <v>1111</v>
      </c>
      <c r="L639" s="562" t="s">
        <v>10907</v>
      </c>
      <c r="M639" s="562" t="s">
        <v>23</v>
      </c>
      <c r="N639" s="564"/>
      <c r="O639" s="564"/>
    </row>
    <row r="640" spans="1:15" ht="12.75" customHeight="1">
      <c r="A640" s="562">
        <v>102</v>
      </c>
      <c r="B640" s="562" t="s">
        <v>15945</v>
      </c>
      <c r="C640" s="562" t="s">
        <v>196</v>
      </c>
      <c r="D640" s="771" t="s">
        <v>16705</v>
      </c>
      <c r="E640" s="725"/>
      <c r="F640" s="725"/>
      <c r="G640" s="725"/>
      <c r="H640" s="725"/>
      <c r="I640" s="725"/>
      <c r="J640" s="696"/>
      <c r="K640" s="572">
        <v>1112</v>
      </c>
      <c r="L640" s="562" t="s">
        <v>11990</v>
      </c>
      <c r="M640" s="562" t="s">
        <v>23</v>
      </c>
      <c r="N640" s="564"/>
      <c r="O640" s="564"/>
    </row>
    <row r="641" spans="1:15" ht="12.75" customHeight="1">
      <c r="A641" s="562">
        <v>103</v>
      </c>
      <c r="B641" s="562" t="s">
        <v>15945</v>
      </c>
      <c r="C641" s="562" t="s">
        <v>196</v>
      </c>
      <c r="D641" s="771" t="s">
        <v>16706</v>
      </c>
      <c r="E641" s="725"/>
      <c r="F641" s="725"/>
      <c r="G641" s="725"/>
      <c r="H641" s="725"/>
      <c r="I641" s="725"/>
      <c r="J641" s="696"/>
      <c r="K641" s="572">
        <v>1113</v>
      </c>
      <c r="L641" s="562" t="s">
        <v>15348</v>
      </c>
      <c r="M641" s="562" t="s">
        <v>23</v>
      </c>
      <c r="N641" s="564"/>
      <c r="O641" s="564"/>
    </row>
    <row r="642" spans="1:15" ht="12.75" customHeight="1">
      <c r="A642" s="562">
        <v>104</v>
      </c>
      <c r="B642" s="562" t="s">
        <v>15945</v>
      </c>
      <c r="C642" s="562" t="s">
        <v>196</v>
      </c>
      <c r="D642" s="771" t="s">
        <v>15873</v>
      </c>
      <c r="E642" s="725"/>
      <c r="F642" s="725"/>
      <c r="G642" s="725"/>
      <c r="H642" s="725"/>
      <c r="I642" s="725"/>
      <c r="J642" s="696"/>
      <c r="K642" s="572">
        <v>1114</v>
      </c>
      <c r="L642" s="562" t="s">
        <v>10371</v>
      </c>
      <c r="M642" s="562" t="s">
        <v>16350</v>
      </c>
      <c r="N642" s="564"/>
      <c r="O642" s="564"/>
    </row>
    <row r="643" spans="1:15" ht="12.75" customHeight="1">
      <c r="A643" s="562">
        <v>105</v>
      </c>
      <c r="B643" s="562" t="s">
        <v>15945</v>
      </c>
      <c r="C643" s="562" t="s">
        <v>196</v>
      </c>
      <c r="D643" s="771" t="s">
        <v>16707</v>
      </c>
      <c r="E643" s="725"/>
      <c r="F643" s="725"/>
      <c r="G643" s="725"/>
      <c r="H643" s="725"/>
      <c r="I643" s="725"/>
      <c r="J643" s="696"/>
      <c r="K643" s="572">
        <v>1115</v>
      </c>
      <c r="L643" s="562" t="s">
        <v>1734</v>
      </c>
      <c r="M643" s="562" t="s">
        <v>23</v>
      </c>
      <c r="N643" s="564"/>
      <c r="O643" s="564"/>
    </row>
    <row r="644" spans="1:15" ht="12.75" customHeight="1">
      <c r="A644" s="562">
        <v>106</v>
      </c>
      <c r="B644" s="562" t="s">
        <v>15945</v>
      </c>
      <c r="C644" s="562" t="s">
        <v>196</v>
      </c>
      <c r="D644" s="771" t="s">
        <v>16708</v>
      </c>
      <c r="E644" s="725"/>
      <c r="F644" s="725"/>
      <c r="G644" s="725"/>
      <c r="H644" s="725"/>
      <c r="I644" s="725"/>
      <c r="J644" s="696"/>
      <c r="K644" s="573">
        <v>1116</v>
      </c>
      <c r="L644" s="562" t="s">
        <v>4170</v>
      </c>
      <c r="M644" s="562" t="s">
        <v>23</v>
      </c>
      <c r="N644" s="564"/>
      <c r="O644" s="564"/>
    </row>
    <row r="645" spans="1:15" ht="12.75" customHeight="1">
      <c r="A645" s="562">
        <v>107</v>
      </c>
      <c r="B645" s="562" t="s">
        <v>15945</v>
      </c>
      <c r="C645" s="562" t="s">
        <v>196</v>
      </c>
      <c r="D645" s="771" t="s">
        <v>16709</v>
      </c>
      <c r="E645" s="725"/>
      <c r="F645" s="725"/>
      <c r="G645" s="725"/>
      <c r="H645" s="725"/>
      <c r="I645" s="725"/>
      <c r="J645" s="696"/>
      <c r="K645" s="573">
        <v>1117</v>
      </c>
      <c r="L645" s="562" t="s">
        <v>4148</v>
      </c>
      <c r="M645" s="562" t="s">
        <v>23</v>
      </c>
      <c r="N645" s="564"/>
      <c r="O645" s="564"/>
    </row>
    <row r="646" spans="1:15" ht="12.75" customHeight="1">
      <c r="A646" s="562">
        <v>108</v>
      </c>
      <c r="B646" s="562" t="s">
        <v>15945</v>
      </c>
      <c r="C646" s="562" t="s">
        <v>196</v>
      </c>
      <c r="D646" s="771" t="s">
        <v>15863</v>
      </c>
      <c r="E646" s="725"/>
      <c r="F646" s="725"/>
      <c r="G646" s="725"/>
      <c r="H646" s="725"/>
      <c r="I646" s="725"/>
      <c r="J646" s="696"/>
      <c r="K646" s="572">
        <v>1118</v>
      </c>
      <c r="L646" s="562" t="s">
        <v>10346</v>
      </c>
      <c r="M646" s="562" t="s">
        <v>16350</v>
      </c>
      <c r="N646" s="564"/>
      <c r="O646" s="564"/>
    </row>
    <row r="647" spans="1:15" ht="12.75" customHeight="1">
      <c r="A647" s="562">
        <v>109</v>
      </c>
      <c r="B647" s="562" t="s">
        <v>15945</v>
      </c>
      <c r="C647" s="562" t="s">
        <v>196</v>
      </c>
      <c r="D647" s="771" t="s">
        <v>16710</v>
      </c>
      <c r="E647" s="725"/>
      <c r="F647" s="725"/>
      <c r="G647" s="725"/>
      <c r="H647" s="725"/>
      <c r="I647" s="725"/>
      <c r="J647" s="696"/>
      <c r="K647" s="572">
        <v>1119</v>
      </c>
      <c r="L647" s="562" t="s">
        <v>3904</v>
      </c>
      <c r="M647" s="562" t="s">
        <v>23</v>
      </c>
      <c r="N647" s="564"/>
      <c r="O647" s="564"/>
    </row>
    <row r="648" spans="1:15" ht="12.75" customHeight="1">
      <c r="A648" s="562">
        <v>110</v>
      </c>
      <c r="B648" s="562" t="s">
        <v>15945</v>
      </c>
      <c r="C648" s="562" t="s">
        <v>196</v>
      </c>
      <c r="D648" s="771" t="s">
        <v>16711</v>
      </c>
      <c r="E648" s="725"/>
      <c r="F648" s="725"/>
      <c r="G648" s="725"/>
      <c r="H648" s="725"/>
      <c r="I648" s="725"/>
      <c r="J648" s="696"/>
      <c r="K648" s="573">
        <v>1120</v>
      </c>
      <c r="L648" s="562" t="s">
        <v>6546</v>
      </c>
      <c r="M648" s="562" t="s">
        <v>23</v>
      </c>
      <c r="N648" s="564"/>
      <c r="O648" s="564"/>
    </row>
    <row r="649" spans="1:15" ht="12.75" customHeight="1">
      <c r="A649" s="562">
        <v>111</v>
      </c>
      <c r="B649" s="562" t="s">
        <v>15945</v>
      </c>
      <c r="C649" s="562" t="s">
        <v>196</v>
      </c>
      <c r="D649" s="771" t="s">
        <v>16712</v>
      </c>
      <c r="E649" s="725"/>
      <c r="F649" s="725"/>
      <c r="G649" s="725"/>
      <c r="H649" s="725"/>
      <c r="I649" s="725"/>
      <c r="J649" s="696"/>
      <c r="K649" s="572">
        <v>1121</v>
      </c>
      <c r="L649" s="562" t="s">
        <v>15466</v>
      </c>
      <c r="M649" s="562" t="s">
        <v>23</v>
      </c>
      <c r="N649" s="564"/>
      <c r="O649" s="564"/>
    </row>
    <row r="650" spans="1:15" ht="12.75" customHeight="1">
      <c r="A650" s="562">
        <v>112</v>
      </c>
      <c r="B650" s="562" t="s">
        <v>15945</v>
      </c>
      <c r="C650" s="562" t="s">
        <v>196</v>
      </c>
      <c r="D650" s="771" t="s">
        <v>16713</v>
      </c>
      <c r="E650" s="725"/>
      <c r="F650" s="725"/>
      <c r="G650" s="725"/>
      <c r="H650" s="725"/>
      <c r="I650" s="725"/>
      <c r="J650" s="696"/>
      <c r="K650" s="572">
        <v>1122</v>
      </c>
      <c r="L650" s="562" t="s">
        <v>1805</v>
      </c>
      <c r="M650" s="562" t="s">
        <v>23</v>
      </c>
      <c r="N650" s="564"/>
      <c r="O650" s="564"/>
    </row>
    <row r="651" spans="1:15" ht="12.75" customHeight="1">
      <c r="A651" s="562">
        <v>113</v>
      </c>
      <c r="B651" s="562" t="s">
        <v>15945</v>
      </c>
      <c r="C651" s="562" t="s">
        <v>196</v>
      </c>
      <c r="D651" s="771" t="s">
        <v>16714</v>
      </c>
      <c r="E651" s="725"/>
      <c r="F651" s="725"/>
      <c r="G651" s="725"/>
      <c r="H651" s="725"/>
      <c r="I651" s="725"/>
      <c r="J651" s="696"/>
      <c r="K651" s="573">
        <v>1123</v>
      </c>
      <c r="L651" s="562" t="s">
        <v>6104</v>
      </c>
      <c r="M651" s="562" t="s">
        <v>23</v>
      </c>
      <c r="N651" s="564"/>
      <c r="O651" s="564"/>
    </row>
    <row r="652" spans="1:15" ht="12.75" customHeight="1">
      <c r="A652" s="562">
        <v>114</v>
      </c>
      <c r="B652" s="562" t="s">
        <v>15945</v>
      </c>
      <c r="C652" s="562" t="s">
        <v>196</v>
      </c>
      <c r="D652" s="771" t="s">
        <v>16715</v>
      </c>
      <c r="E652" s="725"/>
      <c r="F652" s="725"/>
      <c r="G652" s="725"/>
      <c r="H652" s="725"/>
      <c r="I652" s="725"/>
      <c r="J652" s="696"/>
      <c r="K652" s="572">
        <v>1124</v>
      </c>
      <c r="L652" s="562" t="s">
        <v>546</v>
      </c>
      <c r="M652" s="562" t="s">
        <v>23</v>
      </c>
      <c r="N652" s="564"/>
      <c r="O652" s="564"/>
    </row>
    <row r="653" spans="1:15" ht="12.75" customHeight="1">
      <c r="A653" s="562">
        <v>115</v>
      </c>
      <c r="B653" s="562" t="s">
        <v>15945</v>
      </c>
      <c r="C653" s="562" t="s">
        <v>196</v>
      </c>
      <c r="D653" s="771" t="s">
        <v>16716</v>
      </c>
      <c r="E653" s="725"/>
      <c r="F653" s="725"/>
      <c r="G653" s="725"/>
      <c r="H653" s="725"/>
      <c r="I653" s="725"/>
      <c r="J653" s="696"/>
      <c r="K653" s="572">
        <v>1125</v>
      </c>
      <c r="L653" s="562" t="s">
        <v>3636</v>
      </c>
      <c r="M653" s="562" t="s">
        <v>23</v>
      </c>
      <c r="N653" s="564"/>
      <c r="O653" s="564"/>
    </row>
    <row r="654" spans="1:15" ht="12.75" customHeight="1">
      <c r="A654" s="562">
        <v>116</v>
      </c>
      <c r="B654" s="562" t="s">
        <v>15945</v>
      </c>
      <c r="C654" s="562" t="s">
        <v>196</v>
      </c>
      <c r="D654" s="771" t="s">
        <v>16717</v>
      </c>
      <c r="E654" s="725"/>
      <c r="F654" s="725"/>
      <c r="G654" s="725"/>
      <c r="H654" s="725"/>
      <c r="I654" s="725"/>
      <c r="J654" s="696"/>
      <c r="K654" s="573">
        <v>1126</v>
      </c>
      <c r="L654" s="562" t="s">
        <v>4673</v>
      </c>
      <c r="M654" s="562" t="s">
        <v>168</v>
      </c>
      <c r="N654" s="562" t="s">
        <v>168</v>
      </c>
      <c r="O654" s="562" t="s">
        <v>16079</v>
      </c>
    </row>
    <row r="655" spans="1:15" ht="12.75" customHeight="1">
      <c r="A655" s="562">
        <v>117</v>
      </c>
      <c r="B655" s="562" t="s">
        <v>15945</v>
      </c>
      <c r="C655" s="562" t="s">
        <v>196</v>
      </c>
      <c r="D655" s="771" t="s">
        <v>16718</v>
      </c>
      <c r="E655" s="725"/>
      <c r="F655" s="725"/>
      <c r="G655" s="725"/>
      <c r="H655" s="725"/>
      <c r="I655" s="725"/>
      <c r="J655" s="696"/>
      <c r="K655" s="572">
        <v>1127</v>
      </c>
      <c r="L655" s="562" t="s">
        <v>5921</v>
      </c>
      <c r="M655" s="562" t="s">
        <v>23</v>
      </c>
      <c r="N655" s="564"/>
      <c r="O655" s="564"/>
    </row>
    <row r="656" spans="1:15" ht="12.75" customHeight="1">
      <c r="A656" s="562">
        <v>118</v>
      </c>
      <c r="B656" s="562" t="s">
        <v>15945</v>
      </c>
      <c r="C656" s="562" t="s">
        <v>196</v>
      </c>
      <c r="D656" s="771" t="s">
        <v>16719</v>
      </c>
      <c r="E656" s="725"/>
      <c r="F656" s="725"/>
      <c r="G656" s="725"/>
      <c r="H656" s="725"/>
      <c r="I656" s="725"/>
      <c r="J656" s="696"/>
      <c r="K656" s="573">
        <v>1128</v>
      </c>
      <c r="L656" s="562" t="s">
        <v>330</v>
      </c>
      <c r="M656" s="562" t="s">
        <v>23</v>
      </c>
      <c r="N656" s="564"/>
      <c r="O656" s="564"/>
    </row>
    <row r="657" spans="1:15" ht="12.75" customHeight="1">
      <c r="A657" s="562">
        <v>119</v>
      </c>
      <c r="B657" s="562" t="s">
        <v>15945</v>
      </c>
      <c r="C657" s="562" t="s">
        <v>196</v>
      </c>
      <c r="D657" s="772" t="s">
        <v>16720</v>
      </c>
      <c r="E657" s="725"/>
      <c r="F657" s="725"/>
      <c r="G657" s="725"/>
      <c r="H657" s="725"/>
      <c r="I657" s="725"/>
      <c r="J657" s="696"/>
      <c r="K657" s="573">
        <v>1129</v>
      </c>
      <c r="L657" s="566" t="s">
        <v>7830</v>
      </c>
      <c r="M657" s="566" t="s">
        <v>23</v>
      </c>
      <c r="N657" s="564"/>
      <c r="O657" s="564"/>
    </row>
    <row r="658" spans="1:15" ht="12.75" customHeight="1">
      <c r="A658" s="562">
        <v>120</v>
      </c>
      <c r="B658" s="562" t="s">
        <v>15945</v>
      </c>
      <c r="C658" s="562" t="s">
        <v>196</v>
      </c>
      <c r="D658" s="771" t="s">
        <v>16721</v>
      </c>
      <c r="E658" s="725"/>
      <c r="F658" s="725"/>
      <c r="G658" s="725"/>
      <c r="H658" s="725"/>
      <c r="I658" s="725"/>
      <c r="J658" s="696"/>
      <c r="K658" s="573">
        <v>1130</v>
      </c>
      <c r="L658" s="562" t="s">
        <v>281</v>
      </c>
      <c r="M658" s="562" t="s">
        <v>23</v>
      </c>
      <c r="N658" s="564"/>
      <c r="O658" s="564"/>
    </row>
    <row r="659" spans="1:15" ht="12.75" customHeight="1">
      <c r="A659" s="562">
        <v>121</v>
      </c>
      <c r="B659" s="562" t="s">
        <v>15945</v>
      </c>
      <c r="C659" s="562" t="s">
        <v>196</v>
      </c>
      <c r="D659" s="771" t="s">
        <v>16722</v>
      </c>
      <c r="E659" s="725"/>
      <c r="F659" s="725"/>
      <c r="G659" s="725"/>
      <c r="H659" s="725"/>
      <c r="I659" s="725"/>
      <c r="J659" s="696"/>
      <c r="K659" s="572">
        <v>1131</v>
      </c>
      <c r="L659" s="562" t="s">
        <v>938</v>
      </c>
      <c r="M659" s="562" t="s">
        <v>23</v>
      </c>
      <c r="N659" s="564"/>
      <c r="O659" s="564"/>
    </row>
    <row r="660" spans="1:15" ht="12.75" customHeight="1">
      <c r="A660" s="562">
        <v>122</v>
      </c>
      <c r="B660" s="562" t="s">
        <v>15945</v>
      </c>
      <c r="C660" s="562" t="s">
        <v>196</v>
      </c>
      <c r="D660" s="771" t="s">
        <v>16723</v>
      </c>
      <c r="E660" s="725"/>
      <c r="F660" s="725"/>
      <c r="G660" s="725"/>
      <c r="H660" s="725"/>
      <c r="I660" s="725"/>
      <c r="J660" s="696"/>
      <c r="K660" s="572">
        <v>1132</v>
      </c>
      <c r="L660" s="562" t="s">
        <v>6175</v>
      </c>
      <c r="M660" s="562" t="s">
        <v>23</v>
      </c>
      <c r="N660" s="564"/>
      <c r="O660" s="564"/>
    </row>
    <row r="661" spans="1:15" ht="12.75" customHeight="1">
      <c r="A661" s="562">
        <v>123</v>
      </c>
      <c r="B661" s="562" t="s">
        <v>15945</v>
      </c>
      <c r="C661" s="562" t="s">
        <v>196</v>
      </c>
      <c r="D661" s="771" t="s">
        <v>16724</v>
      </c>
      <c r="E661" s="725"/>
      <c r="F661" s="725"/>
      <c r="G661" s="725"/>
      <c r="H661" s="725"/>
      <c r="I661" s="725"/>
      <c r="J661" s="696"/>
      <c r="K661" s="572">
        <v>1133</v>
      </c>
      <c r="L661" s="562" t="s">
        <v>9647</v>
      </c>
      <c r="M661" s="562" t="s">
        <v>23</v>
      </c>
      <c r="N661" s="564"/>
      <c r="O661" s="564"/>
    </row>
    <row r="662" spans="1:15" ht="12.75" customHeight="1">
      <c r="A662" s="562">
        <v>124</v>
      </c>
      <c r="B662" s="562" t="s">
        <v>15945</v>
      </c>
      <c r="C662" s="562" t="s">
        <v>196</v>
      </c>
      <c r="D662" s="771" t="s">
        <v>16725</v>
      </c>
      <c r="E662" s="725"/>
      <c r="F662" s="725"/>
      <c r="G662" s="725"/>
      <c r="H662" s="725"/>
      <c r="I662" s="725"/>
      <c r="J662" s="696"/>
      <c r="K662" s="572">
        <v>1134</v>
      </c>
      <c r="L662" s="562" t="s">
        <v>3499</v>
      </c>
      <c r="M662" s="562" t="s">
        <v>23</v>
      </c>
      <c r="N662" s="564"/>
      <c r="O662" s="564"/>
    </row>
    <row r="663" spans="1:15" ht="12.75" customHeight="1">
      <c r="A663" s="562">
        <v>125</v>
      </c>
      <c r="B663" s="562" t="s">
        <v>15945</v>
      </c>
      <c r="C663" s="562" t="s">
        <v>196</v>
      </c>
      <c r="D663" s="771" t="s">
        <v>16004</v>
      </c>
      <c r="E663" s="725"/>
      <c r="F663" s="725"/>
      <c r="G663" s="725"/>
      <c r="H663" s="725"/>
      <c r="I663" s="725"/>
      <c r="J663" s="696"/>
      <c r="K663" s="573">
        <v>1135</v>
      </c>
      <c r="L663" s="562" t="s">
        <v>5270</v>
      </c>
      <c r="M663" s="562" t="s">
        <v>23</v>
      </c>
      <c r="N663" s="564"/>
      <c r="O663" s="564"/>
    </row>
    <row r="664" spans="1:15" ht="12.75" customHeight="1">
      <c r="A664" s="562">
        <v>126</v>
      </c>
      <c r="B664" s="562" t="s">
        <v>15945</v>
      </c>
      <c r="C664" s="562" t="s">
        <v>196</v>
      </c>
      <c r="D664" s="771" t="s">
        <v>16726</v>
      </c>
      <c r="E664" s="725"/>
      <c r="F664" s="725"/>
      <c r="G664" s="725"/>
      <c r="H664" s="725"/>
      <c r="I664" s="725"/>
      <c r="J664" s="696"/>
      <c r="K664" s="572">
        <v>1136</v>
      </c>
      <c r="L664" s="562" t="s">
        <v>7330</v>
      </c>
      <c r="M664" s="562" t="s">
        <v>23</v>
      </c>
      <c r="N664" s="564"/>
      <c r="O664" s="564"/>
    </row>
    <row r="665" spans="1:15" ht="12.75" customHeight="1">
      <c r="A665" s="562">
        <v>127</v>
      </c>
      <c r="B665" s="562" t="s">
        <v>15945</v>
      </c>
      <c r="C665" s="562" t="s">
        <v>196</v>
      </c>
      <c r="D665" s="771" t="s">
        <v>16727</v>
      </c>
      <c r="E665" s="725"/>
      <c r="F665" s="725"/>
      <c r="G665" s="725"/>
      <c r="H665" s="725"/>
      <c r="I665" s="725"/>
      <c r="J665" s="696"/>
      <c r="K665" s="573">
        <v>1137</v>
      </c>
      <c r="L665" s="562" t="s">
        <v>6092</v>
      </c>
      <c r="M665" s="562" t="s">
        <v>23</v>
      </c>
      <c r="N665" s="564"/>
      <c r="O665" s="564"/>
    </row>
    <row r="666" spans="1:15" ht="12.75" customHeight="1">
      <c r="A666" s="562">
        <v>128</v>
      </c>
      <c r="B666" s="562" t="s">
        <v>15945</v>
      </c>
      <c r="C666" s="562" t="s">
        <v>196</v>
      </c>
      <c r="D666" s="771" t="s">
        <v>16728</v>
      </c>
      <c r="E666" s="725"/>
      <c r="F666" s="725"/>
      <c r="G666" s="725"/>
      <c r="H666" s="725"/>
      <c r="I666" s="725"/>
      <c r="J666" s="696"/>
      <c r="K666" s="563" t="s">
        <v>10489</v>
      </c>
      <c r="L666" s="562" t="s">
        <v>10488</v>
      </c>
      <c r="M666" s="562" t="s">
        <v>23</v>
      </c>
      <c r="N666" s="564"/>
      <c r="O666" s="564"/>
    </row>
    <row r="667" spans="1:15" ht="12.75" customHeight="1">
      <c r="A667" s="562">
        <v>129</v>
      </c>
      <c r="B667" s="562" t="s">
        <v>15945</v>
      </c>
      <c r="C667" s="562" t="s">
        <v>196</v>
      </c>
      <c r="D667" s="771" t="s">
        <v>16729</v>
      </c>
      <c r="E667" s="725"/>
      <c r="F667" s="725"/>
      <c r="G667" s="725"/>
      <c r="H667" s="725"/>
      <c r="I667" s="725"/>
      <c r="J667" s="696"/>
      <c r="K667" s="563" t="s">
        <v>2812</v>
      </c>
      <c r="L667" s="562" t="s">
        <v>2811</v>
      </c>
      <c r="M667" s="562" t="s">
        <v>23</v>
      </c>
      <c r="N667" s="564"/>
      <c r="O667" s="564"/>
    </row>
    <row r="668" spans="1:15" ht="12.75" customHeight="1">
      <c r="A668" s="562">
        <v>130</v>
      </c>
      <c r="B668" s="562" t="s">
        <v>15945</v>
      </c>
      <c r="C668" s="562" t="s">
        <v>196</v>
      </c>
      <c r="D668" s="771" t="s">
        <v>16730</v>
      </c>
      <c r="E668" s="725"/>
      <c r="F668" s="725"/>
      <c r="G668" s="725"/>
      <c r="H668" s="725"/>
      <c r="I668" s="725"/>
      <c r="J668" s="696"/>
      <c r="K668" s="563" t="s">
        <v>12149</v>
      </c>
      <c r="L668" s="562" t="s">
        <v>12148</v>
      </c>
      <c r="M668" s="562" t="s">
        <v>23</v>
      </c>
      <c r="N668" s="564"/>
      <c r="O668" s="564"/>
    </row>
    <row r="669" spans="1:15" ht="12.75" customHeight="1">
      <c r="A669" s="562">
        <v>131</v>
      </c>
      <c r="B669" s="562" t="s">
        <v>15945</v>
      </c>
      <c r="C669" s="562" t="s">
        <v>196</v>
      </c>
      <c r="D669" s="771" t="s">
        <v>16731</v>
      </c>
      <c r="E669" s="725"/>
      <c r="F669" s="725"/>
      <c r="G669" s="725"/>
      <c r="H669" s="725"/>
      <c r="I669" s="725"/>
      <c r="J669" s="696"/>
      <c r="K669" s="574" t="s">
        <v>5591</v>
      </c>
      <c r="L669" s="562" t="s">
        <v>5590</v>
      </c>
      <c r="M669" s="562" t="s">
        <v>23</v>
      </c>
      <c r="N669" s="564"/>
      <c r="O669" s="564"/>
    </row>
    <row r="670" spans="1:15" ht="12.75" customHeight="1">
      <c r="A670" s="562">
        <v>132</v>
      </c>
      <c r="B670" s="562" t="s">
        <v>15945</v>
      </c>
      <c r="C670" s="562" t="s">
        <v>196</v>
      </c>
      <c r="D670" s="771" t="s">
        <v>15865</v>
      </c>
      <c r="E670" s="725"/>
      <c r="F670" s="725"/>
      <c r="G670" s="725"/>
      <c r="H670" s="725"/>
      <c r="I670" s="725"/>
      <c r="J670" s="696"/>
      <c r="K670" s="563" t="s">
        <v>10382</v>
      </c>
      <c r="L670" s="562" t="s">
        <v>10381</v>
      </c>
      <c r="M670" s="562" t="s">
        <v>23</v>
      </c>
      <c r="N670" s="564"/>
      <c r="O670" s="564"/>
    </row>
    <row r="671" spans="1:15" ht="12.75" customHeight="1">
      <c r="A671" s="562">
        <v>133</v>
      </c>
      <c r="B671" s="562" t="s">
        <v>15945</v>
      </c>
      <c r="C671" s="562" t="s">
        <v>196</v>
      </c>
      <c r="D671" s="771" t="s">
        <v>16732</v>
      </c>
      <c r="E671" s="725"/>
      <c r="F671" s="725"/>
      <c r="G671" s="725"/>
      <c r="H671" s="725"/>
      <c r="I671" s="725"/>
      <c r="J671" s="696"/>
      <c r="K671" s="563" t="s">
        <v>5715</v>
      </c>
      <c r="L671" s="562" t="s">
        <v>5714</v>
      </c>
      <c r="M671" s="562" t="s">
        <v>23</v>
      </c>
      <c r="N671" s="564"/>
      <c r="O671" s="564"/>
    </row>
    <row r="672" spans="1:15" ht="12.75" customHeight="1">
      <c r="A672" s="562">
        <v>134</v>
      </c>
      <c r="B672" s="562" t="s">
        <v>15945</v>
      </c>
      <c r="C672" s="562" t="s">
        <v>196</v>
      </c>
      <c r="D672" s="771" t="s">
        <v>16733</v>
      </c>
      <c r="E672" s="725"/>
      <c r="F672" s="725"/>
      <c r="G672" s="725"/>
      <c r="H672" s="725"/>
      <c r="I672" s="725"/>
      <c r="J672" s="696"/>
      <c r="K672" s="563" t="s">
        <v>345</v>
      </c>
      <c r="L672" s="562" t="s">
        <v>344</v>
      </c>
      <c r="M672" s="562" t="s">
        <v>23</v>
      </c>
      <c r="N672" s="564"/>
      <c r="O672" s="564"/>
    </row>
    <row r="673" spans="1:15" ht="12.75" customHeight="1">
      <c r="A673" s="562">
        <v>135</v>
      </c>
      <c r="B673" s="562" t="s">
        <v>15945</v>
      </c>
      <c r="C673" s="562" t="s">
        <v>196</v>
      </c>
      <c r="D673" s="771" t="s">
        <v>16734</v>
      </c>
      <c r="E673" s="725"/>
      <c r="F673" s="725"/>
      <c r="G673" s="725"/>
      <c r="H673" s="725"/>
      <c r="I673" s="725"/>
      <c r="J673" s="696"/>
      <c r="K673" s="563" t="s">
        <v>6743</v>
      </c>
      <c r="L673" s="562" t="s">
        <v>6742</v>
      </c>
      <c r="M673" s="562" t="s">
        <v>23</v>
      </c>
      <c r="N673" s="564"/>
      <c r="O673" s="564"/>
    </row>
    <row r="674" spans="1:15" ht="12.75" customHeight="1">
      <c r="A674" s="562">
        <v>136</v>
      </c>
      <c r="B674" s="562" t="s">
        <v>15945</v>
      </c>
      <c r="C674" s="562" t="s">
        <v>196</v>
      </c>
      <c r="D674" s="771" t="s">
        <v>16735</v>
      </c>
      <c r="E674" s="725"/>
      <c r="F674" s="725"/>
      <c r="G674" s="725"/>
      <c r="H674" s="725"/>
      <c r="I674" s="725"/>
      <c r="J674" s="696"/>
      <c r="K674" s="563" t="s">
        <v>4355</v>
      </c>
      <c r="L674" s="562" t="s">
        <v>4354</v>
      </c>
      <c r="M674" s="562" t="s">
        <v>23</v>
      </c>
      <c r="N674" s="564"/>
      <c r="O674" s="564"/>
    </row>
    <row r="675" spans="1:15" ht="12.75" customHeight="1">
      <c r="A675" s="562">
        <v>137</v>
      </c>
      <c r="B675" s="562" t="s">
        <v>15945</v>
      </c>
      <c r="C675" s="562" t="s">
        <v>196</v>
      </c>
      <c r="D675" s="771" t="s">
        <v>16736</v>
      </c>
      <c r="E675" s="725"/>
      <c r="F675" s="725"/>
      <c r="G675" s="725"/>
      <c r="H675" s="725"/>
      <c r="I675" s="725"/>
      <c r="J675" s="696"/>
      <c r="K675" s="563" t="s">
        <v>9848</v>
      </c>
      <c r="L675" s="562" t="s">
        <v>9847</v>
      </c>
      <c r="M675" s="562" t="s">
        <v>23</v>
      </c>
      <c r="N675" s="564"/>
      <c r="O675" s="564"/>
    </row>
    <row r="676" spans="1:15" ht="12.75" customHeight="1">
      <c r="A676" s="562">
        <v>138</v>
      </c>
      <c r="B676" s="562" t="s">
        <v>15945</v>
      </c>
      <c r="C676" s="562" t="s">
        <v>196</v>
      </c>
      <c r="D676" s="771" t="s">
        <v>16737</v>
      </c>
      <c r="E676" s="725"/>
      <c r="F676" s="725"/>
      <c r="G676" s="725"/>
      <c r="H676" s="725"/>
      <c r="I676" s="725"/>
      <c r="J676" s="696"/>
      <c r="K676" s="563" t="s">
        <v>5983</v>
      </c>
      <c r="L676" s="562" t="s">
        <v>5982</v>
      </c>
      <c r="M676" s="562" t="s">
        <v>23</v>
      </c>
      <c r="N676" s="564"/>
      <c r="O676" s="564"/>
    </row>
    <row r="677" spans="1:15" ht="12.75" customHeight="1">
      <c r="A677" s="562">
        <v>139</v>
      </c>
      <c r="B677" s="562" t="s">
        <v>15945</v>
      </c>
      <c r="C677" s="562" t="s">
        <v>196</v>
      </c>
      <c r="D677" s="771" t="s">
        <v>16738</v>
      </c>
      <c r="E677" s="725"/>
      <c r="F677" s="725"/>
      <c r="G677" s="725"/>
      <c r="H677" s="725"/>
      <c r="I677" s="725"/>
      <c r="J677" s="696"/>
      <c r="K677" s="568" t="s">
        <v>3477</v>
      </c>
      <c r="L677" s="562" t="s">
        <v>3476</v>
      </c>
      <c r="M677" s="562" t="s">
        <v>23</v>
      </c>
      <c r="N677" s="564"/>
      <c r="O677" s="564"/>
    </row>
    <row r="678" spans="1:15" ht="12.75" customHeight="1">
      <c r="A678" s="562">
        <v>140</v>
      </c>
      <c r="B678" s="562" t="s">
        <v>15945</v>
      </c>
      <c r="C678" s="562" t="s">
        <v>196</v>
      </c>
      <c r="D678" s="771" t="s">
        <v>16739</v>
      </c>
      <c r="E678" s="725"/>
      <c r="F678" s="725"/>
      <c r="G678" s="725"/>
      <c r="H678" s="725"/>
      <c r="I678" s="725"/>
      <c r="J678" s="696"/>
      <c r="K678" s="568" t="s">
        <v>4698</v>
      </c>
      <c r="L678" s="562" t="s">
        <v>4697</v>
      </c>
      <c r="M678" s="562" t="s">
        <v>23</v>
      </c>
      <c r="N678" s="564"/>
      <c r="O678" s="564"/>
    </row>
    <row r="679" spans="1:15" ht="12.75" customHeight="1">
      <c r="A679" s="562">
        <v>141</v>
      </c>
      <c r="B679" s="562" t="s">
        <v>15945</v>
      </c>
      <c r="C679" s="562" t="s">
        <v>196</v>
      </c>
      <c r="D679" s="771" t="s">
        <v>16740</v>
      </c>
      <c r="E679" s="725"/>
      <c r="F679" s="725"/>
      <c r="G679" s="725"/>
      <c r="H679" s="725"/>
      <c r="I679" s="725"/>
      <c r="J679" s="696"/>
      <c r="K679" s="568" t="s">
        <v>3868</v>
      </c>
      <c r="L679" s="562" t="s">
        <v>3867</v>
      </c>
      <c r="M679" s="562" t="s">
        <v>23</v>
      </c>
      <c r="N679" s="564"/>
      <c r="O679" s="564"/>
    </row>
    <row r="680" spans="1:15" ht="12.75" customHeight="1">
      <c r="A680" s="562">
        <v>142</v>
      </c>
      <c r="B680" s="562" t="s">
        <v>15945</v>
      </c>
      <c r="C680" s="562" t="s">
        <v>196</v>
      </c>
      <c r="D680" s="771" t="s">
        <v>16741</v>
      </c>
      <c r="E680" s="725"/>
      <c r="F680" s="725"/>
      <c r="G680" s="725"/>
      <c r="H680" s="725"/>
      <c r="I680" s="725"/>
      <c r="J680" s="696"/>
      <c r="K680" s="568" t="s">
        <v>5816</v>
      </c>
      <c r="L680" s="562" t="s">
        <v>5815</v>
      </c>
      <c r="M680" s="562" t="s">
        <v>23</v>
      </c>
      <c r="N680" s="564"/>
      <c r="O680" s="564"/>
    </row>
    <row r="681" spans="1:15" ht="12.75" customHeight="1">
      <c r="A681" s="562">
        <v>143</v>
      </c>
      <c r="B681" s="562" t="s">
        <v>15945</v>
      </c>
      <c r="C681" s="562" t="s">
        <v>196</v>
      </c>
      <c r="D681" s="771" t="s">
        <v>16742</v>
      </c>
      <c r="E681" s="725"/>
      <c r="F681" s="725"/>
      <c r="G681" s="725"/>
      <c r="H681" s="725"/>
      <c r="I681" s="725"/>
      <c r="J681" s="696"/>
      <c r="K681" s="568" t="s">
        <v>8684</v>
      </c>
      <c r="L681" s="562" t="s">
        <v>8683</v>
      </c>
      <c r="M681" s="562" t="s">
        <v>23</v>
      </c>
      <c r="N681" s="564"/>
      <c r="O681" s="564"/>
    </row>
    <row r="682" spans="1:15" ht="12.75" customHeight="1">
      <c r="A682" s="562">
        <v>144</v>
      </c>
      <c r="B682" s="562" t="s">
        <v>15945</v>
      </c>
      <c r="C682" s="562" t="s">
        <v>196</v>
      </c>
      <c r="D682" s="771" t="s">
        <v>16743</v>
      </c>
      <c r="E682" s="725"/>
      <c r="F682" s="725"/>
      <c r="G682" s="725"/>
      <c r="H682" s="725"/>
      <c r="I682" s="725"/>
      <c r="J682" s="696"/>
      <c r="K682" s="568" t="s">
        <v>8326</v>
      </c>
      <c r="L682" s="562" t="s">
        <v>8325</v>
      </c>
      <c r="M682" s="562" t="s">
        <v>15927</v>
      </c>
      <c r="N682" s="564"/>
      <c r="O682" s="564"/>
    </row>
    <row r="683" spans="1:15" ht="12.75" customHeight="1">
      <c r="A683" s="562">
        <v>145</v>
      </c>
      <c r="B683" s="562" t="s">
        <v>15945</v>
      </c>
      <c r="C683" s="562" t="s">
        <v>196</v>
      </c>
      <c r="D683" s="771" t="s">
        <v>16744</v>
      </c>
      <c r="E683" s="725"/>
      <c r="F683" s="725"/>
      <c r="G683" s="725"/>
      <c r="H683" s="725"/>
      <c r="I683" s="725"/>
      <c r="J683" s="696"/>
      <c r="K683" s="568" t="s">
        <v>9307</v>
      </c>
      <c r="L683" s="562" t="s">
        <v>9306</v>
      </c>
      <c r="M683" s="562" t="s">
        <v>23</v>
      </c>
      <c r="N683" s="564"/>
      <c r="O683" s="564"/>
    </row>
    <row r="684" spans="1:15" ht="12.75" customHeight="1">
      <c r="A684" s="562">
        <v>146</v>
      </c>
      <c r="B684" s="562" t="s">
        <v>15945</v>
      </c>
      <c r="C684" s="562" t="s">
        <v>196</v>
      </c>
      <c r="D684" s="771" t="s">
        <v>16745</v>
      </c>
      <c r="E684" s="725"/>
      <c r="F684" s="725"/>
      <c r="G684" s="725"/>
      <c r="H684" s="725"/>
      <c r="I684" s="725"/>
      <c r="J684" s="696"/>
      <c r="K684" s="568" t="s">
        <v>4376</v>
      </c>
      <c r="L684" s="562" t="s">
        <v>4375</v>
      </c>
      <c r="M684" s="562" t="s">
        <v>23</v>
      </c>
      <c r="N684" s="564"/>
      <c r="O684" s="564"/>
    </row>
    <row r="685" spans="1:15" ht="12.75" customHeight="1">
      <c r="A685" s="562">
        <v>147</v>
      </c>
      <c r="B685" s="562" t="s">
        <v>15945</v>
      </c>
      <c r="C685" s="562" t="s">
        <v>196</v>
      </c>
      <c r="D685" s="771" t="s">
        <v>16746</v>
      </c>
      <c r="E685" s="725"/>
      <c r="F685" s="725"/>
      <c r="G685" s="725"/>
      <c r="H685" s="725"/>
      <c r="I685" s="725"/>
      <c r="J685" s="696"/>
      <c r="K685" s="568" t="s">
        <v>578</v>
      </c>
      <c r="L685" s="562" t="s">
        <v>577</v>
      </c>
      <c r="M685" s="562" t="s">
        <v>23</v>
      </c>
      <c r="N685" s="564"/>
      <c r="O685" s="564"/>
    </row>
    <row r="686" spans="1:15" ht="12.75" customHeight="1">
      <c r="A686" s="562">
        <v>148</v>
      </c>
      <c r="B686" s="562" t="s">
        <v>15945</v>
      </c>
      <c r="C686" s="562" t="s">
        <v>196</v>
      </c>
      <c r="D686" s="771" t="s">
        <v>16747</v>
      </c>
      <c r="E686" s="725"/>
      <c r="F686" s="725"/>
      <c r="G686" s="725"/>
      <c r="H686" s="725"/>
      <c r="I686" s="725"/>
      <c r="J686" s="696"/>
      <c r="K686" s="568" t="s">
        <v>1582</v>
      </c>
      <c r="L686" s="562" t="s">
        <v>1581</v>
      </c>
      <c r="M686" s="562" t="s">
        <v>23</v>
      </c>
      <c r="N686" s="564"/>
      <c r="O686" s="564"/>
    </row>
    <row r="687" spans="1:15" ht="12.75" customHeight="1">
      <c r="A687" s="562">
        <v>149</v>
      </c>
      <c r="B687" s="562" t="s">
        <v>15945</v>
      </c>
      <c r="C687" s="562" t="s">
        <v>196</v>
      </c>
      <c r="D687" s="771" t="s">
        <v>16748</v>
      </c>
      <c r="E687" s="725"/>
      <c r="F687" s="725"/>
      <c r="G687" s="725"/>
      <c r="H687" s="725"/>
      <c r="I687" s="725"/>
      <c r="J687" s="696"/>
      <c r="K687" s="568" t="s">
        <v>4747</v>
      </c>
      <c r="L687" s="562" t="s">
        <v>4746</v>
      </c>
      <c r="M687" s="562" t="s">
        <v>23</v>
      </c>
      <c r="N687" s="564"/>
      <c r="O687" s="564"/>
    </row>
    <row r="688" spans="1:15" ht="12.75" customHeight="1">
      <c r="A688" s="562">
        <v>150</v>
      </c>
      <c r="B688" s="562" t="s">
        <v>15945</v>
      </c>
      <c r="C688" s="562" t="s">
        <v>196</v>
      </c>
      <c r="D688" s="771" t="s">
        <v>16749</v>
      </c>
      <c r="E688" s="725"/>
      <c r="F688" s="725"/>
      <c r="G688" s="725"/>
      <c r="H688" s="725"/>
      <c r="I688" s="725"/>
      <c r="J688" s="696"/>
      <c r="K688" s="568" t="s">
        <v>1626</v>
      </c>
      <c r="L688" s="562" t="s">
        <v>1625</v>
      </c>
      <c r="M688" s="562" t="s">
        <v>23</v>
      </c>
      <c r="N688" s="564"/>
      <c r="O688" s="564"/>
    </row>
    <row r="689" spans="1:15" ht="12.75" customHeight="1">
      <c r="A689" s="562">
        <v>151</v>
      </c>
      <c r="B689" s="562" t="s">
        <v>15945</v>
      </c>
      <c r="C689" s="562" t="s">
        <v>196</v>
      </c>
      <c r="D689" s="771" t="s">
        <v>16750</v>
      </c>
      <c r="E689" s="725"/>
      <c r="F689" s="725"/>
      <c r="G689" s="725"/>
      <c r="H689" s="725"/>
      <c r="I689" s="725"/>
      <c r="J689" s="696"/>
      <c r="K689" s="568" t="s">
        <v>4159</v>
      </c>
      <c r="L689" s="562" t="s">
        <v>4158</v>
      </c>
      <c r="M689" s="562" t="s">
        <v>23</v>
      </c>
      <c r="N689" s="564"/>
      <c r="O689" s="564"/>
    </row>
    <row r="690" spans="1:15" ht="12.75" customHeight="1">
      <c r="A690" s="562">
        <v>152</v>
      </c>
      <c r="B690" s="562" t="s">
        <v>15945</v>
      </c>
      <c r="C690" s="562" t="s">
        <v>196</v>
      </c>
      <c r="D690" s="771" t="s">
        <v>16751</v>
      </c>
      <c r="E690" s="725"/>
      <c r="F690" s="725"/>
      <c r="G690" s="725"/>
      <c r="H690" s="725"/>
      <c r="I690" s="725"/>
      <c r="J690" s="696"/>
      <c r="K690" s="575" t="s">
        <v>15182</v>
      </c>
      <c r="L690" s="562" t="s">
        <v>15181</v>
      </c>
      <c r="M690" s="562" t="s">
        <v>23</v>
      </c>
      <c r="N690" s="564"/>
      <c r="O690" s="564"/>
    </row>
    <row r="691" spans="1:15" ht="12.75" customHeight="1">
      <c r="A691" s="562">
        <v>153</v>
      </c>
      <c r="B691" s="562" t="s">
        <v>15945</v>
      </c>
      <c r="C691" s="562" t="s">
        <v>196</v>
      </c>
      <c r="D691" s="771" t="s">
        <v>16752</v>
      </c>
      <c r="E691" s="725"/>
      <c r="F691" s="725"/>
      <c r="G691" s="725"/>
      <c r="H691" s="725"/>
      <c r="I691" s="725"/>
      <c r="J691" s="696"/>
      <c r="K691" s="568" t="s">
        <v>3943</v>
      </c>
      <c r="L691" s="562" t="s">
        <v>3942</v>
      </c>
      <c r="M691" s="562" t="s">
        <v>23</v>
      </c>
      <c r="N691" s="564"/>
      <c r="O691" s="564"/>
    </row>
    <row r="692" spans="1:15" ht="12.75" customHeight="1">
      <c r="A692" s="562">
        <v>154</v>
      </c>
      <c r="B692" s="562" t="s">
        <v>15945</v>
      </c>
      <c r="C692" s="562" t="s">
        <v>196</v>
      </c>
      <c r="D692" s="771" t="s">
        <v>16753</v>
      </c>
      <c r="E692" s="725"/>
      <c r="F692" s="725"/>
      <c r="G692" s="725"/>
      <c r="H692" s="725"/>
      <c r="I692" s="725"/>
      <c r="J692" s="696"/>
      <c r="K692" s="568" t="s">
        <v>5873</v>
      </c>
      <c r="L692" s="562" t="s">
        <v>5872</v>
      </c>
      <c r="M692" s="562" t="s">
        <v>1601</v>
      </c>
      <c r="N692" s="564"/>
      <c r="O692" s="564"/>
    </row>
    <row r="693" spans="1:15" ht="12.75" customHeight="1">
      <c r="A693" s="562">
        <v>155</v>
      </c>
      <c r="B693" s="562" t="s">
        <v>15945</v>
      </c>
      <c r="C693" s="562" t="s">
        <v>196</v>
      </c>
      <c r="D693" s="771" t="s">
        <v>16754</v>
      </c>
      <c r="E693" s="725"/>
      <c r="F693" s="725"/>
      <c r="G693" s="725"/>
      <c r="H693" s="725"/>
      <c r="I693" s="725"/>
      <c r="J693" s="696"/>
      <c r="K693" s="568" t="s">
        <v>3010</v>
      </c>
      <c r="L693" s="562" t="s">
        <v>3009</v>
      </c>
      <c r="M693" s="562" t="s">
        <v>23</v>
      </c>
      <c r="N693" s="564"/>
      <c r="O693" s="564"/>
    </row>
    <row r="694" spans="1:15" ht="12.75" customHeight="1">
      <c r="A694" s="562">
        <v>156</v>
      </c>
      <c r="B694" s="562" t="s">
        <v>15945</v>
      </c>
      <c r="C694" s="562" t="s">
        <v>196</v>
      </c>
      <c r="D694" s="771" t="s">
        <v>16755</v>
      </c>
      <c r="E694" s="725"/>
      <c r="F694" s="725"/>
      <c r="G694" s="725"/>
      <c r="H694" s="725"/>
      <c r="I694" s="725"/>
      <c r="J694" s="696"/>
      <c r="K694" s="568" t="s">
        <v>7647</v>
      </c>
      <c r="L694" s="562" t="s">
        <v>7646</v>
      </c>
      <c r="M694" s="562" t="s">
        <v>23</v>
      </c>
      <c r="N694" s="564"/>
      <c r="O694" s="564"/>
    </row>
    <row r="695" spans="1:15" ht="12.75" customHeight="1">
      <c r="A695" s="562">
        <v>157</v>
      </c>
      <c r="B695" s="562" t="s">
        <v>15945</v>
      </c>
      <c r="C695" s="562" t="s">
        <v>196</v>
      </c>
      <c r="D695" s="771" t="s">
        <v>16756</v>
      </c>
      <c r="E695" s="725"/>
      <c r="F695" s="725"/>
      <c r="G695" s="725"/>
      <c r="H695" s="725"/>
      <c r="I695" s="725"/>
      <c r="J695" s="696"/>
      <c r="K695" s="568" t="s">
        <v>8315</v>
      </c>
      <c r="L695" s="562" t="s">
        <v>8314</v>
      </c>
      <c r="M695" s="562" t="s">
        <v>23</v>
      </c>
      <c r="N695" s="564"/>
      <c r="O695" s="564"/>
    </row>
    <row r="696" spans="1:15" ht="12.75" customHeight="1">
      <c r="A696" s="562">
        <v>158</v>
      </c>
      <c r="B696" s="562" t="s">
        <v>15945</v>
      </c>
      <c r="C696" s="562" t="s">
        <v>196</v>
      </c>
      <c r="D696" s="771" t="s">
        <v>16757</v>
      </c>
      <c r="E696" s="725"/>
      <c r="F696" s="725"/>
      <c r="G696" s="725"/>
      <c r="H696" s="725"/>
      <c r="I696" s="725"/>
      <c r="J696" s="696"/>
      <c r="K696" s="568" t="s">
        <v>6730</v>
      </c>
      <c r="L696" s="562" t="s">
        <v>6729</v>
      </c>
      <c r="M696" s="562" t="s">
        <v>23</v>
      </c>
      <c r="N696" s="564"/>
      <c r="O696" s="564"/>
    </row>
    <row r="697" spans="1:15" ht="12.75" customHeight="1">
      <c r="A697" s="562">
        <v>159</v>
      </c>
      <c r="B697" s="562" t="s">
        <v>15945</v>
      </c>
      <c r="C697" s="562" t="s">
        <v>196</v>
      </c>
      <c r="D697" s="771" t="s">
        <v>16758</v>
      </c>
      <c r="E697" s="725"/>
      <c r="F697" s="725"/>
      <c r="G697" s="725"/>
      <c r="H697" s="725"/>
      <c r="I697" s="725"/>
      <c r="J697" s="696"/>
      <c r="K697" s="568" t="s">
        <v>6476</v>
      </c>
      <c r="L697" s="562" t="s">
        <v>6475</v>
      </c>
      <c r="M697" s="562" t="s">
        <v>23</v>
      </c>
      <c r="N697" s="564"/>
      <c r="O697" s="564"/>
    </row>
    <row r="698" spans="1:15" ht="12.75" customHeight="1">
      <c r="A698" s="562">
        <v>160</v>
      </c>
      <c r="B698" s="562" t="s">
        <v>15945</v>
      </c>
      <c r="C698" s="562" t="s">
        <v>196</v>
      </c>
      <c r="D698" s="771" t="s">
        <v>16759</v>
      </c>
      <c r="E698" s="725"/>
      <c r="F698" s="725"/>
      <c r="G698" s="725"/>
      <c r="H698" s="725"/>
      <c r="I698" s="725"/>
      <c r="J698" s="696"/>
      <c r="K698" s="568" t="s">
        <v>6229</v>
      </c>
      <c r="L698" s="562" t="s">
        <v>6228</v>
      </c>
      <c r="M698" s="562" t="s">
        <v>23</v>
      </c>
      <c r="N698" s="564"/>
      <c r="O698" s="564"/>
    </row>
    <row r="699" spans="1:15" ht="12.75" customHeight="1">
      <c r="A699" s="562">
        <v>161</v>
      </c>
      <c r="B699" s="562" t="s">
        <v>15945</v>
      </c>
      <c r="C699" s="562" t="s">
        <v>196</v>
      </c>
      <c r="D699" s="771" t="s">
        <v>16760</v>
      </c>
      <c r="E699" s="725"/>
      <c r="F699" s="725"/>
      <c r="G699" s="725"/>
      <c r="H699" s="725"/>
      <c r="I699" s="725"/>
      <c r="J699" s="696"/>
      <c r="K699" s="570" t="s">
        <v>6396</v>
      </c>
      <c r="L699" s="562" t="s">
        <v>6395</v>
      </c>
      <c r="M699" s="562" t="s">
        <v>23</v>
      </c>
      <c r="N699" s="564"/>
      <c r="O699" s="564"/>
    </row>
    <row r="700" spans="1:15" ht="12.75" customHeight="1">
      <c r="A700" s="562">
        <v>162</v>
      </c>
      <c r="B700" s="562" t="s">
        <v>15945</v>
      </c>
      <c r="C700" s="562" t="s">
        <v>196</v>
      </c>
      <c r="D700" s="771" t="s">
        <v>15886</v>
      </c>
      <c r="E700" s="725"/>
      <c r="F700" s="725"/>
      <c r="G700" s="725"/>
      <c r="H700" s="725"/>
      <c r="I700" s="725"/>
      <c r="J700" s="696"/>
      <c r="K700" s="568" t="s">
        <v>12059</v>
      </c>
      <c r="L700" s="562" t="s">
        <v>12058</v>
      </c>
      <c r="M700" s="562" t="s">
        <v>23</v>
      </c>
      <c r="N700" s="564"/>
      <c r="O700" s="564"/>
    </row>
    <row r="701" spans="1:15" ht="12.75" customHeight="1">
      <c r="A701" s="562">
        <v>163</v>
      </c>
      <c r="B701" s="562" t="s">
        <v>15945</v>
      </c>
      <c r="C701" s="562" t="s">
        <v>196</v>
      </c>
      <c r="D701" s="771" t="s">
        <v>16761</v>
      </c>
      <c r="E701" s="725"/>
      <c r="F701" s="725"/>
      <c r="G701" s="725"/>
      <c r="H701" s="725"/>
      <c r="I701" s="725"/>
      <c r="J701" s="696"/>
      <c r="K701" s="568" t="s">
        <v>16762</v>
      </c>
      <c r="L701" s="562" t="s">
        <v>16763</v>
      </c>
      <c r="M701" s="562" t="s">
        <v>1601</v>
      </c>
      <c r="N701" s="564"/>
      <c r="O701" s="564"/>
    </row>
    <row r="702" spans="1:15" ht="12.75" customHeight="1">
      <c r="A702" s="562">
        <v>164</v>
      </c>
      <c r="B702" s="562" t="s">
        <v>15945</v>
      </c>
      <c r="C702" s="562" t="s">
        <v>196</v>
      </c>
      <c r="D702" s="771" t="s">
        <v>16764</v>
      </c>
      <c r="E702" s="725"/>
      <c r="F702" s="725"/>
      <c r="G702" s="725"/>
      <c r="H702" s="725"/>
      <c r="I702" s="725"/>
      <c r="J702" s="696"/>
      <c r="K702" s="568" t="s">
        <v>8235</v>
      </c>
      <c r="L702" s="562" t="s">
        <v>8234</v>
      </c>
      <c r="M702" s="562" t="s">
        <v>23</v>
      </c>
      <c r="N702" s="564"/>
      <c r="O702" s="564"/>
    </row>
    <row r="703" spans="1:15" ht="12.75" customHeight="1">
      <c r="A703" s="562">
        <v>165</v>
      </c>
      <c r="B703" s="562" t="s">
        <v>15945</v>
      </c>
      <c r="C703" s="562" t="s">
        <v>196</v>
      </c>
      <c r="D703" s="771" t="s">
        <v>16765</v>
      </c>
      <c r="E703" s="725"/>
      <c r="F703" s="725"/>
      <c r="G703" s="725"/>
      <c r="H703" s="725"/>
      <c r="I703" s="725"/>
      <c r="J703" s="696"/>
      <c r="K703" s="568" t="s">
        <v>7182</v>
      </c>
      <c r="L703" s="562" t="s">
        <v>7181</v>
      </c>
      <c r="M703" s="562" t="s">
        <v>23</v>
      </c>
      <c r="N703" s="564"/>
      <c r="O703" s="564"/>
    </row>
    <row r="704" spans="1:15" ht="12.75" customHeight="1">
      <c r="A704" s="562">
        <v>166</v>
      </c>
      <c r="B704" s="562" t="s">
        <v>15945</v>
      </c>
      <c r="C704" s="562" t="s">
        <v>196</v>
      </c>
      <c r="D704" s="771" t="s">
        <v>16766</v>
      </c>
      <c r="E704" s="725"/>
      <c r="F704" s="725"/>
      <c r="G704" s="725"/>
      <c r="H704" s="725"/>
      <c r="I704" s="725"/>
      <c r="J704" s="696"/>
      <c r="K704" s="568" t="s">
        <v>6663</v>
      </c>
      <c r="L704" s="562" t="s">
        <v>6662</v>
      </c>
      <c r="M704" s="562" t="s">
        <v>23</v>
      </c>
      <c r="N704" s="564"/>
      <c r="O704" s="564"/>
    </row>
    <row r="705" spans="1:15" ht="12.75" customHeight="1">
      <c r="A705" s="562">
        <v>167</v>
      </c>
      <c r="B705" s="562" t="s">
        <v>15945</v>
      </c>
      <c r="C705" s="562" t="s">
        <v>196</v>
      </c>
      <c r="D705" s="771" t="s">
        <v>16767</v>
      </c>
      <c r="E705" s="725"/>
      <c r="F705" s="725"/>
      <c r="G705" s="725"/>
      <c r="H705" s="725"/>
      <c r="I705" s="725"/>
      <c r="J705" s="696"/>
      <c r="K705" s="568" t="s">
        <v>4686</v>
      </c>
      <c r="L705" s="562" t="s">
        <v>4685</v>
      </c>
      <c r="M705" s="562" t="s">
        <v>23</v>
      </c>
      <c r="N705" s="564"/>
      <c r="O705" s="564"/>
    </row>
    <row r="706" spans="1:15" ht="12.75" customHeight="1">
      <c r="A706" s="562">
        <v>168</v>
      </c>
      <c r="B706" s="562" t="s">
        <v>15945</v>
      </c>
      <c r="C706" s="562" t="s">
        <v>196</v>
      </c>
      <c r="D706" s="771" t="s">
        <v>16768</v>
      </c>
      <c r="E706" s="725"/>
      <c r="F706" s="725"/>
      <c r="G706" s="725"/>
      <c r="H706" s="725"/>
      <c r="I706" s="725"/>
      <c r="J706" s="696"/>
      <c r="K706" s="568" t="s">
        <v>5004</v>
      </c>
      <c r="L706" s="562" t="s">
        <v>5003</v>
      </c>
      <c r="M706" s="562" t="s">
        <v>15927</v>
      </c>
      <c r="N706" s="564"/>
      <c r="O706" s="564"/>
    </row>
    <row r="707" spans="1:15" ht="12.75" customHeight="1">
      <c r="A707" s="562">
        <v>169</v>
      </c>
      <c r="B707" s="562" t="s">
        <v>15945</v>
      </c>
      <c r="C707" s="562" t="s">
        <v>196</v>
      </c>
      <c r="D707" s="771" t="s">
        <v>16769</v>
      </c>
      <c r="E707" s="725"/>
      <c r="F707" s="725"/>
      <c r="G707" s="725"/>
      <c r="H707" s="725"/>
      <c r="I707" s="725"/>
      <c r="J707" s="696"/>
      <c r="K707" s="568" t="s">
        <v>2959</v>
      </c>
      <c r="L707" s="562" t="s">
        <v>2958</v>
      </c>
      <c r="M707" s="562" t="s">
        <v>23</v>
      </c>
      <c r="N707" s="564"/>
      <c r="O707" s="564"/>
    </row>
    <row r="708" spans="1:15" ht="12.75" customHeight="1">
      <c r="A708" s="562">
        <v>170</v>
      </c>
      <c r="B708" s="562" t="s">
        <v>15945</v>
      </c>
      <c r="C708" s="562" t="s">
        <v>196</v>
      </c>
      <c r="D708" s="771" t="s">
        <v>16770</v>
      </c>
      <c r="E708" s="725"/>
      <c r="F708" s="725"/>
      <c r="G708" s="725"/>
      <c r="H708" s="725"/>
      <c r="I708" s="725"/>
      <c r="J708" s="696"/>
      <c r="K708" s="568" t="s">
        <v>5387</v>
      </c>
      <c r="L708" s="562" t="s">
        <v>5386</v>
      </c>
      <c r="M708" s="562" t="s">
        <v>23</v>
      </c>
      <c r="N708" s="564"/>
      <c r="O708" s="564"/>
    </row>
    <row r="709" spans="1:15" ht="12.75" customHeight="1">
      <c r="A709" s="562">
        <v>171</v>
      </c>
      <c r="B709" s="562" t="s">
        <v>15945</v>
      </c>
      <c r="C709" s="562" t="s">
        <v>196</v>
      </c>
      <c r="D709" s="771" t="s">
        <v>16771</v>
      </c>
      <c r="E709" s="725"/>
      <c r="F709" s="725"/>
      <c r="G709" s="725"/>
      <c r="H709" s="725"/>
      <c r="I709" s="725"/>
      <c r="J709" s="696"/>
      <c r="K709" s="568" t="s">
        <v>7304</v>
      </c>
      <c r="L709" s="562" t="s">
        <v>7303</v>
      </c>
      <c r="M709" s="562" t="s">
        <v>23</v>
      </c>
      <c r="N709" s="564"/>
      <c r="O709" s="564"/>
    </row>
    <row r="710" spans="1:15" ht="12.75" customHeight="1">
      <c r="A710" s="562">
        <v>172</v>
      </c>
      <c r="B710" s="562" t="s">
        <v>15945</v>
      </c>
      <c r="C710" s="562" t="s">
        <v>196</v>
      </c>
      <c r="D710" s="771" t="s">
        <v>16772</v>
      </c>
      <c r="E710" s="725"/>
      <c r="F710" s="725"/>
      <c r="G710" s="725"/>
      <c r="H710" s="725"/>
      <c r="I710" s="725"/>
      <c r="J710" s="696"/>
      <c r="K710" s="568" t="s">
        <v>5084</v>
      </c>
      <c r="L710" s="562" t="s">
        <v>5083</v>
      </c>
      <c r="M710" s="562" t="s">
        <v>23</v>
      </c>
      <c r="N710" s="564"/>
      <c r="O710" s="564"/>
    </row>
    <row r="711" spans="1:15" ht="12.75" customHeight="1">
      <c r="A711" s="562">
        <v>173</v>
      </c>
      <c r="B711" s="562" t="s">
        <v>15945</v>
      </c>
      <c r="C711" s="562" t="s">
        <v>196</v>
      </c>
      <c r="D711" s="771" t="s">
        <v>16773</v>
      </c>
      <c r="E711" s="725"/>
      <c r="F711" s="725"/>
      <c r="G711" s="725"/>
      <c r="H711" s="725"/>
      <c r="I711" s="725"/>
      <c r="J711" s="696"/>
      <c r="K711" s="568" t="s">
        <v>7601</v>
      </c>
      <c r="L711" s="562" t="s">
        <v>7600</v>
      </c>
      <c r="M711" s="562" t="s">
        <v>23</v>
      </c>
      <c r="N711" s="564"/>
      <c r="O711" s="564"/>
    </row>
    <row r="712" spans="1:15" ht="12.75" customHeight="1">
      <c r="A712" s="562">
        <v>174</v>
      </c>
      <c r="B712" s="562" t="s">
        <v>15945</v>
      </c>
      <c r="C712" s="562" t="s">
        <v>196</v>
      </c>
      <c r="D712" s="771" t="s">
        <v>16774</v>
      </c>
      <c r="E712" s="725"/>
      <c r="F712" s="725"/>
      <c r="G712" s="725"/>
      <c r="H712" s="725"/>
      <c r="I712" s="725"/>
      <c r="J712" s="696"/>
      <c r="K712" s="563" t="s">
        <v>1466</v>
      </c>
      <c r="L712" s="562" t="s">
        <v>1465</v>
      </c>
      <c r="M712" s="562" t="s">
        <v>23</v>
      </c>
      <c r="N712" s="564"/>
      <c r="O712" s="564"/>
    </row>
    <row r="713" spans="1:15" ht="12.75" customHeight="1">
      <c r="A713" s="562">
        <v>175</v>
      </c>
      <c r="B713" s="562" t="s">
        <v>15945</v>
      </c>
      <c r="C713" s="562" t="s">
        <v>196</v>
      </c>
      <c r="D713" s="771" t="s">
        <v>16775</v>
      </c>
      <c r="E713" s="725"/>
      <c r="F713" s="725"/>
      <c r="G713" s="725"/>
      <c r="H713" s="725"/>
      <c r="I713" s="725"/>
      <c r="J713" s="696"/>
      <c r="K713" s="568" t="s">
        <v>2823</v>
      </c>
      <c r="L713" s="562" t="s">
        <v>2822</v>
      </c>
      <c r="M713" s="562" t="s">
        <v>23</v>
      </c>
      <c r="N713" s="564"/>
      <c r="O713" s="564"/>
    </row>
    <row r="714" spans="1:15" ht="12.75" customHeight="1">
      <c r="A714" s="562">
        <v>176</v>
      </c>
      <c r="B714" s="562" t="s">
        <v>15945</v>
      </c>
      <c r="C714" s="562" t="s">
        <v>196</v>
      </c>
      <c r="D714" s="771" t="s">
        <v>16776</v>
      </c>
      <c r="E714" s="725"/>
      <c r="F714" s="725"/>
      <c r="G714" s="725"/>
      <c r="H714" s="725"/>
      <c r="I714" s="725"/>
      <c r="J714" s="696"/>
      <c r="K714" s="568" t="s">
        <v>962</v>
      </c>
      <c r="L714" s="562" t="s">
        <v>961</v>
      </c>
      <c r="M714" s="562" t="s">
        <v>23</v>
      </c>
      <c r="N714" s="564"/>
      <c r="O714" s="564"/>
    </row>
    <row r="715" spans="1:15" ht="12.75" customHeight="1">
      <c r="A715" s="562">
        <v>177</v>
      </c>
      <c r="B715" s="562" t="s">
        <v>15945</v>
      </c>
      <c r="C715" s="562" t="s">
        <v>196</v>
      </c>
      <c r="D715" s="771" t="s">
        <v>16777</v>
      </c>
      <c r="E715" s="725"/>
      <c r="F715" s="725"/>
      <c r="G715" s="725"/>
      <c r="H715" s="725"/>
      <c r="I715" s="725"/>
      <c r="J715" s="696"/>
      <c r="K715" s="570" t="s">
        <v>15117</v>
      </c>
      <c r="L715" s="562" t="s">
        <v>15116</v>
      </c>
      <c r="M715" s="562" t="s">
        <v>23</v>
      </c>
      <c r="N715" s="564"/>
      <c r="O715" s="564"/>
    </row>
    <row r="716" spans="1:15" ht="12.75" customHeight="1">
      <c r="A716" s="562">
        <v>178</v>
      </c>
      <c r="B716" s="562" t="s">
        <v>15945</v>
      </c>
      <c r="C716" s="562" t="s">
        <v>196</v>
      </c>
      <c r="D716" s="771" t="s">
        <v>16778</v>
      </c>
      <c r="E716" s="725"/>
      <c r="F716" s="725"/>
      <c r="G716" s="725"/>
      <c r="H716" s="725"/>
      <c r="I716" s="725"/>
      <c r="J716" s="696"/>
      <c r="K716" s="568" t="s">
        <v>15522</v>
      </c>
      <c r="L716" s="562" t="s">
        <v>15521</v>
      </c>
      <c r="M716" s="562" t="s">
        <v>23</v>
      </c>
      <c r="N716" s="564"/>
      <c r="O716" s="564"/>
    </row>
    <row r="717" spans="1:15" ht="12.75" customHeight="1">
      <c r="A717" s="562">
        <v>179</v>
      </c>
      <c r="B717" s="562" t="s">
        <v>15945</v>
      </c>
      <c r="C717" s="562" t="s">
        <v>196</v>
      </c>
      <c r="D717" s="771" t="s">
        <v>16779</v>
      </c>
      <c r="E717" s="725"/>
      <c r="F717" s="725"/>
      <c r="G717" s="725"/>
      <c r="H717" s="725"/>
      <c r="I717" s="725"/>
      <c r="J717" s="696"/>
      <c r="K717" s="568" t="s">
        <v>1409</v>
      </c>
      <c r="L717" s="562" t="s">
        <v>1408</v>
      </c>
      <c r="M717" s="562" t="s">
        <v>23</v>
      </c>
      <c r="N717" s="564"/>
      <c r="O717" s="564"/>
    </row>
    <row r="718" spans="1:15" ht="12.75" customHeight="1">
      <c r="A718" s="562">
        <v>180</v>
      </c>
      <c r="B718" s="562" t="s">
        <v>15945</v>
      </c>
      <c r="C718" s="562" t="s">
        <v>196</v>
      </c>
      <c r="D718" s="771" t="s">
        <v>16780</v>
      </c>
      <c r="E718" s="725"/>
      <c r="F718" s="725"/>
      <c r="G718" s="725"/>
      <c r="H718" s="725"/>
      <c r="I718" s="725"/>
      <c r="J718" s="696"/>
      <c r="K718" s="570" t="s">
        <v>15228</v>
      </c>
      <c r="L718" s="562" t="s">
        <v>15227</v>
      </c>
      <c r="M718" s="562" t="s">
        <v>23</v>
      </c>
      <c r="N718" s="564"/>
      <c r="O718" s="564"/>
    </row>
    <row r="719" spans="1:15" ht="12.75" customHeight="1">
      <c r="A719" s="562">
        <v>181</v>
      </c>
      <c r="B719" s="562" t="s">
        <v>15945</v>
      </c>
      <c r="C719" s="562" t="s">
        <v>196</v>
      </c>
      <c r="D719" s="771" t="s">
        <v>16016</v>
      </c>
      <c r="E719" s="725"/>
      <c r="F719" s="725"/>
      <c r="G719" s="725"/>
      <c r="H719" s="725"/>
      <c r="I719" s="725"/>
      <c r="J719" s="696"/>
      <c r="K719" s="568" t="s">
        <v>10428</v>
      </c>
      <c r="L719" s="562" t="s">
        <v>10427</v>
      </c>
      <c r="M719" s="562" t="s">
        <v>23</v>
      </c>
      <c r="N719" s="564"/>
      <c r="O719" s="564"/>
    </row>
    <row r="720" spans="1:15" ht="12.75" customHeight="1">
      <c r="A720" s="562">
        <v>182</v>
      </c>
      <c r="B720" s="562" t="s">
        <v>15945</v>
      </c>
      <c r="C720" s="562" t="s">
        <v>196</v>
      </c>
      <c r="D720" s="771" t="s">
        <v>16781</v>
      </c>
      <c r="E720" s="725"/>
      <c r="F720" s="725"/>
      <c r="G720" s="725"/>
      <c r="H720" s="725"/>
      <c r="I720" s="725"/>
      <c r="J720" s="696"/>
      <c r="K720" s="568" t="s">
        <v>7427</v>
      </c>
      <c r="L720" s="562" t="s">
        <v>7426</v>
      </c>
      <c r="M720" s="562" t="s">
        <v>23</v>
      </c>
      <c r="N720" s="564"/>
      <c r="O720" s="564"/>
    </row>
    <row r="721" spans="1:15" ht="12.75" customHeight="1">
      <c r="A721" s="562">
        <v>183</v>
      </c>
      <c r="B721" s="562" t="s">
        <v>15945</v>
      </c>
      <c r="C721" s="562" t="s">
        <v>196</v>
      </c>
      <c r="D721" s="771" t="s">
        <v>16782</v>
      </c>
      <c r="E721" s="725"/>
      <c r="F721" s="725"/>
      <c r="G721" s="725"/>
      <c r="H721" s="725"/>
      <c r="I721" s="725"/>
      <c r="J721" s="696"/>
      <c r="K721" s="563" t="s">
        <v>4009</v>
      </c>
      <c r="L721" s="562" t="s">
        <v>4008</v>
      </c>
      <c r="M721" s="562" t="s">
        <v>23</v>
      </c>
      <c r="N721" s="564"/>
      <c r="O721" s="564"/>
    </row>
    <row r="722" spans="1:15" ht="12.75" customHeight="1">
      <c r="A722" s="562">
        <v>184</v>
      </c>
      <c r="B722" s="562" t="s">
        <v>15945</v>
      </c>
      <c r="C722" s="562" t="s">
        <v>196</v>
      </c>
      <c r="D722" s="771" t="s">
        <v>16783</v>
      </c>
      <c r="E722" s="725"/>
      <c r="F722" s="725"/>
      <c r="G722" s="725"/>
      <c r="H722" s="725"/>
      <c r="I722" s="725"/>
      <c r="J722" s="696"/>
      <c r="K722" s="563" t="s">
        <v>2785</v>
      </c>
      <c r="L722" s="562" t="s">
        <v>2784</v>
      </c>
      <c r="M722" s="562" t="s">
        <v>23</v>
      </c>
      <c r="N722" s="564"/>
      <c r="O722" s="564"/>
    </row>
    <row r="723" spans="1:15" ht="12.75" customHeight="1">
      <c r="A723" s="562">
        <v>185</v>
      </c>
      <c r="B723" s="562" t="s">
        <v>15945</v>
      </c>
      <c r="C723" s="562" t="s">
        <v>196</v>
      </c>
      <c r="D723" s="771" t="s">
        <v>16784</v>
      </c>
      <c r="E723" s="725"/>
      <c r="F723" s="725"/>
      <c r="G723" s="725"/>
      <c r="H723" s="725"/>
      <c r="I723" s="725"/>
      <c r="J723" s="696"/>
      <c r="K723" s="563" t="s">
        <v>6912</v>
      </c>
      <c r="L723" s="562" t="s">
        <v>6911</v>
      </c>
      <c r="M723" s="562" t="s">
        <v>23</v>
      </c>
      <c r="N723" s="564"/>
      <c r="O723" s="564"/>
    </row>
    <row r="724" spans="1:15" ht="12.75" customHeight="1">
      <c r="A724" s="562">
        <v>186</v>
      </c>
      <c r="B724" s="562" t="s">
        <v>15945</v>
      </c>
      <c r="C724" s="562" t="s">
        <v>196</v>
      </c>
      <c r="D724" s="771" t="s">
        <v>16785</v>
      </c>
      <c r="E724" s="725"/>
      <c r="F724" s="725"/>
      <c r="G724" s="725"/>
      <c r="H724" s="725"/>
      <c r="I724" s="725"/>
      <c r="J724" s="696"/>
      <c r="K724" s="563" t="s">
        <v>8121</v>
      </c>
      <c r="L724" s="562" t="s">
        <v>8120</v>
      </c>
      <c r="M724" s="562" t="s">
        <v>23</v>
      </c>
      <c r="N724" s="564"/>
      <c r="O724" s="564"/>
    </row>
    <row r="725" spans="1:15" ht="12.75" customHeight="1">
      <c r="A725" s="562">
        <v>187</v>
      </c>
      <c r="B725" s="562" t="s">
        <v>15945</v>
      </c>
      <c r="C725" s="562" t="s">
        <v>196</v>
      </c>
      <c r="D725" s="771" t="s">
        <v>16786</v>
      </c>
      <c r="E725" s="725"/>
      <c r="F725" s="725"/>
      <c r="G725" s="725"/>
      <c r="H725" s="725"/>
      <c r="I725" s="725"/>
      <c r="J725" s="696"/>
      <c r="K725" s="563" t="s">
        <v>860</v>
      </c>
      <c r="L725" s="562" t="s">
        <v>859</v>
      </c>
      <c r="M725" s="562" t="s">
        <v>23</v>
      </c>
      <c r="N725" s="564"/>
      <c r="O725" s="564"/>
    </row>
    <row r="726" spans="1:15" ht="12.75" customHeight="1">
      <c r="A726" s="562">
        <v>188</v>
      </c>
      <c r="B726" s="562" t="s">
        <v>15945</v>
      </c>
      <c r="C726" s="562" t="s">
        <v>196</v>
      </c>
      <c r="D726" s="771" t="s">
        <v>16787</v>
      </c>
      <c r="E726" s="725"/>
      <c r="F726" s="725"/>
      <c r="G726" s="725"/>
      <c r="H726" s="725"/>
      <c r="I726" s="725"/>
      <c r="J726" s="696"/>
      <c r="K726" s="563" t="s">
        <v>800</v>
      </c>
      <c r="L726" s="562" t="s">
        <v>799</v>
      </c>
      <c r="M726" s="562" t="s">
        <v>23</v>
      </c>
      <c r="N726" s="564"/>
      <c r="O726" s="564"/>
    </row>
    <row r="727" spans="1:15" ht="12.75" customHeight="1">
      <c r="A727" s="562">
        <v>189</v>
      </c>
      <c r="B727" s="562" t="s">
        <v>15945</v>
      </c>
      <c r="C727" s="562" t="s">
        <v>196</v>
      </c>
      <c r="D727" s="771" t="s">
        <v>16788</v>
      </c>
      <c r="E727" s="725"/>
      <c r="F727" s="725"/>
      <c r="G727" s="725"/>
      <c r="H727" s="725"/>
      <c r="I727" s="725"/>
      <c r="J727" s="696"/>
      <c r="K727" s="563" t="s">
        <v>15251</v>
      </c>
      <c r="L727" s="562" t="s">
        <v>15250</v>
      </c>
      <c r="M727" s="562" t="s">
        <v>23</v>
      </c>
      <c r="N727" s="564"/>
      <c r="O727" s="564"/>
    </row>
    <row r="728" spans="1:15" ht="12.75" customHeight="1">
      <c r="A728" s="562">
        <v>190</v>
      </c>
      <c r="B728" s="562" t="s">
        <v>15945</v>
      </c>
      <c r="C728" s="562" t="s">
        <v>196</v>
      </c>
      <c r="D728" s="771" t="s">
        <v>16789</v>
      </c>
      <c r="E728" s="725"/>
      <c r="F728" s="725"/>
      <c r="G728" s="725"/>
      <c r="H728" s="725"/>
      <c r="I728" s="725"/>
      <c r="J728" s="696"/>
      <c r="K728" s="563" t="s">
        <v>1271</v>
      </c>
      <c r="L728" s="562" t="s">
        <v>1270</v>
      </c>
      <c r="M728" s="562" t="s">
        <v>23</v>
      </c>
      <c r="N728" s="564"/>
      <c r="O728" s="564"/>
    </row>
    <row r="729" spans="1:15" ht="12.75" customHeight="1">
      <c r="A729" s="562">
        <v>191</v>
      </c>
      <c r="B729" s="562" t="s">
        <v>15945</v>
      </c>
      <c r="C729" s="562" t="s">
        <v>196</v>
      </c>
      <c r="D729" s="771" t="s">
        <v>16790</v>
      </c>
      <c r="E729" s="725"/>
      <c r="F729" s="725"/>
      <c r="G729" s="725"/>
      <c r="H729" s="725"/>
      <c r="I729" s="725"/>
      <c r="J729" s="696"/>
      <c r="K729" s="563" t="s">
        <v>8292</v>
      </c>
      <c r="L729" s="562" t="s">
        <v>8291</v>
      </c>
      <c r="M729" s="562" t="s">
        <v>23</v>
      </c>
      <c r="N729" s="564"/>
      <c r="O729" s="564"/>
    </row>
    <row r="730" spans="1:15" ht="12.75" customHeight="1">
      <c r="A730" s="562">
        <v>192</v>
      </c>
      <c r="B730" s="562" t="s">
        <v>15945</v>
      </c>
      <c r="C730" s="562" t="s">
        <v>196</v>
      </c>
      <c r="D730" s="771" t="s">
        <v>16791</v>
      </c>
      <c r="E730" s="725"/>
      <c r="F730" s="725"/>
      <c r="G730" s="725"/>
      <c r="H730" s="725"/>
      <c r="I730" s="725"/>
      <c r="J730" s="696"/>
      <c r="K730" s="563" t="s">
        <v>8933</v>
      </c>
      <c r="L730" s="562" t="s">
        <v>8932</v>
      </c>
      <c r="M730" s="562" t="s">
        <v>23</v>
      </c>
      <c r="N730" s="564"/>
      <c r="O730" s="564"/>
    </row>
    <row r="731" spans="1:15" ht="12.75" customHeight="1">
      <c r="A731" s="562">
        <v>193</v>
      </c>
      <c r="B731" s="562" t="s">
        <v>15945</v>
      </c>
      <c r="C731" s="562" t="s">
        <v>196</v>
      </c>
      <c r="D731" s="771" t="s">
        <v>16792</v>
      </c>
      <c r="E731" s="725"/>
      <c r="F731" s="725"/>
      <c r="G731" s="725"/>
      <c r="H731" s="725"/>
      <c r="I731" s="725"/>
      <c r="J731" s="696"/>
      <c r="K731" s="563" t="s">
        <v>844</v>
      </c>
      <c r="L731" s="562" t="s">
        <v>843</v>
      </c>
      <c r="M731" s="562" t="s">
        <v>23</v>
      </c>
      <c r="N731" s="564"/>
      <c r="O731" s="564"/>
    </row>
    <row r="732" spans="1:15" ht="12.75" customHeight="1">
      <c r="A732" s="562">
        <v>194</v>
      </c>
      <c r="B732" s="562" t="s">
        <v>15945</v>
      </c>
      <c r="C732" s="562" t="s">
        <v>196</v>
      </c>
      <c r="D732" s="771" t="s">
        <v>16793</v>
      </c>
      <c r="E732" s="725"/>
      <c r="F732" s="725"/>
      <c r="G732" s="725"/>
      <c r="H732" s="725"/>
      <c r="I732" s="725"/>
      <c r="J732" s="696"/>
      <c r="K732" s="563" t="s">
        <v>2885</v>
      </c>
      <c r="L732" s="562" t="s">
        <v>2884</v>
      </c>
      <c r="M732" s="562" t="s">
        <v>23</v>
      </c>
      <c r="N732" s="564"/>
      <c r="O732" s="564"/>
    </row>
    <row r="733" spans="1:15" ht="12.75" customHeight="1">
      <c r="A733" s="562">
        <v>195</v>
      </c>
      <c r="B733" s="562" t="s">
        <v>15945</v>
      </c>
      <c r="C733" s="562" t="s">
        <v>196</v>
      </c>
      <c r="D733" s="771" t="s">
        <v>16794</v>
      </c>
      <c r="E733" s="725"/>
      <c r="F733" s="725"/>
      <c r="G733" s="725"/>
      <c r="H733" s="725"/>
      <c r="I733" s="725"/>
      <c r="J733" s="696"/>
      <c r="K733" s="563" t="s">
        <v>10079</v>
      </c>
      <c r="L733" s="562" t="s">
        <v>10078</v>
      </c>
      <c r="M733" s="562" t="s">
        <v>23</v>
      </c>
      <c r="N733" s="564"/>
      <c r="O733" s="564"/>
    </row>
    <row r="734" spans="1:15" ht="12.75" customHeight="1">
      <c r="A734" s="562">
        <v>196</v>
      </c>
      <c r="B734" s="562" t="s">
        <v>15945</v>
      </c>
      <c r="C734" s="562" t="s">
        <v>196</v>
      </c>
      <c r="D734" s="771" t="s">
        <v>16795</v>
      </c>
      <c r="E734" s="725"/>
      <c r="F734" s="725"/>
      <c r="G734" s="725"/>
      <c r="H734" s="725"/>
      <c r="I734" s="725"/>
      <c r="J734" s="696"/>
      <c r="K734" s="563" t="s">
        <v>5408</v>
      </c>
      <c r="L734" s="562" t="s">
        <v>5407</v>
      </c>
      <c r="M734" s="562" t="s">
        <v>23</v>
      </c>
      <c r="N734" s="564"/>
      <c r="O734" s="564"/>
    </row>
    <row r="735" spans="1:15" ht="12.75" customHeight="1">
      <c r="A735" s="562">
        <v>197</v>
      </c>
      <c r="B735" s="562" t="s">
        <v>15945</v>
      </c>
      <c r="C735" s="562" t="s">
        <v>196</v>
      </c>
      <c r="D735" s="771" t="s">
        <v>16796</v>
      </c>
      <c r="E735" s="725"/>
      <c r="F735" s="725"/>
      <c r="G735" s="725"/>
      <c r="H735" s="725"/>
      <c r="I735" s="725"/>
      <c r="J735" s="696"/>
      <c r="K735" s="563" t="s">
        <v>9861</v>
      </c>
      <c r="L735" s="562" t="s">
        <v>9860</v>
      </c>
      <c r="M735" s="562" t="s">
        <v>23</v>
      </c>
      <c r="N735" s="564"/>
      <c r="O735" s="564"/>
    </row>
    <row r="736" spans="1:15" ht="12.75" customHeight="1">
      <c r="A736" s="562">
        <v>198</v>
      </c>
      <c r="B736" s="562" t="s">
        <v>15945</v>
      </c>
      <c r="C736" s="562" t="s">
        <v>196</v>
      </c>
      <c r="D736" s="771" t="s">
        <v>16797</v>
      </c>
      <c r="E736" s="725"/>
      <c r="F736" s="725"/>
      <c r="G736" s="725"/>
      <c r="H736" s="725"/>
      <c r="I736" s="725"/>
      <c r="J736" s="696"/>
      <c r="K736" s="563" t="s">
        <v>532</v>
      </c>
      <c r="L736" s="562" t="s">
        <v>531</v>
      </c>
      <c r="M736" s="562" t="s">
        <v>23</v>
      </c>
      <c r="N736" s="564"/>
      <c r="O736" s="564"/>
    </row>
    <row r="737" spans="1:15" ht="12.75" customHeight="1">
      <c r="A737" s="562">
        <v>199</v>
      </c>
      <c r="B737" s="562" t="s">
        <v>15945</v>
      </c>
      <c r="C737" s="562" t="s">
        <v>196</v>
      </c>
      <c r="D737" s="771" t="s">
        <v>16798</v>
      </c>
      <c r="E737" s="725"/>
      <c r="F737" s="725"/>
      <c r="G737" s="725"/>
      <c r="H737" s="725"/>
      <c r="I737" s="725"/>
      <c r="J737" s="696"/>
      <c r="K737" s="563" t="s">
        <v>7591</v>
      </c>
      <c r="L737" s="562" t="s">
        <v>7590</v>
      </c>
      <c r="M737" s="562" t="s">
        <v>23</v>
      </c>
      <c r="N737" s="564"/>
      <c r="O737" s="564"/>
    </row>
    <row r="738" spans="1:15" ht="12.75" customHeight="1">
      <c r="A738" s="562">
        <v>200</v>
      </c>
      <c r="B738" s="562" t="s">
        <v>15945</v>
      </c>
      <c r="C738" s="562" t="s">
        <v>196</v>
      </c>
      <c r="D738" s="771" t="s">
        <v>16799</v>
      </c>
      <c r="E738" s="725"/>
      <c r="F738" s="725"/>
      <c r="G738" s="725"/>
      <c r="H738" s="725"/>
      <c r="I738" s="725"/>
      <c r="J738" s="696"/>
      <c r="K738" s="563" t="s">
        <v>7278</v>
      </c>
      <c r="L738" s="562" t="s">
        <v>7277</v>
      </c>
      <c r="M738" s="562" t="s">
        <v>23</v>
      </c>
      <c r="N738" s="564"/>
      <c r="O738" s="564"/>
    </row>
    <row r="739" spans="1:15" ht="12.75" customHeight="1">
      <c r="A739" s="562">
        <v>201</v>
      </c>
      <c r="B739" s="562" t="s">
        <v>15945</v>
      </c>
      <c r="C739" s="562" t="s">
        <v>196</v>
      </c>
      <c r="D739" s="771" t="s">
        <v>16800</v>
      </c>
      <c r="E739" s="725"/>
      <c r="F739" s="725"/>
      <c r="G739" s="725"/>
      <c r="H739" s="725"/>
      <c r="I739" s="725"/>
      <c r="J739" s="696"/>
      <c r="K739" s="563" t="s">
        <v>5838</v>
      </c>
      <c r="L739" s="562" t="s">
        <v>5837</v>
      </c>
      <c r="M739" s="562" t="s">
        <v>23</v>
      </c>
      <c r="N739" s="564"/>
      <c r="O739" s="564"/>
    </row>
    <row r="740" spans="1:15" ht="12.75" customHeight="1">
      <c r="A740" s="562">
        <v>202</v>
      </c>
      <c r="B740" s="562" t="s">
        <v>15945</v>
      </c>
      <c r="C740" s="562" t="s">
        <v>196</v>
      </c>
      <c r="D740" s="771" t="s">
        <v>16801</v>
      </c>
      <c r="E740" s="725"/>
      <c r="F740" s="725"/>
      <c r="G740" s="725"/>
      <c r="H740" s="725"/>
      <c r="I740" s="725"/>
      <c r="J740" s="696"/>
      <c r="K740" s="563" t="s">
        <v>10837</v>
      </c>
      <c r="L740" s="562" t="s">
        <v>10836</v>
      </c>
      <c r="M740" s="562" t="s">
        <v>23</v>
      </c>
      <c r="N740" s="564"/>
      <c r="O740" s="564"/>
    </row>
    <row r="741" spans="1:15" ht="12.75" customHeight="1">
      <c r="A741" s="562">
        <v>203</v>
      </c>
      <c r="B741" s="562" t="s">
        <v>15945</v>
      </c>
      <c r="C741" s="562" t="s">
        <v>196</v>
      </c>
      <c r="D741" s="772" t="s">
        <v>16802</v>
      </c>
      <c r="E741" s="725"/>
      <c r="F741" s="725"/>
      <c r="G741" s="725"/>
      <c r="H741" s="725"/>
      <c r="I741" s="725"/>
      <c r="J741" s="696"/>
      <c r="K741" s="563" t="s">
        <v>5968</v>
      </c>
      <c r="L741" s="562" t="s">
        <v>5967</v>
      </c>
      <c r="M741" s="562" t="s">
        <v>23</v>
      </c>
      <c r="N741" s="564"/>
      <c r="O741" s="564"/>
    </row>
    <row r="742" spans="1:15" ht="12.75" customHeight="1">
      <c r="A742" s="562">
        <v>204</v>
      </c>
      <c r="B742" s="562" t="s">
        <v>15945</v>
      </c>
      <c r="C742" s="562" t="s">
        <v>196</v>
      </c>
      <c r="D742" s="771" t="s">
        <v>16803</v>
      </c>
      <c r="E742" s="725"/>
      <c r="F742" s="725"/>
      <c r="G742" s="725"/>
      <c r="H742" s="725"/>
      <c r="I742" s="725"/>
      <c r="J742" s="696"/>
      <c r="K742" s="563" t="s">
        <v>5576</v>
      </c>
      <c r="L742" s="562" t="s">
        <v>5575</v>
      </c>
      <c r="M742" s="562" t="s">
        <v>23</v>
      </c>
      <c r="N742" s="564"/>
      <c r="O742" s="564"/>
    </row>
    <row r="743" spans="1:15" ht="12.75" customHeight="1">
      <c r="A743" s="562">
        <v>205</v>
      </c>
      <c r="B743" s="562" t="s">
        <v>15945</v>
      </c>
      <c r="C743" s="562" t="s">
        <v>196</v>
      </c>
      <c r="D743" s="771" t="s">
        <v>16804</v>
      </c>
      <c r="E743" s="725"/>
      <c r="F743" s="725"/>
      <c r="G743" s="725"/>
      <c r="H743" s="725"/>
      <c r="I743" s="725"/>
      <c r="J743" s="696"/>
      <c r="K743" s="563" t="s">
        <v>5031</v>
      </c>
      <c r="L743" s="562" t="s">
        <v>5030</v>
      </c>
      <c r="M743" s="562" t="s">
        <v>23</v>
      </c>
      <c r="N743" s="564"/>
      <c r="O743" s="564"/>
    </row>
    <row r="744" spans="1:15" ht="12.75" customHeight="1">
      <c r="A744" s="562">
        <v>206</v>
      </c>
      <c r="B744" s="562" t="s">
        <v>15945</v>
      </c>
      <c r="C744" s="562" t="s">
        <v>196</v>
      </c>
      <c r="D744" s="771" t="s">
        <v>16805</v>
      </c>
      <c r="E744" s="725"/>
      <c r="F744" s="725"/>
      <c r="G744" s="725"/>
      <c r="H744" s="725"/>
      <c r="I744" s="725"/>
      <c r="J744" s="696"/>
      <c r="K744" s="563" t="s">
        <v>1222</v>
      </c>
      <c r="L744" s="562" t="s">
        <v>1221</v>
      </c>
      <c r="M744" s="562" t="s">
        <v>23</v>
      </c>
      <c r="N744" s="564"/>
      <c r="O744" s="564"/>
    </row>
    <row r="745" spans="1:15" ht="12.75" customHeight="1">
      <c r="A745" s="562">
        <v>207</v>
      </c>
      <c r="B745" s="562" t="s">
        <v>15945</v>
      </c>
      <c r="C745" s="562" t="s">
        <v>196</v>
      </c>
      <c r="D745" s="771" t="s">
        <v>16806</v>
      </c>
      <c r="E745" s="725"/>
      <c r="F745" s="725"/>
      <c r="G745" s="725"/>
      <c r="H745" s="725"/>
      <c r="I745" s="725"/>
      <c r="J745" s="696"/>
      <c r="K745" s="563" t="s">
        <v>8707</v>
      </c>
      <c r="L745" s="562" t="s">
        <v>8706</v>
      </c>
      <c r="M745" s="562" t="s">
        <v>23</v>
      </c>
      <c r="N745" s="564"/>
      <c r="O745" s="564"/>
    </row>
    <row r="746" spans="1:15" ht="12.75" customHeight="1">
      <c r="A746" s="562">
        <v>208</v>
      </c>
      <c r="B746" s="562" t="s">
        <v>15945</v>
      </c>
      <c r="C746" s="562" t="s">
        <v>196</v>
      </c>
      <c r="D746" s="771" t="s">
        <v>16807</v>
      </c>
      <c r="E746" s="725"/>
      <c r="F746" s="725"/>
      <c r="G746" s="725"/>
      <c r="H746" s="725"/>
      <c r="I746" s="725"/>
      <c r="J746" s="696"/>
      <c r="K746" s="563" t="s">
        <v>5465</v>
      </c>
      <c r="L746" s="562" t="s">
        <v>5464</v>
      </c>
      <c r="M746" s="562" t="s">
        <v>23</v>
      </c>
      <c r="N746" s="564"/>
      <c r="O746" s="564"/>
    </row>
    <row r="747" spans="1:15" ht="12.75" customHeight="1">
      <c r="A747" s="562">
        <v>209</v>
      </c>
      <c r="B747" s="562" t="s">
        <v>15945</v>
      </c>
      <c r="C747" s="562" t="s">
        <v>196</v>
      </c>
      <c r="D747" s="771" t="s">
        <v>16808</v>
      </c>
      <c r="E747" s="725"/>
      <c r="F747" s="725"/>
      <c r="G747" s="725"/>
      <c r="H747" s="725"/>
      <c r="I747" s="725"/>
      <c r="J747" s="696"/>
      <c r="K747" s="563" t="s">
        <v>490</v>
      </c>
      <c r="L747" s="562" t="s">
        <v>489</v>
      </c>
      <c r="M747" s="562" t="s">
        <v>23</v>
      </c>
      <c r="N747" s="564"/>
      <c r="O747" s="564"/>
    </row>
    <row r="748" spans="1:15" ht="12.75" customHeight="1">
      <c r="A748" s="562">
        <v>210</v>
      </c>
      <c r="B748" s="562" t="s">
        <v>15945</v>
      </c>
      <c r="C748" s="562" t="s">
        <v>196</v>
      </c>
      <c r="D748" s="771" t="s">
        <v>16809</v>
      </c>
      <c r="E748" s="725"/>
      <c r="F748" s="725"/>
      <c r="G748" s="725"/>
      <c r="H748" s="725"/>
      <c r="I748" s="725"/>
      <c r="J748" s="696"/>
      <c r="K748" s="563" t="s">
        <v>812</v>
      </c>
      <c r="L748" s="562" t="s">
        <v>811</v>
      </c>
      <c r="M748" s="562" t="s">
        <v>23</v>
      </c>
      <c r="N748" s="564"/>
      <c r="O748" s="564"/>
    </row>
    <row r="749" spans="1:15" ht="12.75" customHeight="1">
      <c r="A749" s="562">
        <v>211</v>
      </c>
      <c r="B749" s="562" t="s">
        <v>15945</v>
      </c>
      <c r="C749" s="562" t="s">
        <v>196</v>
      </c>
      <c r="D749" s="771" t="s">
        <v>16810</v>
      </c>
      <c r="E749" s="725"/>
      <c r="F749" s="725"/>
      <c r="G749" s="725"/>
      <c r="H749" s="725"/>
      <c r="I749" s="725"/>
      <c r="J749" s="696"/>
      <c r="K749" s="563" t="s">
        <v>5786</v>
      </c>
      <c r="L749" s="562" t="s">
        <v>5785</v>
      </c>
      <c r="M749" s="562" t="s">
        <v>23</v>
      </c>
      <c r="N749" s="564"/>
      <c r="O749" s="564"/>
    </row>
    <row r="750" spans="1:15" ht="12.75" customHeight="1">
      <c r="A750" s="562">
        <v>212</v>
      </c>
      <c r="B750" s="562" t="s">
        <v>15945</v>
      </c>
      <c r="C750" s="562" t="s">
        <v>196</v>
      </c>
      <c r="D750" s="771" t="s">
        <v>16811</v>
      </c>
      <c r="E750" s="725"/>
      <c r="F750" s="725"/>
      <c r="G750" s="725"/>
      <c r="H750" s="725"/>
      <c r="I750" s="725"/>
      <c r="J750" s="696"/>
      <c r="K750" s="563" t="s">
        <v>15433</v>
      </c>
      <c r="L750" s="562" t="s">
        <v>15432</v>
      </c>
      <c r="M750" s="562" t="s">
        <v>23</v>
      </c>
      <c r="N750" s="564"/>
      <c r="O750" s="564"/>
    </row>
    <row r="751" spans="1:15" ht="12.75" customHeight="1">
      <c r="A751" s="562">
        <v>213</v>
      </c>
      <c r="B751" s="562" t="s">
        <v>15945</v>
      </c>
      <c r="C751" s="562" t="s">
        <v>196</v>
      </c>
      <c r="D751" s="771" t="s">
        <v>16812</v>
      </c>
      <c r="E751" s="725"/>
      <c r="F751" s="725"/>
      <c r="G751" s="725"/>
      <c r="H751" s="725"/>
      <c r="I751" s="725"/>
      <c r="J751" s="696"/>
      <c r="K751" s="563" t="s">
        <v>7240</v>
      </c>
      <c r="L751" s="562" t="s">
        <v>7239</v>
      </c>
      <c r="M751" s="562" t="s">
        <v>23</v>
      </c>
      <c r="N751" s="564"/>
      <c r="O751" s="564"/>
    </row>
    <row r="752" spans="1:15" ht="12.75" customHeight="1">
      <c r="A752" s="562">
        <v>214</v>
      </c>
      <c r="B752" s="562" t="s">
        <v>15945</v>
      </c>
      <c r="C752" s="562" t="s">
        <v>196</v>
      </c>
      <c r="D752" s="771" t="s">
        <v>16813</v>
      </c>
      <c r="E752" s="725"/>
      <c r="F752" s="725"/>
      <c r="G752" s="725"/>
      <c r="H752" s="725"/>
      <c r="I752" s="725"/>
      <c r="J752" s="696"/>
      <c r="K752" s="563" t="s">
        <v>15661</v>
      </c>
      <c r="L752" s="562" t="s">
        <v>15660</v>
      </c>
      <c r="M752" s="562" t="s">
        <v>23</v>
      </c>
      <c r="N752" s="564"/>
      <c r="O752" s="564"/>
    </row>
    <row r="753" spans="1:15" ht="12.75" customHeight="1">
      <c r="A753" s="562">
        <v>215</v>
      </c>
      <c r="B753" s="562" t="s">
        <v>15945</v>
      </c>
      <c r="C753" s="562" t="s">
        <v>196</v>
      </c>
      <c r="D753" s="771" t="s">
        <v>16814</v>
      </c>
      <c r="E753" s="725"/>
      <c r="F753" s="725"/>
      <c r="G753" s="725"/>
      <c r="H753" s="725"/>
      <c r="I753" s="725"/>
      <c r="J753" s="696"/>
      <c r="K753" s="563" t="s">
        <v>6350</v>
      </c>
      <c r="L753" s="562" t="s">
        <v>6349</v>
      </c>
      <c r="M753" s="562" t="s">
        <v>23</v>
      </c>
      <c r="N753" s="564"/>
      <c r="O753" s="564"/>
    </row>
    <row r="754" spans="1:15" ht="12.75" customHeight="1">
      <c r="A754" s="562">
        <v>216</v>
      </c>
      <c r="B754" s="562" t="s">
        <v>15945</v>
      </c>
      <c r="C754" s="562" t="s">
        <v>196</v>
      </c>
      <c r="D754" s="771" t="s">
        <v>16815</v>
      </c>
      <c r="E754" s="725"/>
      <c r="F754" s="725"/>
      <c r="G754" s="725"/>
      <c r="H754" s="725"/>
      <c r="I754" s="725"/>
      <c r="J754" s="696"/>
      <c r="K754" s="563" t="s">
        <v>15216</v>
      </c>
      <c r="L754" s="562" t="s">
        <v>15215</v>
      </c>
      <c r="M754" s="562" t="s">
        <v>23</v>
      </c>
      <c r="N754" s="564"/>
      <c r="O754" s="564"/>
    </row>
    <row r="755" spans="1:15" ht="12.75" customHeight="1">
      <c r="A755" s="562">
        <v>217</v>
      </c>
      <c r="B755" s="562" t="s">
        <v>15945</v>
      </c>
      <c r="C755" s="562" t="s">
        <v>196</v>
      </c>
      <c r="D755" s="771" t="s">
        <v>16816</v>
      </c>
      <c r="E755" s="725"/>
      <c r="F755" s="725"/>
      <c r="G755" s="725"/>
      <c r="H755" s="725"/>
      <c r="I755" s="725"/>
      <c r="J755" s="696"/>
      <c r="K755" s="563" t="s">
        <v>6337</v>
      </c>
      <c r="L755" s="562" t="s">
        <v>6336</v>
      </c>
      <c r="M755" s="562" t="s">
        <v>23</v>
      </c>
      <c r="N755" s="564"/>
      <c r="O755" s="564"/>
    </row>
    <row r="756" spans="1:15" ht="12.75" customHeight="1">
      <c r="A756" s="562">
        <v>218</v>
      </c>
      <c r="B756" s="562" t="s">
        <v>15945</v>
      </c>
      <c r="C756" s="562" t="s">
        <v>196</v>
      </c>
      <c r="D756" s="771" t="s">
        <v>16817</v>
      </c>
      <c r="E756" s="725"/>
      <c r="F756" s="725"/>
      <c r="G756" s="725"/>
      <c r="H756" s="725"/>
      <c r="I756" s="725"/>
      <c r="J756" s="696"/>
      <c r="K756" s="563" t="s">
        <v>15499</v>
      </c>
      <c r="L756" s="562" t="s">
        <v>15498</v>
      </c>
      <c r="M756" s="562" t="s">
        <v>23</v>
      </c>
      <c r="N756" s="564"/>
      <c r="O756" s="564"/>
    </row>
    <row r="757" spans="1:15" ht="12.75" customHeight="1">
      <c r="A757" s="562">
        <v>219</v>
      </c>
      <c r="B757" s="562" t="s">
        <v>15945</v>
      </c>
      <c r="C757" s="562" t="s">
        <v>196</v>
      </c>
      <c r="D757" s="771" t="s">
        <v>16818</v>
      </c>
      <c r="E757" s="725"/>
      <c r="F757" s="725"/>
      <c r="G757" s="725"/>
      <c r="H757" s="725"/>
      <c r="I757" s="725"/>
      <c r="J757" s="696"/>
      <c r="K757" s="563" t="s">
        <v>3824</v>
      </c>
      <c r="L757" s="562" t="s">
        <v>3823</v>
      </c>
      <c r="M757" s="562" t="s">
        <v>23</v>
      </c>
      <c r="N757" s="564"/>
      <c r="O757" s="564"/>
    </row>
    <row r="758" spans="1:15" ht="12.75" customHeight="1">
      <c r="A758" s="562">
        <v>220</v>
      </c>
      <c r="B758" s="562" t="s">
        <v>15945</v>
      </c>
      <c r="C758" s="562" t="s">
        <v>196</v>
      </c>
      <c r="D758" s="771" t="s">
        <v>16819</v>
      </c>
      <c r="E758" s="725"/>
      <c r="F758" s="725"/>
      <c r="G758" s="725"/>
      <c r="H758" s="725"/>
      <c r="I758" s="725"/>
      <c r="J758" s="696"/>
      <c r="K758" s="563" t="s">
        <v>5097</v>
      </c>
      <c r="L758" s="562" t="s">
        <v>5096</v>
      </c>
      <c r="M758" s="562" t="s">
        <v>23</v>
      </c>
      <c r="N758" s="564"/>
      <c r="O758" s="564"/>
    </row>
    <row r="759" spans="1:15" ht="12.75" customHeight="1">
      <c r="A759" s="562">
        <v>221</v>
      </c>
      <c r="B759" s="562" t="s">
        <v>15945</v>
      </c>
      <c r="C759" s="562" t="s">
        <v>196</v>
      </c>
      <c r="D759" s="772" t="s">
        <v>16820</v>
      </c>
      <c r="E759" s="725"/>
      <c r="F759" s="725"/>
      <c r="G759" s="725"/>
      <c r="H759" s="725"/>
      <c r="I759" s="725"/>
      <c r="J759" s="696"/>
      <c r="K759" s="565" t="s">
        <v>4081</v>
      </c>
      <c r="L759" s="566" t="s">
        <v>4080</v>
      </c>
      <c r="M759" s="566" t="s">
        <v>23</v>
      </c>
      <c r="N759" s="564"/>
      <c r="O759" s="564"/>
    </row>
    <row r="760" spans="1:15" ht="12.75" customHeight="1">
      <c r="A760" s="562">
        <v>222</v>
      </c>
      <c r="B760" s="562" t="s">
        <v>15945</v>
      </c>
      <c r="C760" s="562" t="s">
        <v>196</v>
      </c>
      <c r="D760" s="771" t="s">
        <v>16821</v>
      </c>
      <c r="E760" s="725"/>
      <c r="F760" s="725"/>
      <c r="G760" s="725"/>
      <c r="H760" s="725"/>
      <c r="I760" s="725"/>
      <c r="J760" s="696"/>
      <c r="K760" s="563" t="s">
        <v>6964</v>
      </c>
      <c r="L760" s="562" t="s">
        <v>6963</v>
      </c>
      <c r="M760" s="562" t="s">
        <v>23</v>
      </c>
      <c r="N760" s="564"/>
      <c r="O760" s="564"/>
    </row>
    <row r="761" spans="1:15" ht="12.75" customHeight="1">
      <c r="A761" s="562">
        <v>223</v>
      </c>
      <c r="B761" s="562" t="s">
        <v>15945</v>
      </c>
      <c r="C761" s="562" t="s">
        <v>196</v>
      </c>
      <c r="D761" s="771" t="s">
        <v>16822</v>
      </c>
      <c r="E761" s="725"/>
      <c r="F761" s="725"/>
      <c r="G761" s="725"/>
      <c r="H761" s="725"/>
      <c r="I761" s="725"/>
      <c r="J761" s="696"/>
      <c r="K761" s="563" t="s">
        <v>2871</v>
      </c>
      <c r="L761" s="562" t="s">
        <v>2870</v>
      </c>
      <c r="M761" s="562" t="s">
        <v>23</v>
      </c>
      <c r="N761" s="564"/>
      <c r="O761" s="564"/>
    </row>
    <row r="762" spans="1:15" ht="12.75" customHeight="1">
      <c r="A762" s="562">
        <v>224</v>
      </c>
      <c r="B762" s="562" t="s">
        <v>15945</v>
      </c>
      <c r="C762" s="562" t="s">
        <v>196</v>
      </c>
      <c r="D762" s="771" t="s">
        <v>16823</v>
      </c>
      <c r="E762" s="725"/>
      <c r="F762" s="725"/>
      <c r="G762" s="725"/>
      <c r="H762" s="725"/>
      <c r="I762" s="725"/>
      <c r="J762" s="696"/>
      <c r="K762" s="563" t="s">
        <v>1284</v>
      </c>
      <c r="L762" s="562" t="s">
        <v>1283</v>
      </c>
      <c r="M762" s="562" t="s">
        <v>23</v>
      </c>
      <c r="N762" s="564"/>
      <c r="O762" s="564"/>
    </row>
    <row r="763" spans="1:15" ht="12.75" customHeight="1">
      <c r="A763" s="562">
        <v>225</v>
      </c>
      <c r="B763" s="562" t="s">
        <v>15945</v>
      </c>
      <c r="C763" s="562" t="s">
        <v>196</v>
      </c>
      <c r="D763" s="771" t="s">
        <v>16824</v>
      </c>
      <c r="E763" s="725"/>
      <c r="F763" s="725"/>
      <c r="G763" s="725"/>
      <c r="H763" s="725"/>
      <c r="I763" s="725"/>
      <c r="J763" s="696"/>
      <c r="K763" s="563" t="s">
        <v>15063</v>
      </c>
      <c r="L763" s="562" t="s">
        <v>15062</v>
      </c>
      <c r="M763" s="562" t="s">
        <v>23</v>
      </c>
      <c r="N763" s="564"/>
      <c r="O763" s="564"/>
    </row>
    <row r="764" spans="1:15" ht="12.75" customHeight="1">
      <c r="A764" s="562">
        <v>226</v>
      </c>
      <c r="B764" s="562" t="s">
        <v>15945</v>
      </c>
      <c r="C764" s="562" t="s">
        <v>196</v>
      </c>
      <c r="D764" s="771" t="s">
        <v>16825</v>
      </c>
      <c r="E764" s="725"/>
      <c r="F764" s="725"/>
      <c r="G764" s="725"/>
      <c r="H764" s="725"/>
      <c r="I764" s="725"/>
      <c r="J764" s="696"/>
      <c r="K764" s="563" t="s">
        <v>8338</v>
      </c>
      <c r="L764" s="562" t="s">
        <v>8337</v>
      </c>
      <c r="M764" s="562" t="s">
        <v>23</v>
      </c>
      <c r="N764" s="564"/>
      <c r="O764" s="564"/>
    </row>
    <row r="765" spans="1:15" ht="12.75" customHeight="1">
      <c r="A765" s="562">
        <v>227</v>
      </c>
      <c r="B765" s="562" t="s">
        <v>15945</v>
      </c>
      <c r="C765" s="562" t="s">
        <v>196</v>
      </c>
      <c r="D765" s="771" t="s">
        <v>16826</v>
      </c>
      <c r="E765" s="725"/>
      <c r="F765" s="725"/>
      <c r="G765" s="725"/>
      <c r="H765" s="725"/>
      <c r="I765" s="725"/>
      <c r="J765" s="696"/>
      <c r="K765" s="563" t="s">
        <v>15129</v>
      </c>
      <c r="L765" s="562" t="s">
        <v>15128</v>
      </c>
      <c r="M765" s="562" t="s">
        <v>23</v>
      </c>
      <c r="N765" s="564"/>
      <c r="O765" s="564"/>
    </row>
    <row r="766" spans="1:15" ht="12.75" customHeight="1">
      <c r="A766" s="562">
        <v>228</v>
      </c>
      <c r="B766" s="562" t="s">
        <v>15945</v>
      </c>
      <c r="C766" s="562" t="s">
        <v>196</v>
      </c>
      <c r="D766" s="771" t="s">
        <v>16827</v>
      </c>
      <c r="E766" s="725"/>
      <c r="F766" s="725"/>
      <c r="G766" s="725"/>
      <c r="H766" s="725"/>
      <c r="I766" s="725"/>
      <c r="J766" s="696"/>
      <c r="K766" s="563" t="s">
        <v>7006</v>
      </c>
      <c r="L766" s="562" t="s">
        <v>7005</v>
      </c>
      <c r="M766" s="562" t="s">
        <v>23</v>
      </c>
      <c r="N766" s="564"/>
      <c r="O766" s="564"/>
    </row>
    <row r="767" spans="1:15" ht="12.75" customHeight="1">
      <c r="A767" s="562">
        <v>229</v>
      </c>
      <c r="B767" s="562" t="s">
        <v>15945</v>
      </c>
      <c r="C767" s="562" t="s">
        <v>196</v>
      </c>
      <c r="D767" s="771" t="s">
        <v>16828</v>
      </c>
      <c r="E767" s="725"/>
      <c r="F767" s="725"/>
      <c r="G767" s="725"/>
      <c r="H767" s="725"/>
      <c r="I767" s="725"/>
      <c r="J767" s="696"/>
      <c r="K767" s="563" t="s">
        <v>3649</v>
      </c>
      <c r="L767" s="562" t="s">
        <v>3648</v>
      </c>
      <c r="M767" s="562" t="s">
        <v>23</v>
      </c>
      <c r="N767" s="564"/>
      <c r="O767" s="564"/>
    </row>
    <row r="768" spans="1:15" ht="12.75" customHeight="1">
      <c r="A768" s="562">
        <v>230</v>
      </c>
      <c r="B768" s="562" t="s">
        <v>15945</v>
      </c>
      <c r="C768" s="562" t="s">
        <v>196</v>
      </c>
      <c r="D768" s="771" t="s">
        <v>16829</v>
      </c>
      <c r="E768" s="725"/>
      <c r="F768" s="725"/>
      <c r="G768" s="725"/>
      <c r="H768" s="725"/>
      <c r="I768" s="725"/>
      <c r="J768" s="696"/>
      <c r="K768" s="563" t="s">
        <v>7220</v>
      </c>
      <c r="L768" s="562" t="s">
        <v>7219</v>
      </c>
      <c r="M768" s="562" t="s">
        <v>23</v>
      </c>
      <c r="N768" s="564"/>
      <c r="O768" s="564"/>
    </row>
    <row r="769" spans="1:15" ht="12.75" customHeight="1">
      <c r="A769" s="562">
        <v>231</v>
      </c>
      <c r="B769" s="562" t="s">
        <v>15945</v>
      </c>
      <c r="C769" s="562" t="s">
        <v>196</v>
      </c>
      <c r="D769" s="771" t="s">
        <v>16830</v>
      </c>
      <c r="E769" s="725"/>
      <c r="F769" s="725"/>
      <c r="G769" s="725"/>
      <c r="H769" s="725"/>
      <c r="I769" s="725"/>
      <c r="J769" s="696"/>
      <c r="K769" s="563" t="s">
        <v>4136</v>
      </c>
      <c r="L769" s="562" t="s">
        <v>4135</v>
      </c>
      <c r="M769" s="562" t="s">
        <v>23</v>
      </c>
      <c r="N769" s="564"/>
      <c r="O769" s="564"/>
    </row>
    <row r="770" spans="1:15" ht="12.75" customHeight="1">
      <c r="A770" s="562">
        <v>232</v>
      </c>
      <c r="B770" s="562" t="s">
        <v>15945</v>
      </c>
      <c r="C770" s="562" t="s">
        <v>196</v>
      </c>
      <c r="D770" s="771" t="s">
        <v>16831</v>
      </c>
      <c r="E770" s="725"/>
      <c r="F770" s="725"/>
      <c r="G770" s="725"/>
      <c r="H770" s="725"/>
      <c r="I770" s="725"/>
      <c r="J770" s="696"/>
      <c r="K770" s="563" t="s">
        <v>5887</v>
      </c>
      <c r="L770" s="562" t="s">
        <v>5886</v>
      </c>
      <c r="M770" s="562" t="s">
        <v>23</v>
      </c>
      <c r="N770" s="564"/>
      <c r="O770" s="564"/>
    </row>
    <row r="771" spans="1:15" ht="12.75" customHeight="1">
      <c r="A771" s="562">
        <v>233</v>
      </c>
      <c r="B771" s="562" t="s">
        <v>15945</v>
      </c>
      <c r="C771" s="562" t="s">
        <v>196</v>
      </c>
      <c r="D771" s="771" t="s">
        <v>16832</v>
      </c>
      <c r="E771" s="725"/>
      <c r="F771" s="725"/>
      <c r="G771" s="725"/>
      <c r="H771" s="725"/>
      <c r="I771" s="725"/>
      <c r="J771" s="696"/>
      <c r="K771" s="563" t="s">
        <v>1640</v>
      </c>
      <c r="L771" s="562" t="s">
        <v>1639</v>
      </c>
      <c r="M771" s="562" t="s">
        <v>23</v>
      </c>
      <c r="N771" s="564"/>
      <c r="O771" s="564"/>
    </row>
    <row r="772" spans="1:15" ht="12.75" customHeight="1">
      <c r="A772" s="562">
        <v>234</v>
      </c>
      <c r="B772" s="562" t="s">
        <v>15945</v>
      </c>
      <c r="C772" s="562" t="s">
        <v>196</v>
      </c>
      <c r="D772" s="771" t="s">
        <v>16833</v>
      </c>
      <c r="E772" s="725"/>
      <c r="F772" s="725"/>
      <c r="G772" s="725"/>
      <c r="H772" s="725"/>
      <c r="I772" s="725"/>
      <c r="J772" s="696"/>
      <c r="K772" s="563" t="s">
        <v>591</v>
      </c>
      <c r="L772" s="562" t="s">
        <v>590</v>
      </c>
      <c r="M772" s="562" t="s">
        <v>23</v>
      </c>
      <c r="N772" s="564"/>
      <c r="O772" s="564"/>
    </row>
    <row r="773" spans="1:15" ht="12.75" customHeight="1">
      <c r="A773" s="562">
        <v>235</v>
      </c>
      <c r="B773" s="562" t="s">
        <v>15945</v>
      </c>
      <c r="C773" s="562" t="s">
        <v>196</v>
      </c>
      <c r="D773" s="771" t="s">
        <v>16834</v>
      </c>
      <c r="E773" s="725"/>
      <c r="F773" s="725"/>
      <c r="G773" s="725"/>
      <c r="H773" s="725"/>
      <c r="I773" s="725"/>
      <c r="J773" s="696"/>
      <c r="K773" s="563" t="s">
        <v>10054</v>
      </c>
      <c r="L773" s="562" t="s">
        <v>16835</v>
      </c>
      <c r="M773" s="562" t="s">
        <v>23</v>
      </c>
      <c r="N773" s="564"/>
      <c r="O773" s="564"/>
    </row>
    <row r="774" spans="1:15" ht="12.75" customHeight="1">
      <c r="A774" s="562">
        <v>236</v>
      </c>
      <c r="B774" s="562" t="s">
        <v>15945</v>
      </c>
      <c r="C774" s="562" t="s">
        <v>196</v>
      </c>
      <c r="D774" s="771" t="s">
        <v>16836</v>
      </c>
      <c r="E774" s="725"/>
      <c r="F774" s="725"/>
      <c r="G774" s="725"/>
      <c r="H774" s="725"/>
      <c r="I774" s="725"/>
      <c r="J774" s="696"/>
      <c r="K774" s="563" t="s">
        <v>6310</v>
      </c>
      <c r="L774" s="562" t="s">
        <v>6309</v>
      </c>
      <c r="M774" s="562" t="s">
        <v>23</v>
      </c>
      <c r="N774" s="564"/>
      <c r="O774" s="564"/>
    </row>
    <row r="775" spans="1:15" ht="12.75" customHeight="1">
      <c r="A775" s="562">
        <v>237</v>
      </c>
      <c r="B775" s="562" t="s">
        <v>15945</v>
      </c>
      <c r="C775" s="562" t="s">
        <v>196</v>
      </c>
      <c r="D775" s="771" t="s">
        <v>16837</v>
      </c>
      <c r="E775" s="725"/>
      <c r="F775" s="725"/>
      <c r="G775" s="725"/>
      <c r="H775" s="725"/>
      <c r="I775" s="725"/>
      <c r="J775" s="696"/>
      <c r="K775" s="563" t="s">
        <v>6081</v>
      </c>
      <c r="L775" s="562" t="s">
        <v>6080</v>
      </c>
      <c r="M775" s="562" t="s">
        <v>23</v>
      </c>
      <c r="N775" s="564"/>
      <c r="O775" s="564"/>
    </row>
    <row r="776" spans="1:15" ht="12.75" customHeight="1">
      <c r="A776" s="562">
        <v>238</v>
      </c>
      <c r="B776" s="562" t="s">
        <v>15945</v>
      </c>
      <c r="C776" s="562" t="s">
        <v>196</v>
      </c>
      <c r="D776" s="771" t="s">
        <v>16838</v>
      </c>
      <c r="E776" s="725"/>
      <c r="F776" s="725"/>
      <c r="G776" s="725"/>
      <c r="H776" s="725"/>
      <c r="I776" s="725"/>
      <c r="J776" s="696"/>
      <c r="K776" s="563" t="s">
        <v>5563</v>
      </c>
      <c r="L776" s="562" t="s">
        <v>5562</v>
      </c>
      <c r="M776" s="562" t="s">
        <v>23</v>
      </c>
      <c r="N776" s="564"/>
      <c r="O776" s="564"/>
    </row>
    <row r="777" spans="1:15" ht="12.75" customHeight="1">
      <c r="A777" s="562">
        <v>239</v>
      </c>
      <c r="B777" s="562" t="s">
        <v>15945</v>
      </c>
      <c r="C777" s="562" t="s">
        <v>196</v>
      </c>
      <c r="D777" s="771" t="s">
        <v>16839</v>
      </c>
      <c r="E777" s="725"/>
      <c r="F777" s="725"/>
      <c r="G777" s="725"/>
      <c r="H777" s="725"/>
      <c r="I777" s="725"/>
      <c r="J777" s="696"/>
      <c r="K777" s="563" t="s">
        <v>7569</v>
      </c>
      <c r="L777" s="562" t="s">
        <v>7568</v>
      </c>
      <c r="M777" s="562" t="s">
        <v>23</v>
      </c>
      <c r="N777" s="564"/>
      <c r="O777" s="564"/>
    </row>
    <row r="778" spans="1:15" ht="12.75" customHeight="1">
      <c r="A778" s="562">
        <v>240</v>
      </c>
      <c r="B778" s="562" t="s">
        <v>15945</v>
      </c>
      <c r="C778" s="562" t="s">
        <v>196</v>
      </c>
      <c r="D778" s="771" t="s">
        <v>16840</v>
      </c>
      <c r="E778" s="725"/>
      <c r="F778" s="725"/>
      <c r="G778" s="725"/>
      <c r="H778" s="725"/>
      <c r="I778" s="725"/>
      <c r="J778" s="696"/>
      <c r="K778" s="563" t="s">
        <v>15206</v>
      </c>
      <c r="L778" s="562" t="s">
        <v>15205</v>
      </c>
      <c r="M778" s="562" t="s">
        <v>23</v>
      </c>
      <c r="N778" s="564"/>
      <c r="O778" s="564"/>
    </row>
    <row r="779" spans="1:15" ht="12.75" customHeight="1">
      <c r="A779" s="562">
        <v>241</v>
      </c>
      <c r="B779" s="562" t="s">
        <v>15945</v>
      </c>
      <c r="C779" s="562" t="s">
        <v>196</v>
      </c>
      <c r="D779" s="771" t="s">
        <v>16841</v>
      </c>
      <c r="E779" s="725"/>
      <c r="F779" s="725"/>
      <c r="G779" s="725"/>
      <c r="H779" s="725"/>
      <c r="I779" s="725"/>
      <c r="J779" s="696"/>
      <c r="K779" s="563" t="s">
        <v>9293</v>
      </c>
      <c r="L779" s="562" t="s">
        <v>9292</v>
      </c>
      <c r="M779" s="562" t="s">
        <v>23</v>
      </c>
      <c r="N779" s="564"/>
      <c r="O779" s="564"/>
    </row>
    <row r="780" spans="1:15" ht="12.75" customHeight="1">
      <c r="A780" s="562">
        <v>242</v>
      </c>
      <c r="B780" s="562" t="s">
        <v>15945</v>
      </c>
      <c r="C780" s="562" t="s">
        <v>196</v>
      </c>
      <c r="D780" s="771" t="s">
        <v>16842</v>
      </c>
      <c r="E780" s="725"/>
      <c r="F780" s="725"/>
      <c r="G780" s="725"/>
      <c r="H780" s="725"/>
      <c r="I780" s="725"/>
      <c r="J780" s="696"/>
      <c r="K780" s="563" t="s">
        <v>9065</v>
      </c>
      <c r="L780" s="562" t="s">
        <v>9064</v>
      </c>
      <c r="M780" s="562" t="s">
        <v>23</v>
      </c>
      <c r="N780" s="564"/>
      <c r="O780" s="564"/>
    </row>
    <row r="781" spans="1:15" ht="12.75" customHeight="1">
      <c r="A781" s="562">
        <v>243</v>
      </c>
      <c r="B781" s="562" t="s">
        <v>15945</v>
      </c>
      <c r="C781" s="562" t="s">
        <v>196</v>
      </c>
      <c r="D781" s="771" t="s">
        <v>16843</v>
      </c>
      <c r="E781" s="725"/>
      <c r="F781" s="725"/>
      <c r="G781" s="725"/>
      <c r="H781" s="725"/>
      <c r="I781" s="725"/>
      <c r="J781" s="696"/>
      <c r="K781" s="563" t="s">
        <v>439</v>
      </c>
      <c r="L781" s="562" t="s">
        <v>438</v>
      </c>
      <c r="M781" s="562" t="s">
        <v>23</v>
      </c>
      <c r="N781" s="564"/>
      <c r="O781" s="564"/>
    </row>
    <row r="782" spans="1:15" ht="12.75" customHeight="1">
      <c r="A782" s="562">
        <v>244</v>
      </c>
      <c r="B782" s="562" t="s">
        <v>15945</v>
      </c>
      <c r="C782" s="562" t="s">
        <v>196</v>
      </c>
      <c r="D782" s="771" t="s">
        <v>16844</v>
      </c>
      <c r="E782" s="725"/>
      <c r="F782" s="725"/>
      <c r="G782" s="725"/>
      <c r="H782" s="725"/>
      <c r="I782" s="725"/>
      <c r="J782" s="696"/>
      <c r="K782" s="563" t="s">
        <v>5510</v>
      </c>
      <c r="L782" s="562" t="s">
        <v>5509</v>
      </c>
      <c r="M782" s="562" t="s">
        <v>23</v>
      </c>
      <c r="N782" s="564"/>
      <c r="O782" s="564"/>
    </row>
    <row r="783" spans="1:15" ht="12.75" customHeight="1">
      <c r="A783" s="562">
        <v>245</v>
      </c>
      <c r="B783" s="562" t="s">
        <v>15945</v>
      </c>
      <c r="C783" s="562" t="s">
        <v>196</v>
      </c>
      <c r="D783" s="771" t="s">
        <v>16845</v>
      </c>
      <c r="E783" s="725"/>
      <c r="F783" s="725"/>
      <c r="G783" s="725"/>
      <c r="H783" s="725"/>
      <c r="I783" s="725"/>
      <c r="J783" s="696"/>
      <c r="K783" s="563" t="s">
        <v>15196</v>
      </c>
      <c r="L783" s="562" t="s">
        <v>15195</v>
      </c>
      <c r="M783" s="562" t="s">
        <v>23</v>
      </c>
      <c r="N783" s="564"/>
      <c r="O783" s="564"/>
    </row>
    <row r="784" spans="1:15" ht="12.75" customHeight="1">
      <c r="A784" s="562">
        <v>246</v>
      </c>
      <c r="B784" s="562" t="s">
        <v>15945</v>
      </c>
      <c r="C784" s="562" t="s">
        <v>196</v>
      </c>
      <c r="D784" s="771" t="s">
        <v>16846</v>
      </c>
      <c r="E784" s="725"/>
      <c r="F784" s="725"/>
      <c r="G784" s="725"/>
      <c r="H784" s="725"/>
      <c r="I784" s="725"/>
      <c r="J784" s="696"/>
      <c r="K784" s="563" t="s">
        <v>1834</v>
      </c>
      <c r="L784" s="562" t="s">
        <v>1833</v>
      </c>
      <c r="M784" s="562" t="s">
        <v>23</v>
      </c>
      <c r="N784" s="564"/>
      <c r="O784" s="564"/>
    </row>
    <row r="785" spans="1:18" ht="12.75" customHeight="1">
      <c r="A785" s="562">
        <v>247</v>
      </c>
      <c r="B785" s="562" t="s">
        <v>15945</v>
      </c>
      <c r="C785" s="562" t="s">
        <v>196</v>
      </c>
      <c r="D785" s="771" t="s">
        <v>16847</v>
      </c>
      <c r="E785" s="725"/>
      <c r="F785" s="725"/>
      <c r="G785" s="725"/>
      <c r="H785" s="725"/>
      <c r="I785" s="725"/>
      <c r="J785" s="696"/>
      <c r="K785" s="563" t="s">
        <v>15380</v>
      </c>
      <c r="L785" s="562" t="s">
        <v>15379</v>
      </c>
      <c r="M785" s="562" t="s">
        <v>23</v>
      </c>
      <c r="N785" s="564"/>
      <c r="O785" s="564"/>
    </row>
    <row r="786" spans="1:18" ht="12.75" customHeight="1">
      <c r="A786" s="562">
        <v>248</v>
      </c>
      <c r="B786" s="562" t="s">
        <v>15945</v>
      </c>
      <c r="C786" s="562" t="s">
        <v>196</v>
      </c>
      <c r="D786" s="771" t="s">
        <v>16848</v>
      </c>
      <c r="E786" s="725"/>
      <c r="F786" s="725"/>
      <c r="G786" s="725"/>
      <c r="H786" s="725"/>
      <c r="I786" s="725"/>
      <c r="J786" s="696"/>
      <c r="K786" s="563" t="s">
        <v>6556</v>
      </c>
      <c r="L786" s="562" t="s">
        <v>6555</v>
      </c>
      <c r="M786" s="562" t="s">
        <v>23</v>
      </c>
      <c r="N786" s="564"/>
      <c r="O786" s="564"/>
    </row>
    <row r="787" spans="1:18" ht="12.75" customHeight="1">
      <c r="A787" s="562">
        <v>249</v>
      </c>
      <c r="B787" s="562" t="s">
        <v>15945</v>
      </c>
      <c r="C787" s="562" t="s">
        <v>196</v>
      </c>
      <c r="D787" s="771" t="s">
        <v>16849</v>
      </c>
      <c r="E787" s="725"/>
      <c r="F787" s="725"/>
      <c r="G787" s="725"/>
      <c r="H787" s="725"/>
      <c r="I787" s="725"/>
      <c r="J787" s="696"/>
      <c r="K787" s="563" t="s">
        <v>6118</v>
      </c>
      <c r="L787" s="562" t="s">
        <v>6117</v>
      </c>
      <c r="M787" s="562" t="s">
        <v>23</v>
      </c>
      <c r="N787" s="564"/>
      <c r="O787" s="564"/>
    </row>
    <row r="788" spans="1:18" ht="12.75" customHeight="1">
      <c r="A788" s="562">
        <v>250</v>
      </c>
      <c r="B788" s="562" t="s">
        <v>15945</v>
      </c>
      <c r="C788" s="562" t="s">
        <v>196</v>
      </c>
      <c r="D788" s="771" t="s">
        <v>16850</v>
      </c>
      <c r="E788" s="725"/>
      <c r="F788" s="725"/>
      <c r="G788" s="725"/>
      <c r="H788" s="725"/>
      <c r="I788" s="725"/>
      <c r="J788" s="696"/>
      <c r="K788" s="563" t="s">
        <v>3442</v>
      </c>
      <c r="L788" s="562" t="s">
        <v>3441</v>
      </c>
      <c r="M788" s="562" t="s">
        <v>23</v>
      </c>
      <c r="N788" s="564"/>
      <c r="O788" s="564"/>
    </row>
    <row r="789" spans="1:18" ht="12.75" customHeight="1">
      <c r="A789" s="562">
        <v>251</v>
      </c>
      <c r="B789" s="562" t="s">
        <v>15945</v>
      </c>
      <c r="C789" s="562" t="s">
        <v>196</v>
      </c>
      <c r="D789" s="771" t="s">
        <v>16851</v>
      </c>
      <c r="E789" s="725"/>
      <c r="F789" s="725"/>
      <c r="G789" s="725"/>
      <c r="H789" s="725"/>
      <c r="I789" s="725"/>
      <c r="J789" s="696"/>
      <c r="K789" s="563" t="s">
        <v>15040</v>
      </c>
      <c r="L789" s="562" t="s">
        <v>15039</v>
      </c>
      <c r="M789" s="562" t="s">
        <v>23</v>
      </c>
      <c r="N789" s="564"/>
      <c r="O789" s="564"/>
    </row>
    <row r="790" spans="1:18" ht="12.75" customHeight="1"/>
    <row r="791" spans="1:18" ht="12.75" customHeight="1"/>
    <row r="792" spans="1:18" ht="12.75" customHeight="1"/>
    <row r="793" spans="1:18" ht="12.75" customHeight="1"/>
    <row r="794" spans="1:18" ht="12.75" customHeight="1">
      <c r="A794" s="767" t="s">
        <v>16852</v>
      </c>
      <c r="B794" s="725"/>
      <c r="C794" s="725"/>
      <c r="D794" s="725"/>
      <c r="E794" s="725"/>
      <c r="F794" s="725"/>
      <c r="G794" s="725"/>
      <c r="H794" s="725"/>
      <c r="I794" s="725"/>
      <c r="J794" s="725"/>
      <c r="K794" s="725"/>
      <c r="L794" s="725"/>
      <c r="M794" s="725"/>
      <c r="N794" s="725"/>
      <c r="O794" s="734"/>
    </row>
    <row r="795" spans="1:18" ht="12.75" customHeight="1">
      <c r="A795" s="533"/>
      <c r="B795" s="457"/>
      <c r="C795" s="493"/>
      <c r="D795" s="475"/>
      <c r="E795" s="475"/>
      <c r="F795" s="475"/>
      <c r="G795" s="475"/>
      <c r="H795" s="475"/>
      <c r="I795" s="475"/>
      <c r="J795" s="475"/>
      <c r="K795" s="493"/>
      <c r="L795" s="497"/>
      <c r="M795" s="498"/>
      <c r="N795" s="457"/>
      <c r="O795" s="457"/>
    </row>
    <row r="796" spans="1:18" ht="12.75" customHeight="1">
      <c r="A796" s="768" t="s">
        <v>16323</v>
      </c>
      <c r="B796" s="725"/>
      <c r="C796" s="725"/>
      <c r="D796" s="725"/>
      <c r="E796" s="725"/>
      <c r="F796" s="725"/>
      <c r="G796" s="725"/>
      <c r="H796" s="725"/>
      <c r="I796" s="725"/>
      <c r="J796" s="725"/>
      <c r="K796" s="725"/>
      <c r="L796" s="725"/>
      <c r="M796" s="725"/>
      <c r="N796" s="725"/>
      <c r="O796" s="734"/>
    </row>
    <row r="797" spans="1:18" ht="12.75" customHeight="1"/>
    <row r="798" spans="1:18" ht="12.75" customHeight="1">
      <c r="A798" s="461"/>
      <c r="B798" s="739" t="s">
        <v>9</v>
      </c>
      <c r="C798" s="740" t="s">
        <v>16324</v>
      </c>
      <c r="D798" s="741" t="s">
        <v>16034</v>
      </c>
      <c r="E798" s="725"/>
      <c r="F798" s="725"/>
      <c r="G798" s="725"/>
      <c r="H798" s="725"/>
      <c r="I798" s="696"/>
      <c r="J798" s="742" t="s">
        <v>15916</v>
      </c>
      <c r="K798" s="686"/>
      <c r="L798" s="686"/>
      <c r="M798" s="686"/>
      <c r="N798" s="686"/>
      <c r="O798" s="743"/>
    </row>
    <row r="799" spans="1:18" ht="12.75" customHeight="1">
      <c r="A799" s="457"/>
      <c r="B799" s="701"/>
      <c r="C799" s="701"/>
      <c r="D799" s="741" t="s">
        <v>24</v>
      </c>
      <c r="E799" s="725"/>
      <c r="F799" s="725"/>
      <c r="G799" s="725"/>
      <c r="H799" s="725"/>
      <c r="I799" s="696"/>
      <c r="J799" s="688"/>
      <c r="K799" s="689"/>
      <c r="L799" s="689"/>
      <c r="M799" s="689"/>
      <c r="N799" s="689"/>
      <c r="O799" s="744"/>
    </row>
    <row r="800" spans="1:18" ht="12.75" customHeight="1">
      <c r="A800" s="509"/>
      <c r="B800" s="702"/>
      <c r="C800" s="702"/>
      <c r="D800" s="463" t="s">
        <v>16035</v>
      </c>
      <c r="E800" s="463" t="s">
        <v>16036</v>
      </c>
      <c r="F800" s="463" t="s">
        <v>16037</v>
      </c>
      <c r="G800" s="463" t="s">
        <v>15921</v>
      </c>
      <c r="H800" s="463" t="s">
        <v>16038</v>
      </c>
      <c r="I800" s="463" t="s">
        <v>23</v>
      </c>
      <c r="J800" s="464" t="s">
        <v>817</v>
      </c>
      <c r="K800" s="464" t="s">
        <v>15927</v>
      </c>
      <c r="L800" s="464" t="s">
        <v>16081</v>
      </c>
      <c r="M800" s="465" t="s">
        <v>625</v>
      </c>
      <c r="N800" s="464" t="s">
        <v>1601</v>
      </c>
      <c r="O800" s="466" t="s">
        <v>16040</v>
      </c>
      <c r="P800" s="466" t="s">
        <v>16041</v>
      </c>
      <c r="Q800" s="466" t="s">
        <v>16325</v>
      </c>
      <c r="R800" s="466" t="s">
        <v>16853</v>
      </c>
    </row>
    <row r="801" spans="1:18" ht="12.75" customHeight="1">
      <c r="A801" s="509"/>
      <c r="B801" s="467" t="s">
        <v>110</v>
      </c>
      <c r="C801" s="467" t="s">
        <v>195</v>
      </c>
      <c r="D801" s="468">
        <v>0</v>
      </c>
      <c r="E801" s="468">
        <v>27</v>
      </c>
      <c r="F801" s="468">
        <f>COUNTIF(N805:N836,"AGREGADO")</f>
        <v>0</v>
      </c>
      <c r="G801" s="468">
        <v>0</v>
      </c>
      <c r="H801" s="468">
        <v>0</v>
      </c>
      <c r="I801" s="469">
        <f>COUNTIF(M805:M836,"PRONTO")</f>
        <v>23</v>
      </c>
      <c r="J801" s="469">
        <f>COUNTIF(M805:M831,"LE")</f>
        <v>4</v>
      </c>
      <c r="K801" s="469">
        <f>COUNTIF(M805:M831,"FÉRIAS")</f>
        <v>0</v>
      </c>
      <c r="L801" s="469">
        <f>COUNTIF(M805:M831,"A DISPOSICAO")</f>
        <v>0</v>
      </c>
      <c r="M801" s="469">
        <f>COUNTIF(M805:M831,"LTIP")</f>
        <v>0</v>
      </c>
      <c r="N801" s="469">
        <f>COUNTIF(M805:M831,"LTS")</f>
        <v>0</v>
      </c>
      <c r="O801" s="469">
        <f>COUNTIF(O805:O831,"AGREGADO/RR")</f>
        <v>0</v>
      </c>
      <c r="P801" s="469">
        <f>COUNTIF(M805:M831,"CEDIDO")</f>
        <v>0</v>
      </c>
      <c r="Q801" s="469">
        <f>COUNTIF(O805:O831,"AGREGADO/NOMEAÇÃO")</f>
        <v>0</v>
      </c>
      <c r="R801" s="469">
        <f>COUNTIF(O805:O831,"AGREGADO/REFORMA")</f>
        <v>0</v>
      </c>
    </row>
    <row r="802" spans="1:18" ht="12.75" customHeight="1">
      <c r="A802" s="509"/>
      <c r="B802" s="746" t="s">
        <v>39</v>
      </c>
      <c r="C802" s="696"/>
      <c r="D802" s="467"/>
      <c r="E802" s="467"/>
      <c r="F802" s="467"/>
      <c r="G802" s="467"/>
      <c r="H802" s="467"/>
      <c r="I802" s="467"/>
      <c r="J802" s="467"/>
      <c r="K802" s="467"/>
      <c r="L802" s="504"/>
      <c r="M802" s="505"/>
      <c r="N802" s="467"/>
      <c r="O802" s="467"/>
    </row>
    <row r="803" spans="1:18" ht="12.75" customHeight="1"/>
    <row r="804" spans="1:18" ht="12.75" customHeight="1">
      <c r="A804" s="471" t="s">
        <v>15820</v>
      </c>
      <c r="B804" s="472" t="s">
        <v>16326</v>
      </c>
      <c r="C804" s="472" t="s">
        <v>9</v>
      </c>
      <c r="D804" s="735" t="s">
        <v>16044</v>
      </c>
      <c r="E804" s="725"/>
      <c r="F804" s="725"/>
      <c r="G804" s="725"/>
      <c r="H804" s="725"/>
      <c r="I804" s="725"/>
      <c r="J804" s="696"/>
      <c r="K804" s="472" t="s">
        <v>16045</v>
      </c>
      <c r="L804" s="489" t="s">
        <v>16046</v>
      </c>
      <c r="M804" s="550" t="s">
        <v>24</v>
      </c>
      <c r="N804" s="472" t="s">
        <v>16327</v>
      </c>
      <c r="O804" s="472" t="s">
        <v>16047</v>
      </c>
      <c r="P804" s="766"/>
      <c r="Q804" s="694"/>
      <c r="R804" s="694"/>
    </row>
    <row r="805" spans="1:18" ht="12.75" customHeight="1">
      <c r="A805" s="562">
        <v>1</v>
      </c>
      <c r="B805" s="562" t="s">
        <v>16328</v>
      </c>
      <c r="C805" s="563" t="s">
        <v>15976</v>
      </c>
      <c r="D805" s="771" t="s">
        <v>16854</v>
      </c>
      <c r="E805" s="725"/>
      <c r="F805" s="725"/>
      <c r="G805" s="725"/>
      <c r="H805" s="725"/>
      <c r="I805" s="725"/>
      <c r="J805" s="696"/>
      <c r="K805" s="563" t="s">
        <v>16855</v>
      </c>
      <c r="L805" s="562" t="s">
        <v>16856</v>
      </c>
      <c r="M805" s="562" t="s">
        <v>23</v>
      </c>
      <c r="N805" s="564"/>
      <c r="O805" s="564"/>
    </row>
    <row r="806" spans="1:18" ht="12.75" customHeight="1">
      <c r="A806" s="562">
        <v>2</v>
      </c>
      <c r="B806" s="562" t="s">
        <v>16328</v>
      </c>
      <c r="C806" s="563" t="s">
        <v>15976</v>
      </c>
      <c r="D806" s="771" t="s">
        <v>16857</v>
      </c>
      <c r="E806" s="725"/>
      <c r="F806" s="725"/>
      <c r="G806" s="725"/>
      <c r="H806" s="725"/>
      <c r="I806" s="725"/>
      <c r="J806" s="696"/>
      <c r="K806" s="563" t="s">
        <v>16858</v>
      </c>
      <c r="L806" s="562" t="s">
        <v>16859</v>
      </c>
      <c r="M806" s="562" t="s">
        <v>23</v>
      </c>
      <c r="N806" s="564"/>
      <c r="O806" s="564"/>
    </row>
    <row r="807" spans="1:18" ht="12.75" customHeight="1">
      <c r="A807" s="562">
        <v>3</v>
      </c>
      <c r="B807" s="562" t="s">
        <v>16328</v>
      </c>
      <c r="C807" s="563" t="s">
        <v>15976</v>
      </c>
      <c r="D807" s="771" t="s">
        <v>16860</v>
      </c>
      <c r="E807" s="725"/>
      <c r="F807" s="725"/>
      <c r="G807" s="725"/>
      <c r="H807" s="725"/>
      <c r="I807" s="725"/>
      <c r="J807" s="696"/>
      <c r="K807" s="563" t="s">
        <v>16861</v>
      </c>
      <c r="L807" s="562" t="s">
        <v>16862</v>
      </c>
      <c r="M807" s="562" t="s">
        <v>817</v>
      </c>
      <c r="N807" s="564"/>
      <c r="O807" s="564"/>
    </row>
    <row r="808" spans="1:18" ht="12.75" customHeight="1">
      <c r="A808" s="562">
        <v>4</v>
      </c>
      <c r="B808" s="562" t="s">
        <v>16328</v>
      </c>
      <c r="C808" s="563" t="s">
        <v>15976</v>
      </c>
      <c r="D808" s="771" t="s">
        <v>16863</v>
      </c>
      <c r="E808" s="725"/>
      <c r="F808" s="725"/>
      <c r="G808" s="725"/>
      <c r="H808" s="725"/>
      <c r="I808" s="725"/>
      <c r="J808" s="696"/>
      <c r="K808" s="563" t="s">
        <v>16864</v>
      </c>
      <c r="L808" s="562" t="s">
        <v>16865</v>
      </c>
      <c r="M808" s="562" t="s">
        <v>817</v>
      </c>
      <c r="N808" s="564"/>
      <c r="O808" s="564"/>
    </row>
    <row r="809" spans="1:18" ht="12.75" customHeight="1">
      <c r="A809" s="562">
        <v>5</v>
      </c>
      <c r="B809" s="562" t="s">
        <v>16328</v>
      </c>
      <c r="C809" s="563" t="s">
        <v>15976</v>
      </c>
      <c r="D809" s="771" t="s">
        <v>16866</v>
      </c>
      <c r="E809" s="725"/>
      <c r="F809" s="725"/>
      <c r="G809" s="725"/>
      <c r="H809" s="725"/>
      <c r="I809" s="725"/>
      <c r="J809" s="696"/>
      <c r="K809" s="563" t="s">
        <v>6706</v>
      </c>
      <c r="L809" s="562" t="s">
        <v>9447</v>
      </c>
      <c r="M809" s="562" t="s">
        <v>23</v>
      </c>
      <c r="N809" s="564"/>
      <c r="O809" s="564"/>
    </row>
    <row r="810" spans="1:18" ht="12.75" customHeight="1">
      <c r="A810" s="562">
        <v>6</v>
      </c>
      <c r="B810" s="562" t="s">
        <v>16328</v>
      </c>
      <c r="C810" s="563" t="s">
        <v>15976</v>
      </c>
      <c r="D810" s="771" t="s">
        <v>16867</v>
      </c>
      <c r="E810" s="725"/>
      <c r="F810" s="725"/>
      <c r="G810" s="725"/>
      <c r="H810" s="725"/>
      <c r="I810" s="725"/>
      <c r="J810" s="696"/>
      <c r="K810" s="563" t="s">
        <v>16868</v>
      </c>
      <c r="L810" s="562" t="s">
        <v>16869</v>
      </c>
      <c r="M810" s="562" t="s">
        <v>23</v>
      </c>
      <c r="N810" s="564"/>
      <c r="O810" s="562"/>
    </row>
    <row r="811" spans="1:18" ht="12.75" customHeight="1">
      <c r="A811" s="562">
        <v>7</v>
      </c>
      <c r="B811" s="562" t="s">
        <v>16328</v>
      </c>
      <c r="C811" s="563" t="s">
        <v>15976</v>
      </c>
      <c r="D811" s="771" t="s">
        <v>16870</v>
      </c>
      <c r="E811" s="725"/>
      <c r="F811" s="725"/>
      <c r="G811" s="725"/>
      <c r="H811" s="725"/>
      <c r="I811" s="725"/>
      <c r="J811" s="696"/>
      <c r="K811" s="563" t="s">
        <v>16871</v>
      </c>
      <c r="L811" s="562" t="s">
        <v>16872</v>
      </c>
      <c r="M811" s="562" t="s">
        <v>23</v>
      </c>
      <c r="N811" s="564"/>
      <c r="O811" s="564"/>
    </row>
    <row r="812" spans="1:18" ht="12.75" customHeight="1">
      <c r="A812" s="562">
        <v>8</v>
      </c>
      <c r="B812" s="562" t="s">
        <v>16328</v>
      </c>
      <c r="C812" s="563" t="s">
        <v>15976</v>
      </c>
      <c r="D812" s="771" t="s">
        <v>9220</v>
      </c>
      <c r="E812" s="725"/>
      <c r="F812" s="725"/>
      <c r="G812" s="725"/>
      <c r="H812" s="725"/>
      <c r="I812" s="725"/>
      <c r="J812" s="696"/>
      <c r="K812" s="563" t="s">
        <v>16873</v>
      </c>
      <c r="L812" s="562" t="s">
        <v>16874</v>
      </c>
      <c r="M812" s="562" t="s">
        <v>23</v>
      </c>
      <c r="N812" s="564"/>
      <c r="O812" s="564"/>
    </row>
    <row r="813" spans="1:18" ht="12.75" customHeight="1">
      <c r="A813" s="562">
        <v>9</v>
      </c>
      <c r="B813" s="562" t="s">
        <v>16328</v>
      </c>
      <c r="C813" s="563" t="s">
        <v>15976</v>
      </c>
      <c r="D813" s="771" t="s">
        <v>16875</v>
      </c>
      <c r="E813" s="725"/>
      <c r="F813" s="725"/>
      <c r="G813" s="725"/>
      <c r="H813" s="725"/>
      <c r="I813" s="725"/>
      <c r="J813" s="696"/>
      <c r="K813" s="563" t="s">
        <v>16876</v>
      </c>
      <c r="L813" s="562" t="s">
        <v>16877</v>
      </c>
      <c r="M813" s="562" t="s">
        <v>23</v>
      </c>
      <c r="N813" s="564"/>
      <c r="O813" s="564"/>
    </row>
    <row r="814" spans="1:18" ht="12.75" customHeight="1">
      <c r="A814" s="562">
        <v>10</v>
      </c>
      <c r="B814" s="562" t="s">
        <v>16328</v>
      </c>
      <c r="C814" s="563" t="s">
        <v>15976</v>
      </c>
      <c r="D814" s="771" t="s">
        <v>16878</v>
      </c>
      <c r="E814" s="725"/>
      <c r="F814" s="725"/>
      <c r="G814" s="725"/>
      <c r="H814" s="725"/>
      <c r="I814" s="725"/>
      <c r="J814" s="696"/>
      <c r="K814" s="563" t="s">
        <v>16879</v>
      </c>
      <c r="L814" s="562" t="s">
        <v>16880</v>
      </c>
      <c r="M814" s="562" t="s">
        <v>23</v>
      </c>
      <c r="N814" s="564"/>
      <c r="O814" s="564"/>
    </row>
    <row r="815" spans="1:18" ht="12.75" customHeight="1">
      <c r="A815" s="562">
        <v>11</v>
      </c>
      <c r="B815" s="562" t="s">
        <v>16328</v>
      </c>
      <c r="C815" s="563" t="s">
        <v>15976</v>
      </c>
      <c r="D815" s="771" t="s">
        <v>16881</v>
      </c>
      <c r="E815" s="725"/>
      <c r="F815" s="725"/>
      <c r="G815" s="725"/>
      <c r="H815" s="725"/>
      <c r="I815" s="725"/>
      <c r="J815" s="696"/>
      <c r="K815" s="563" t="s">
        <v>16882</v>
      </c>
      <c r="L815" s="562" t="s">
        <v>16883</v>
      </c>
      <c r="M815" s="562" t="s">
        <v>23</v>
      </c>
      <c r="N815" s="564"/>
      <c r="O815" s="564"/>
    </row>
    <row r="816" spans="1:18" ht="12.75" customHeight="1">
      <c r="A816" s="562">
        <v>12</v>
      </c>
      <c r="B816" s="562" t="s">
        <v>16328</v>
      </c>
      <c r="C816" s="563" t="s">
        <v>15976</v>
      </c>
      <c r="D816" s="771" t="s">
        <v>16884</v>
      </c>
      <c r="E816" s="725"/>
      <c r="F816" s="725"/>
      <c r="G816" s="725"/>
      <c r="H816" s="725"/>
      <c r="I816" s="725"/>
      <c r="J816" s="696"/>
      <c r="K816" s="563" t="s">
        <v>16885</v>
      </c>
      <c r="L816" s="562" t="s">
        <v>16886</v>
      </c>
      <c r="M816" s="562" t="s">
        <v>23</v>
      </c>
      <c r="N816" s="564"/>
      <c r="O816" s="564"/>
    </row>
    <row r="817" spans="1:15" ht="12.75" customHeight="1">
      <c r="A817" s="562">
        <v>13</v>
      </c>
      <c r="B817" s="562" t="s">
        <v>16328</v>
      </c>
      <c r="C817" s="563" t="s">
        <v>15976</v>
      </c>
      <c r="D817" s="771" t="s">
        <v>16887</v>
      </c>
      <c r="E817" s="725"/>
      <c r="F817" s="725"/>
      <c r="G817" s="725"/>
      <c r="H817" s="725"/>
      <c r="I817" s="725"/>
      <c r="J817" s="696"/>
      <c r="K817" s="563" t="s">
        <v>4926</v>
      </c>
      <c r="L817" s="562" t="s">
        <v>4925</v>
      </c>
      <c r="M817" s="562" t="s">
        <v>23</v>
      </c>
      <c r="N817" s="564"/>
      <c r="O817" s="564"/>
    </row>
    <row r="818" spans="1:15" ht="12.75" customHeight="1">
      <c r="A818" s="562">
        <v>14</v>
      </c>
      <c r="B818" s="562" t="s">
        <v>16328</v>
      </c>
      <c r="C818" s="563" t="s">
        <v>15976</v>
      </c>
      <c r="D818" s="772" t="s">
        <v>16888</v>
      </c>
      <c r="E818" s="725"/>
      <c r="F818" s="725"/>
      <c r="G818" s="725"/>
      <c r="H818" s="725"/>
      <c r="I818" s="725"/>
      <c r="J818" s="696"/>
      <c r="K818" s="565" t="s">
        <v>7475</v>
      </c>
      <c r="L818" s="566" t="s">
        <v>7474</v>
      </c>
      <c r="M818" s="566" t="s">
        <v>23</v>
      </c>
      <c r="N818" s="564"/>
      <c r="O818" s="564"/>
    </row>
    <row r="819" spans="1:15" ht="12.75" customHeight="1">
      <c r="A819" s="562">
        <v>15</v>
      </c>
      <c r="B819" s="562" t="s">
        <v>16328</v>
      </c>
      <c r="C819" s="563" t="s">
        <v>15976</v>
      </c>
      <c r="D819" s="771" t="s">
        <v>16889</v>
      </c>
      <c r="E819" s="725"/>
      <c r="F819" s="725"/>
      <c r="G819" s="725"/>
      <c r="H819" s="725"/>
      <c r="I819" s="725"/>
      <c r="J819" s="696"/>
      <c r="K819" s="563" t="s">
        <v>6144</v>
      </c>
      <c r="L819" s="562" t="s">
        <v>6143</v>
      </c>
      <c r="M819" s="562" t="s">
        <v>23</v>
      </c>
      <c r="N819" s="564"/>
      <c r="O819" s="564"/>
    </row>
    <row r="820" spans="1:15" ht="12.75" customHeight="1">
      <c r="A820" s="562">
        <v>16</v>
      </c>
      <c r="B820" s="562" t="s">
        <v>16328</v>
      </c>
      <c r="C820" s="563" t="s">
        <v>15976</v>
      </c>
      <c r="D820" s="771" t="s">
        <v>16890</v>
      </c>
      <c r="E820" s="725"/>
      <c r="F820" s="725"/>
      <c r="G820" s="725"/>
      <c r="H820" s="725"/>
      <c r="I820" s="725"/>
      <c r="J820" s="696"/>
      <c r="K820" s="563" t="s">
        <v>7160</v>
      </c>
      <c r="L820" s="562" t="s">
        <v>7159</v>
      </c>
      <c r="M820" s="562" t="s">
        <v>23</v>
      </c>
      <c r="N820" s="564"/>
      <c r="O820" s="564"/>
    </row>
    <row r="821" spans="1:15" ht="12.75" customHeight="1">
      <c r="A821" s="562">
        <v>17</v>
      </c>
      <c r="B821" s="562" t="s">
        <v>16328</v>
      </c>
      <c r="C821" s="563" t="s">
        <v>15976</v>
      </c>
      <c r="D821" s="771" t="s">
        <v>16891</v>
      </c>
      <c r="E821" s="725"/>
      <c r="F821" s="725"/>
      <c r="G821" s="725"/>
      <c r="H821" s="725"/>
      <c r="I821" s="725"/>
      <c r="J821" s="696"/>
      <c r="K821" s="563" t="s">
        <v>359</v>
      </c>
      <c r="L821" s="562" t="s">
        <v>358</v>
      </c>
      <c r="M821" s="562" t="s">
        <v>23</v>
      </c>
      <c r="N821" s="564"/>
      <c r="O821" s="564"/>
    </row>
    <row r="822" spans="1:15" ht="12.75" customHeight="1">
      <c r="A822" s="562">
        <v>18</v>
      </c>
      <c r="B822" s="562" t="s">
        <v>16328</v>
      </c>
      <c r="C822" s="563" t="s">
        <v>15976</v>
      </c>
      <c r="D822" s="771" t="s">
        <v>16892</v>
      </c>
      <c r="E822" s="725"/>
      <c r="F822" s="725"/>
      <c r="G822" s="725"/>
      <c r="H822" s="725"/>
      <c r="I822" s="725"/>
      <c r="J822" s="696"/>
      <c r="K822" s="563" t="s">
        <v>16893</v>
      </c>
      <c r="L822" s="562" t="s">
        <v>16894</v>
      </c>
      <c r="M822" s="562" t="s">
        <v>817</v>
      </c>
      <c r="N822" s="564"/>
      <c r="O822" s="564"/>
    </row>
    <row r="823" spans="1:15" ht="12.75" customHeight="1">
      <c r="A823" s="562">
        <v>19</v>
      </c>
      <c r="B823" s="562" t="s">
        <v>16328</v>
      </c>
      <c r="C823" s="563" t="s">
        <v>15976</v>
      </c>
      <c r="D823" s="771" t="s">
        <v>16895</v>
      </c>
      <c r="E823" s="725"/>
      <c r="F823" s="725"/>
      <c r="G823" s="725"/>
      <c r="H823" s="725"/>
      <c r="I823" s="725"/>
      <c r="J823" s="696"/>
      <c r="K823" s="568" t="s">
        <v>16896</v>
      </c>
      <c r="L823" s="562" t="s">
        <v>16897</v>
      </c>
      <c r="M823" s="562" t="s">
        <v>23</v>
      </c>
      <c r="N823" s="564"/>
      <c r="O823" s="564"/>
    </row>
    <row r="824" spans="1:15" ht="12.75" customHeight="1">
      <c r="A824" s="562">
        <v>20</v>
      </c>
      <c r="B824" s="562" t="s">
        <v>16328</v>
      </c>
      <c r="C824" s="563" t="s">
        <v>15976</v>
      </c>
      <c r="D824" s="771" t="s">
        <v>16898</v>
      </c>
      <c r="E824" s="725"/>
      <c r="F824" s="725"/>
      <c r="G824" s="725"/>
      <c r="H824" s="725"/>
      <c r="I824" s="725"/>
      <c r="J824" s="696"/>
      <c r="K824" s="568" t="s">
        <v>16899</v>
      </c>
      <c r="L824" s="562" t="s">
        <v>16900</v>
      </c>
      <c r="M824" s="562" t="s">
        <v>23</v>
      </c>
      <c r="N824" s="564"/>
      <c r="O824" s="564"/>
    </row>
    <row r="825" spans="1:15" ht="12.75" customHeight="1">
      <c r="A825" s="562">
        <v>21</v>
      </c>
      <c r="B825" s="562" t="s">
        <v>16328</v>
      </c>
      <c r="C825" s="563" t="s">
        <v>15976</v>
      </c>
      <c r="D825" s="771" t="s">
        <v>16901</v>
      </c>
      <c r="E825" s="725"/>
      <c r="F825" s="725"/>
      <c r="G825" s="725"/>
      <c r="H825" s="725"/>
      <c r="I825" s="725"/>
      <c r="J825" s="696"/>
      <c r="K825" s="568" t="s">
        <v>16902</v>
      </c>
      <c r="L825" s="562" t="s">
        <v>16903</v>
      </c>
      <c r="M825" s="562" t="s">
        <v>23</v>
      </c>
      <c r="N825" s="564"/>
      <c r="O825" s="564"/>
    </row>
    <row r="826" spans="1:15" ht="12.75" customHeight="1">
      <c r="A826" s="562">
        <v>22</v>
      </c>
      <c r="B826" s="562" t="s">
        <v>16328</v>
      </c>
      <c r="C826" s="563" t="s">
        <v>15976</v>
      </c>
      <c r="D826" s="771" t="s">
        <v>16904</v>
      </c>
      <c r="E826" s="725"/>
      <c r="F826" s="725"/>
      <c r="G826" s="725"/>
      <c r="H826" s="725"/>
      <c r="I826" s="725"/>
      <c r="J826" s="696"/>
      <c r="K826" s="568" t="s">
        <v>4319</v>
      </c>
      <c r="L826" s="562" t="s">
        <v>4318</v>
      </c>
      <c r="M826" s="562" t="s">
        <v>23</v>
      </c>
      <c r="N826" s="564"/>
      <c r="O826" s="564"/>
    </row>
    <row r="827" spans="1:15" ht="12.75" customHeight="1">
      <c r="A827" s="562">
        <v>23</v>
      </c>
      <c r="B827" s="562" t="s">
        <v>16328</v>
      </c>
      <c r="C827" s="563" t="s">
        <v>15976</v>
      </c>
      <c r="D827" s="771" t="s">
        <v>16905</v>
      </c>
      <c r="E827" s="725"/>
      <c r="F827" s="725"/>
      <c r="G827" s="725"/>
      <c r="H827" s="725"/>
      <c r="I827" s="725"/>
      <c r="J827" s="696"/>
      <c r="K827" s="563" t="s">
        <v>9741</v>
      </c>
      <c r="L827" s="562" t="s">
        <v>9740</v>
      </c>
      <c r="M827" s="562" t="s">
        <v>23</v>
      </c>
      <c r="N827" s="564"/>
      <c r="O827" s="564"/>
    </row>
    <row r="828" spans="1:15" ht="12.75" customHeight="1">
      <c r="A828" s="562">
        <v>24</v>
      </c>
      <c r="B828" s="562" t="s">
        <v>16328</v>
      </c>
      <c r="C828" s="563" t="s">
        <v>15976</v>
      </c>
      <c r="D828" s="771" t="s">
        <v>16906</v>
      </c>
      <c r="E828" s="725"/>
      <c r="F828" s="725"/>
      <c r="G828" s="725"/>
      <c r="H828" s="725"/>
      <c r="I828" s="725"/>
      <c r="J828" s="696"/>
      <c r="K828" s="563" t="s">
        <v>4387</v>
      </c>
      <c r="L828" s="562" t="s">
        <v>4386</v>
      </c>
      <c r="M828" s="562" t="s">
        <v>23</v>
      </c>
      <c r="N828" s="564"/>
      <c r="O828" s="564"/>
    </row>
    <row r="829" spans="1:15" ht="12.75" customHeight="1">
      <c r="A829" s="562">
        <v>25</v>
      </c>
      <c r="B829" s="562" t="s">
        <v>16328</v>
      </c>
      <c r="C829" s="563" t="s">
        <v>15976</v>
      </c>
      <c r="D829" s="771" t="s">
        <v>16907</v>
      </c>
      <c r="E829" s="725"/>
      <c r="F829" s="725"/>
      <c r="G829" s="725"/>
      <c r="H829" s="725"/>
      <c r="I829" s="725"/>
      <c r="J829" s="696"/>
      <c r="K829" s="563" t="s">
        <v>1817</v>
      </c>
      <c r="L829" s="562" t="s">
        <v>1816</v>
      </c>
      <c r="M829" s="562" t="s">
        <v>23</v>
      </c>
      <c r="N829" s="564"/>
      <c r="O829" s="564"/>
    </row>
    <row r="830" spans="1:15" ht="12.75" customHeight="1">
      <c r="A830" s="562">
        <v>26</v>
      </c>
      <c r="B830" s="562" t="s">
        <v>16328</v>
      </c>
      <c r="C830" s="563" t="s">
        <v>15976</v>
      </c>
      <c r="D830" s="771" t="s">
        <v>16908</v>
      </c>
      <c r="E830" s="725"/>
      <c r="F830" s="725"/>
      <c r="G830" s="725"/>
      <c r="H830" s="725"/>
      <c r="I830" s="725"/>
      <c r="J830" s="696"/>
      <c r="K830" s="563" t="s">
        <v>16909</v>
      </c>
      <c r="L830" s="562" t="s">
        <v>16910</v>
      </c>
      <c r="M830" s="562" t="s">
        <v>817</v>
      </c>
      <c r="N830" s="564"/>
      <c r="O830" s="564"/>
    </row>
    <row r="831" spans="1:15" ht="12.75" customHeight="1">
      <c r="A831" s="562">
        <v>27</v>
      </c>
      <c r="B831" s="562" t="s">
        <v>16328</v>
      </c>
      <c r="C831" s="563" t="s">
        <v>15976</v>
      </c>
      <c r="D831" s="771" t="s">
        <v>16911</v>
      </c>
      <c r="E831" s="725"/>
      <c r="F831" s="725"/>
      <c r="G831" s="725"/>
      <c r="H831" s="725"/>
      <c r="I831" s="725"/>
      <c r="J831" s="696"/>
      <c r="K831" s="563" t="s">
        <v>5430</v>
      </c>
      <c r="L831" s="562" t="s">
        <v>5429</v>
      </c>
      <c r="M831" s="562" t="s">
        <v>23</v>
      </c>
      <c r="N831" s="564"/>
      <c r="O831" s="564"/>
    </row>
    <row r="832" spans="1:15" ht="12.75" customHeight="1"/>
    <row r="833" spans="1:18" ht="12.75" customHeight="1"/>
    <row r="834" spans="1:18" ht="12.75" customHeight="1">
      <c r="A834" s="768" t="s">
        <v>16404</v>
      </c>
      <c r="B834" s="725"/>
      <c r="C834" s="725"/>
      <c r="D834" s="725"/>
      <c r="E834" s="725"/>
      <c r="F834" s="725"/>
      <c r="G834" s="725"/>
      <c r="H834" s="725"/>
      <c r="I834" s="725"/>
      <c r="J834" s="725"/>
      <c r="K834" s="725"/>
      <c r="L834" s="725"/>
      <c r="M834" s="725"/>
      <c r="N834" s="725"/>
      <c r="O834" s="734"/>
    </row>
    <row r="835" spans="1:18" ht="12.75" customHeight="1"/>
    <row r="836" spans="1:18" ht="12.75" customHeight="1">
      <c r="A836" s="461"/>
      <c r="B836" s="739" t="s">
        <v>9</v>
      </c>
      <c r="C836" s="740" t="s">
        <v>16324</v>
      </c>
      <c r="D836" s="741" t="s">
        <v>16034</v>
      </c>
      <c r="E836" s="725"/>
      <c r="F836" s="725"/>
      <c r="G836" s="725"/>
      <c r="H836" s="725"/>
      <c r="I836" s="696"/>
      <c r="J836" s="742" t="s">
        <v>15916</v>
      </c>
      <c r="K836" s="686"/>
      <c r="L836" s="686"/>
      <c r="M836" s="686"/>
      <c r="N836" s="686"/>
      <c r="O836" s="743"/>
    </row>
    <row r="837" spans="1:18" ht="12.75" customHeight="1">
      <c r="A837" s="457"/>
      <c r="B837" s="701"/>
      <c r="C837" s="701"/>
      <c r="D837" s="741" t="s">
        <v>24</v>
      </c>
      <c r="E837" s="725"/>
      <c r="F837" s="725"/>
      <c r="G837" s="725"/>
      <c r="H837" s="725"/>
      <c r="I837" s="696"/>
      <c r="J837" s="688"/>
      <c r="K837" s="689"/>
      <c r="L837" s="689"/>
      <c r="M837" s="689"/>
      <c r="N837" s="689"/>
      <c r="O837" s="744"/>
    </row>
    <row r="838" spans="1:18" ht="12.75" customHeight="1">
      <c r="A838" s="509"/>
      <c r="B838" s="702"/>
      <c r="C838" s="702"/>
      <c r="D838" s="463" t="s">
        <v>16035</v>
      </c>
      <c r="E838" s="463" t="s">
        <v>16036</v>
      </c>
      <c r="F838" s="463" t="s">
        <v>16037</v>
      </c>
      <c r="G838" s="463" t="s">
        <v>15921</v>
      </c>
      <c r="H838" s="463" t="s">
        <v>16038</v>
      </c>
      <c r="I838" s="463" t="s">
        <v>23</v>
      </c>
      <c r="J838" s="464" t="s">
        <v>817</v>
      </c>
      <c r="K838" s="464" t="s">
        <v>15927</v>
      </c>
      <c r="L838" s="464" t="s">
        <v>16081</v>
      </c>
      <c r="M838" s="465" t="s">
        <v>625</v>
      </c>
      <c r="N838" s="464" t="s">
        <v>1601</v>
      </c>
      <c r="O838" s="466" t="s">
        <v>16040</v>
      </c>
      <c r="P838" s="466" t="s">
        <v>16041</v>
      </c>
      <c r="Q838" s="466" t="s">
        <v>16325</v>
      </c>
      <c r="R838" s="466" t="s">
        <v>16325</v>
      </c>
    </row>
    <row r="839" spans="1:18" ht="12.75" customHeight="1">
      <c r="A839" s="509"/>
      <c r="B839" s="467" t="s">
        <v>110</v>
      </c>
      <c r="C839" s="467" t="s">
        <v>16912</v>
      </c>
      <c r="D839" s="468">
        <v>0</v>
      </c>
      <c r="E839" s="468">
        <v>2</v>
      </c>
      <c r="F839" s="468">
        <f>COUNTIF(N843:N844,"AGREGADO")</f>
        <v>0</v>
      </c>
      <c r="G839" s="468">
        <v>0</v>
      </c>
      <c r="H839" s="468">
        <v>0</v>
      </c>
      <c r="I839" s="469">
        <f>COUNTIF(M843:M844,"PRONTO")</f>
        <v>2</v>
      </c>
      <c r="J839" s="469">
        <f>COUNTIF(M843:M844,"LE")</f>
        <v>0</v>
      </c>
      <c r="K839" s="469">
        <f>COUNTIF(M843:M844,"FÉRIAS")</f>
        <v>0</v>
      </c>
      <c r="L839" s="469">
        <f>COUNTIF(M843:M844,"A DISPOSICAO")</f>
        <v>0</v>
      </c>
      <c r="M839" s="469">
        <f>COUNTIF(M843:M844,"LTIP")</f>
        <v>0</v>
      </c>
      <c r="N839" s="469">
        <f>COUNTIF(M843:M844,"LTS")</f>
        <v>0</v>
      </c>
      <c r="O839" s="469">
        <f>COUNTIF(O843:O844,"AGREGADO/RR")</f>
        <v>0</v>
      </c>
      <c r="P839" s="469">
        <f>COUNTIF(M843:M844,"CEDIDO")</f>
        <v>0</v>
      </c>
      <c r="Q839" s="469">
        <f>COUNTIF(O843:O844,"AGREGADO/NOMEAÇÃO")</f>
        <v>0</v>
      </c>
      <c r="R839" s="469">
        <f>COUNTIF(O843:O844,"AGREGADO/REFORMA")</f>
        <v>0</v>
      </c>
    </row>
    <row r="840" spans="1:18" ht="12.75" customHeight="1">
      <c r="A840" s="509"/>
      <c r="B840" s="746" t="s">
        <v>39</v>
      </c>
      <c r="C840" s="696"/>
      <c r="D840" s="467"/>
      <c r="E840" s="467"/>
      <c r="F840" s="467"/>
      <c r="G840" s="467"/>
      <c r="H840" s="467"/>
      <c r="I840" s="467"/>
      <c r="J840" s="467"/>
      <c r="K840" s="467"/>
      <c r="L840" s="504"/>
      <c r="M840" s="505"/>
      <c r="N840" s="467"/>
      <c r="O840" s="467"/>
    </row>
    <row r="841" spans="1:18" ht="12.75" customHeight="1"/>
    <row r="842" spans="1:18" ht="12.75" customHeight="1">
      <c r="A842" s="471" t="s">
        <v>15820</v>
      </c>
      <c r="B842" s="472" t="s">
        <v>16326</v>
      </c>
      <c r="C842" s="472" t="s">
        <v>9</v>
      </c>
      <c r="D842" s="735" t="s">
        <v>16044</v>
      </c>
      <c r="E842" s="725"/>
      <c r="F842" s="725"/>
      <c r="G842" s="725"/>
      <c r="H842" s="725"/>
      <c r="I842" s="725"/>
      <c r="J842" s="696"/>
      <c r="K842" s="472" t="s">
        <v>16045</v>
      </c>
      <c r="L842" s="489" t="s">
        <v>16046</v>
      </c>
      <c r="M842" s="550" t="s">
        <v>24</v>
      </c>
      <c r="N842" s="472" t="s">
        <v>16327</v>
      </c>
      <c r="O842" s="472" t="s">
        <v>16047</v>
      </c>
      <c r="P842" s="766"/>
      <c r="Q842" s="694"/>
      <c r="R842" s="694"/>
    </row>
    <row r="843" spans="1:18" ht="12.75" customHeight="1">
      <c r="A843" s="562">
        <v>1</v>
      </c>
      <c r="B843" s="562" t="s">
        <v>16406</v>
      </c>
      <c r="C843" s="563" t="s">
        <v>15976</v>
      </c>
      <c r="D843" s="771" t="s">
        <v>16913</v>
      </c>
      <c r="E843" s="725"/>
      <c r="F843" s="725"/>
      <c r="G843" s="725"/>
      <c r="H843" s="725"/>
      <c r="I843" s="725"/>
      <c r="J843" s="696"/>
      <c r="K843" s="565" t="s">
        <v>8134</v>
      </c>
      <c r="L843" s="562" t="s">
        <v>8133</v>
      </c>
      <c r="M843" s="562" t="s">
        <v>23</v>
      </c>
      <c r="N843" s="564"/>
      <c r="O843" s="564"/>
    </row>
    <row r="844" spans="1:18" ht="12.75" customHeight="1">
      <c r="A844" s="562">
        <v>2</v>
      </c>
      <c r="B844" s="562" t="s">
        <v>16406</v>
      </c>
      <c r="C844" s="563" t="s">
        <v>15976</v>
      </c>
      <c r="D844" s="771" t="s">
        <v>16914</v>
      </c>
      <c r="E844" s="725"/>
      <c r="F844" s="725"/>
      <c r="G844" s="725"/>
      <c r="H844" s="725"/>
      <c r="I844" s="725"/>
      <c r="J844" s="696"/>
      <c r="K844" s="565" t="s">
        <v>10160</v>
      </c>
      <c r="L844" s="562" t="s">
        <v>10159</v>
      </c>
      <c r="M844" s="562" t="s">
        <v>23</v>
      </c>
      <c r="N844" s="564"/>
      <c r="O844" s="564"/>
    </row>
    <row r="845" spans="1:18" ht="12.75" customHeight="1"/>
    <row r="846" spans="1:18" ht="12.75" customHeight="1"/>
    <row r="847" spans="1:18" ht="12.75" customHeight="1">
      <c r="A847" s="768" t="s">
        <v>16496</v>
      </c>
      <c r="B847" s="725"/>
      <c r="C847" s="725"/>
      <c r="D847" s="725"/>
      <c r="E847" s="725"/>
      <c r="F847" s="725"/>
      <c r="G847" s="725"/>
      <c r="H847" s="725"/>
      <c r="I847" s="725"/>
      <c r="J847" s="725"/>
      <c r="K847" s="725"/>
      <c r="L847" s="725"/>
      <c r="M847" s="725"/>
      <c r="N847" s="725"/>
      <c r="O847" s="734"/>
    </row>
    <row r="848" spans="1:18" ht="12.75" customHeight="1"/>
    <row r="849" spans="1:18" ht="12.75" customHeight="1">
      <c r="A849" s="461"/>
      <c r="B849" s="739" t="s">
        <v>9</v>
      </c>
      <c r="C849" s="740" t="s">
        <v>16324</v>
      </c>
      <c r="D849" s="741" t="s">
        <v>16034</v>
      </c>
      <c r="E849" s="725"/>
      <c r="F849" s="725"/>
      <c r="G849" s="725"/>
      <c r="H849" s="725"/>
      <c r="I849" s="696"/>
      <c r="J849" s="742" t="s">
        <v>15916</v>
      </c>
      <c r="K849" s="686"/>
      <c r="L849" s="686"/>
      <c r="M849" s="686"/>
      <c r="N849" s="686"/>
      <c r="O849" s="743"/>
    </row>
    <row r="850" spans="1:18" ht="12.75" customHeight="1">
      <c r="A850" s="457"/>
      <c r="B850" s="701"/>
      <c r="C850" s="701"/>
      <c r="D850" s="741" t="s">
        <v>24</v>
      </c>
      <c r="E850" s="725"/>
      <c r="F850" s="725"/>
      <c r="G850" s="725"/>
      <c r="H850" s="725"/>
      <c r="I850" s="696"/>
      <c r="J850" s="688"/>
      <c r="K850" s="689"/>
      <c r="L850" s="689"/>
      <c r="M850" s="689"/>
      <c r="N850" s="689"/>
      <c r="O850" s="744"/>
    </row>
    <row r="851" spans="1:18" ht="12.75" customHeight="1">
      <c r="A851" s="509"/>
      <c r="B851" s="702"/>
      <c r="C851" s="702"/>
      <c r="D851" s="463" t="s">
        <v>16035</v>
      </c>
      <c r="E851" s="463" t="s">
        <v>16036</v>
      </c>
      <c r="F851" s="463" t="s">
        <v>16037</v>
      </c>
      <c r="G851" s="463" t="s">
        <v>15921</v>
      </c>
      <c r="H851" s="463" t="s">
        <v>16038</v>
      </c>
      <c r="I851" s="463" t="s">
        <v>23</v>
      </c>
      <c r="J851" s="464" t="s">
        <v>817</v>
      </c>
      <c r="K851" s="464" t="s">
        <v>15927</v>
      </c>
      <c r="L851" s="464" t="s">
        <v>16081</v>
      </c>
      <c r="M851" s="465" t="s">
        <v>625</v>
      </c>
      <c r="N851" s="464" t="s">
        <v>1601</v>
      </c>
      <c r="O851" s="466" t="s">
        <v>16040</v>
      </c>
      <c r="P851" s="466" t="s">
        <v>16041</v>
      </c>
      <c r="Q851" s="466" t="s">
        <v>16325</v>
      </c>
      <c r="R851" s="466" t="s">
        <v>16325</v>
      </c>
    </row>
    <row r="852" spans="1:18" ht="12.75" customHeight="1">
      <c r="A852" s="509"/>
      <c r="B852" s="467" t="s">
        <v>110</v>
      </c>
      <c r="C852" s="467" t="s">
        <v>16915</v>
      </c>
      <c r="D852" s="468">
        <v>0</v>
      </c>
      <c r="E852" s="468">
        <v>14</v>
      </c>
      <c r="F852" s="468">
        <f>COUNTIF(N856:N869,"AGREGADO")</f>
        <v>0</v>
      </c>
      <c r="G852" s="468">
        <v>0</v>
      </c>
      <c r="H852" s="468">
        <v>0</v>
      </c>
      <c r="I852" s="468">
        <f>COUNTIF(M856:M869,"PRONTO")</f>
        <v>14</v>
      </c>
      <c r="J852" s="469">
        <f>COUNTIF(M856:M869,"LE")</f>
        <v>0</v>
      </c>
      <c r="K852" s="469">
        <f>COUNTIF(M856:M869,"FÉRIAS")</f>
        <v>0</v>
      </c>
      <c r="L852" s="469">
        <f>COUNTIF(M856:M869,"A DISPOSICAO")</f>
        <v>0</v>
      </c>
      <c r="M852" s="469">
        <f>COUNTIF(M856:M869,"LTIP")</f>
        <v>0</v>
      </c>
      <c r="N852" s="469">
        <f>COUNTIF(M856:M869,"LTS")</f>
        <v>0</v>
      </c>
      <c r="O852" s="469">
        <f>COUNTIF(O856:O869,"AGREGADO/RR")</f>
        <v>0</v>
      </c>
      <c r="P852" s="469">
        <f>COUNTIF(M856:M869,"CEDIDO")</f>
        <v>0</v>
      </c>
      <c r="Q852" s="469">
        <f>COUNTIF(O856:O869,"AGREGADO/NOMEAÇÃO")</f>
        <v>0</v>
      </c>
      <c r="R852" s="469">
        <f>COUNTIF(O856:O869,"AGREGADO/REFORMA")</f>
        <v>0</v>
      </c>
    </row>
    <row r="853" spans="1:18" ht="12.75" customHeight="1">
      <c r="A853" s="509"/>
      <c r="B853" s="746" t="s">
        <v>39</v>
      </c>
      <c r="C853" s="696"/>
      <c r="D853" s="467"/>
      <c r="E853" s="467"/>
      <c r="F853" s="467"/>
      <c r="G853" s="467"/>
      <c r="H853" s="467"/>
      <c r="I853" s="467"/>
      <c r="J853" s="467"/>
      <c r="K853" s="467"/>
      <c r="L853" s="504"/>
      <c r="M853" s="505"/>
      <c r="N853" s="467"/>
      <c r="O853" s="467"/>
    </row>
    <row r="854" spans="1:18" ht="12.75" customHeight="1"/>
    <row r="855" spans="1:18" ht="12.75" customHeight="1">
      <c r="A855" s="471" t="s">
        <v>15820</v>
      </c>
      <c r="B855" s="472" t="s">
        <v>16326</v>
      </c>
      <c r="C855" s="472" t="s">
        <v>9</v>
      </c>
      <c r="D855" s="735" t="s">
        <v>16044</v>
      </c>
      <c r="E855" s="725"/>
      <c r="F855" s="725"/>
      <c r="G855" s="725"/>
      <c r="H855" s="725"/>
      <c r="I855" s="725"/>
      <c r="J855" s="696"/>
      <c r="K855" s="472" t="s">
        <v>16045</v>
      </c>
      <c r="L855" s="489" t="s">
        <v>16046</v>
      </c>
      <c r="M855" s="550" t="s">
        <v>24</v>
      </c>
      <c r="N855" s="472" t="s">
        <v>16327</v>
      </c>
      <c r="O855" s="472" t="s">
        <v>16047</v>
      </c>
      <c r="P855" s="766"/>
      <c r="Q855" s="694"/>
      <c r="R855" s="694"/>
    </row>
    <row r="856" spans="1:18" ht="12.75" customHeight="1">
      <c r="A856" s="562">
        <v>1</v>
      </c>
      <c r="B856" s="562" t="s">
        <v>16498</v>
      </c>
      <c r="C856" s="563" t="s">
        <v>15976</v>
      </c>
      <c r="D856" s="773" t="s">
        <v>16916</v>
      </c>
      <c r="E856" s="725"/>
      <c r="F856" s="725"/>
      <c r="G856" s="725"/>
      <c r="H856" s="725"/>
      <c r="I856" s="725"/>
      <c r="J856" s="696"/>
      <c r="K856" s="565" t="s">
        <v>15724</v>
      </c>
      <c r="L856" s="562" t="s">
        <v>15723</v>
      </c>
      <c r="M856" s="562" t="s">
        <v>23</v>
      </c>
      <c r="N856" s="564"/>
      <c r="O856" s="564"/>
    </row>
    <row r="857" spans="1:18" ht="12.75" customHeight="1">
      <c r="A857" s="562">
        <v>2</v>
      </c>
      <c r="B857" s="562" t="s">
        <v>16498</v>
      </c>
      <c r="C857" s="563" t="s">
        <v>15976</v>
      </c>
      <c r="D857" s="773" t="s">
        <v>16917</v>
      </c>
      <c r="E857" s="725"/>
      <c r="F857" s="725"/>
      <c r="G857" s="725"/>
      <c r="H857" s="725"/>
      <c r="I857" s="725"/>
      <c r="J857" s="696"/>
      <c r="K857" s="565" t="s">
        <v>5525</v>
      </c>
      <c r="L857" s="562" t="s">
        <v>9241</v>
      </c>
      <c r="M857" s="562" t="s">
        <v>23</v>
      </c>
      <c r="N857" s="564"/>
      <c r="O857" s="564"/>
    </row>
    <row r="858" spans="1:18" ht="12.75" customHeight="1">
      <c r="A858" s="562">
        <v>3</v>
      </c>
      <c r="B858" s="562" t="s">
        <v>16498</v>
      </c>
      <c r="C858" s="563" t="s">
        <v>15976</v>
      </c>
      <c r="D858" s="773" t="s">
        <v>16918</v>
      </c>
      <c r="E858" s="725"/>
      <c r="F858" s="725"/>
      <c r="G858" s="725"/>
      <c r="H858" s="725"/>
      <c r="I858" s="725"/>
      <c r="J858" s="696"/>
      <c r="K858" s="565" t="s">
        <v>1032</v>
      </c>
      <c r="L858" s="562" t="s">
        <v>9250</v>
      </c>
      <c r="M858" s="562" t="s">
        <v>23</v>
      </c>
      <c r="N858" s="564"/>
      <c r="O858" s="564"/>
    </row>
    <row r="859" spans="1:18" ht="12.75" customHeight="1">
      <c r="A859" s="562">
        <v>4</v>
      </c>
      <c r="B859" s="562" t="s">
        <v>16498</v>
      </c>
      <c r="C859" s="563" t="s">
        <v>15976</v>
      </c>
      <c r="D859" s="773" t="s">
        <v>16919</v>
      </c>
      <c r="E859" s="725"/>
      <c r="F859" s="725"/>
      <c r="G859" s="725"/>
      <c r="H859" s="725"/>
      <c r="I859" s="725"/>
      <c r="J859" s="696"/>
      <c r="K859" s="565" t="s">
        <v>7840</v>
      </c>
      <c r="L859" s="562" t="s">
        <v>7839</v>
      </c>
      <c r="M859" s="562" t="s">
        <v>23</v>
      </c>
      <c r="N859" s="564"/>
      <c r="O859" s="564"/>
    </row>
    <row r="860" spans="1:18" ht="12.75" customHeight="1">
      <c r="A860" s="562">
        <v>5</v>
      </c>
      <c r="B860" s="562" t="s">
        <v>16498</v>
      </c>
      <c r="C860" s="563" t="s">
        <v>15976</v>
      </c>
      <c r="D860" s="773" t="s">
        <v>16920</v>
      </c>
      <c r="E860" s="725"/>
      <c r="F860" s="725"/>
      <c r="G860" s="725"/>
      <c r="H860" s="725"/>
      <c r="I860" s="725"/>
      <c r="J860" s="696"/>
      <c r="K860" s="565" t="s">
        <v>8439</v>
      </c>
      <c r="L860" s="562" t="s">
        <v>8438</v>
      </c>
      <c r="M860" s="562" t="s">
        <v>23</v>
      </c>
      <c r="N860" s="564"/>
      <c r="O860" s="564"/>
    </row>
    <row r="861" spans="1:18" ht="12.75" customHeight="1">
      <c r="A861" s="562">
        <v>6</v>
      </c>
      <c r="B861" s="562" t="s">
        <v>16498</v>
      </c>
      <c r="C861" s="563" t="s">
        <v>15976</v>
      </c>
      <c r="D861" s="773" t="s">
        <v>16921</v>
      </c>
      <c r="E861" s="725"/>
      <c r="F861" s="725"/>
      <c r="G861" s="725"/>
      <c r="H861" s="725"/>
      <c r="I861" s="725"/>
      <c r="J861" s="696"/>
      <c r="K861" s="565" t="s">
        <v>3184</v>
      </c>
      <c r="L861" s="562" t="s">
        <v>3183</v>
      </c>
      <c r="M861" s="562" t="s">
        <v>23</v>
      </c>
      <c r="N861" s="564"/>
      <c r="O861" s="564"/>
    </row>
    <row r="862" spans="1:18" ht="12.75" customHeight="1">
      <c r="A862" s="562">
        <v>7</v>
      </c>
      <c r="B862" s="562" t="s">
        <v>16498</v>
      </c>
      <c r="C862" s="563" t="s">
        <v>15976</v>
      </c>
      <c r="D862" s="773" t="s">
        <v>16922</v>
      </c>
      <c r="E862" s="725"/>
      <c r="F862" s="725"/>
      <c r="G862" s="725"/>
      <c r="H862" s="725"/>
      <c r="I862" s="725"/>
      <c r="J862" s="696"/>
      <c r="K862" s="565" t="s">
        <v>605</v>
      </c>
      <c r="L862" s="562" t="s">
        <v>604</v>
      </c>
      <c r="M862" s="562" t="s">
        <v>23</v>
      </c>
      <c r="N862" s="564"/>
      <c r="O862" s="564"/>
    </row>
    <row r="863" spans="1:18" ht="12.75" customHeight="1">
      <c r="A863" s="562">
        <v>8</v>
      </c>
      <c r="B863" s="562" t="s">
        <v>16498</v>
      </c>
      <c r="C863" s="563" t="s">
        <v>15976</v>
      </c>
      <c r="D863" s="773" t="s">
        <v>16923</v>
      </c>
      <c r="E863" s="725"/>
      <c r="F863" s="725"/>
      <c r="G863" s="725"/>
      <c r="H863" s="725"/>
      <c r="I863" s="725"/>
      <c r="J863" s="696"/>
      <c r="K863" s="565" t="s">
        <v>8487</v>
      </c>
      <c r="L863" s="562" t="s">
        <v>8486</v>
      </c>
      <c r="M863" s="562" t="s">
        <v>23</v>
      </c>
      <c r="N863" s="564"/>
      <c r="O863" s="564"/>
    </row>
    <row r="864" spans="1:18" ht="12.75" customHeight="1">
      <c r="A864" s="562">
        <v>9</v>
      </c>
      <c r="B864" s="562" t="s">
        <v>16498</v>
      </c>
      <c r="C864" s="563" t="s">
        <v>15976</v>
      </c>
      <c r="D864" s="773" t="s">
        <v>16924</v>
      </c>
      <c r="E864" s="725"/>
      <c r="F864" s="725"/>
      <c r="G864" s="725"/>
      <c r="H864" s="725"/>
      <c r="I864" s="725"/>
      <c r="J864" s="696"/>
      <c r="K864" s="565" t="s">
        <v>10107</v>
      </c>
      <c r="L864" s="562" t="s">
        <v>10106</v>
      </c>
      <c r="M864" s="562" t="s">
        <v>23</v>
      </c>
      <c r="N864" s="564"/>
      <c r="O864" s="564"/>
    </row>
    <row r="865" spans="1:15" ht="12.75" customHeight="1">
      <c r="A865" s="562">
        <v>10</v>
      </c>
      <c r="B865" s="562" t="s">
        <v>16498</v>
      </c>
      <c r="C865" s="563" t="s">
        <v>15976</v>
      </c>
      <c r="D865" s="773" t="s">
        <v>16925</v>
      </c>
      <c r="E865" s="725"/>
      <c r="F865" s="725"/>
      <c r="G865" s="725"/>
      <c r="H865" s="725"/>
      <c r="I865" s="725"/>
      <c r="J865" s="696"/>
      <c r="K865" s="565" t="s">
        <v>1500</v>
      </c>
      <c r="L865" s="562" t="s">
        <v>1499</v>
      </c>
      <c r="M865" s="562" t="s">
        <v>23</v>
      </c>
      <c r="N865" s="564"/>
      <c r="O865" s="564"/>
    </row>
    <row r="866" spans="1:15" ht="12.75" customHeight="1">
      <c r="A866" s="562">
        <v>11</v>
      </c>
      <c r="B866" s="562" t="s">
        <v>16498</v>
      </c>
      <c r="C866" s="563" t="s">
        <v>15976</v>
      </c>
      <c r="D866" s="773" t="s">
        <v>16926</v>
      </c>
      <c r="E866" s="725"/>
      <c r="F866" s="725"/>
      <c r="G866" s="725"/>
      <c r="H866" s="725"/>
      <c r="I866" s="725"/>
      <c r="J866" s="696"/>
      <c r="K866" s="576" t="s">
        <v>1793</v>
      </c>
      <c r="L866" s="562" t="s">
        <v>1792</v>
      </c>
      <c r="M866" s="562" t="s">
        <v>23</v>
      </c>
      <c r="N866" s="564"/>
      <c r="O866" s="564"/>
    </row>
    <row r="867" spans="1:15" ht="12.75" customHeight="1">
      <c r="A867" s="562">
        <v>12</v>
      </c>
      <c r="B867" s="562" t="s">
        <v>16498</v>
      </c>
      <c r="C867" s="563" t="s">
        <v>15976</v>
      </c>
      <c r="D867" s="773" t="s">
        <v>16927</v>
      </c>
      <c r="E867" s="725"/>
      <c r="F867" s="725"/>
      <c r="G867" s="725"/>
      <c r="H867" s="725"/>
      <c r="I867" s="725"/>
      <c r="J867" s="696"/>
      <c r="K867" s="577" t="s">
        <v>4599</v>
      </c>
      <c r="L867" s="562" t="s">
        <v>4598</v>
      </c>
      <c r="M867" s="562" t="s">
        <v>23</v>
      </c>
      <c r="N867" s="564"/>
      <c r="O867" s="564"/>
    </row>
    <row r="868" spans="1:15" ht="12.75" customHeight="1">
      <c r="A868" s="562">
        <v>13</v>
      </c>
      <c r="B868" s="562" t="s">
        <v>16498</v>
      </c>
      <c r="C868" s="563" t="s">
        <v>15976</v>
      </c>
      <c r="D868" s="773" t="s">
        <v>16928</v>
      </c>
      <c r="E868" s="725"/>
      <c r="F868" s="725"/>
      <c r="G868" s="725"/>
      <c r="H868" s="725"/>
      <c r="I868" s="725"/>
      <c r="J868" s="696"/>
      <c r="K868" s="565" t="s">
        <v>6043</v>
      </c>
      <c r="L868" s="562" t="s">
        <v>6042</v>
      </c>
      <c r="M868" s="562" t="s">
        <v>23</v>
      </c>
      <c r="N868" s="564"/>
      <c r="O868" s="564"/>
    </row>
    <row r="869" spans="1:15" ht="12.75" customHeight="1">
      <c r="A869" s="562">
        <v>14</v>
      </c>
      <c r="B869" s="562" t="s">
        <v>16498</v>
      </c>
      <c r="C869" s="563" t="s">
        <v>15976</v>
      </c>
      <c r="D869" s="773" t="s">
        <v>16929</v>
      </c>
      <c r="E869" s="725"/>
      <c r="F869" s="725"/>
      <c r="G869" s="725"/>
      <c r="H869" s="725"/>
      <c r="I869" s="725"/>
      <c r="J869" s="696"/>
      <c r="K869" s="565" t="s">
        <v>8739</v>
      </c>
      <c r="L869" s="562" t="s">
        <v>8738</v>
      </c>
      <c r="M869" s="562" t="s">
        <v>23</v>
      </c>
      <c r="N869" s="564"/>
      <c r="O869" s="564"/>
    </row>
    <row r="870" spans="1:15" ht="12.75" customHeight="1"/>
    <row r="871" spans="1:15" ht="12.75" customHeight="1"/>
    <row r="872" spans="1:15" ht="12.75" customHeight="1"/>
    <row r="873" spans="1:15" ht="12.75" customHeight="1"/>
    <row r="874" spans="1:15" ht="12.75" customHeight="1"/>
    <row r="875" spans="1:15" ht="12.75" customHeight="1"/>
    <row r="876" spans="1:15" ht="12.75" customHeight="1"/>
    <row r="877" spans="1:15" ht="12.75" customHeight="1"/>
    <row r="878" spans="1:15" ht="12.75" customHeight="1"/>
    <row r="879" spans="1:15" ht="12.75" customHeight="1"/>
    <row r="880" spans="1:15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90">
    <mergeCell ref="D659:J659"/>
    <mergeCell ref="D660:J660"/>
    <mergeCell ref="D661:J661"/>
    <mergeCell ref="D662:J662"/>
    <mergeCell ref="D663:J663"/>
    <mergeCell ref="D664:J664"/>
    <mergeCell ref="D650:J650"/>
    <mergeCell ref="D651:J651"/>
    <mergeCell ref="D652:J652"/>
    <mergeCell ref="D653:J653"/>
    <mergeCell ref="D654:J654"/>
    <mergeCell ref="D655:J655"/>
    <mergeCell ref="D656:J656"/>
    <mergeCell ref="D657:J657"/>
    <mergeCell ref="D658:J658"/>
    <mergeCell ref="D641:J641"/>
    <mergeCell ref="D642:J642"/>
    <mergeCell ref="D643:J643"/>
    <mergeCell ref="D644:J644"/>
    <mergeCell ref="D645:J645"/>
    <mergeCell ref="D646:J646"/>
    <mergeCell ref="D647:J647"/>
    <mergeCell ref="D648:J648"/>
    <mergeCell ref="D649:J649"/>
    <mergeCell ref="D632:J632"/>
    <mergeCell ref="D633:J633"/>
    <mergeCell ref="D634:J634"/>
    <mergeCell ref="D635:J635"/>
    <mergeCell ref="D636:J636"/>
    <mergeCell ref="D637:J637"/>
    <mergeCell ref="D638:J638"/>
    <mergeCell ref="D639:J639"/>
    <mergeCell ref="D640:J640"/>
    <mergeCell ref="D623:J623"/>
    <mergeCell ref="D624:J624"/>
    <mergeCell ref="D625:J625"/>
    <mergeCell ref="D626:J626"/>
    <mergeCell ref="D627:J627"/>
    <mergeCell ref="D628:J628"/>
    <mergeCell ref="D629:J629"/>
    <mergeCell ref="D630:J630"/>
    <mergeCell ref="D631:J631"/>
    <mergeCell ref="D614:J614"/>
    <mergeCell ref="D615:J615"/>
    <mergeCell ref="D616:J616"/>
    <mergeCell ref="D617:J617"/>
    <mergeCell ref="D618:J618"/>
    <mergeCell ref="D619:J619"/>
    <mergeCell ref="D620:J620"/>
    <mergeCell ref="D621:J621"/>
    <mergeCell ref="D622:J622"/>
    <mergeCell ref="D605:J605"/>
    <mergeCell ref="D606:J606"/>
    <mergeCell ref="D607:J607"/>
    <mergeCell ref="D608:J608"/>
    <mergeCell ref="D609:J609"/>
    <mergeCell ref="D610:J610"/>
    <mergeCell ref="D611:J611"/>
    <mergeCell ref="D612:J612"/>
    <mergeCell ref="D613:J613"/>
    <mergeCell ref="D596:J596"/>
    <mergeCell ref="D597:J597"/>
    <mergeCell ref="D598:J598"/>
    <mergeCell ref="D599:J599"/>
    <mergeCell ref="D600:J600"/>
    <mergeCell ref="D601:J601"/>
    <mergeCell ref="D602:J602"/>
    <mergeCell ref="D603:J603"/>
    <mergeCell ref="D604:J604"/>
    <mergeCell ref="D587:J587"/>
    <mergeCell ref="D588:J588"/>
    <mergeCell ref="D589:J589"/>
    <mergeCell ref="D590:J590"/>
    <mergeCell ref="D591:J591"/>
    <mergeCell ref="D592:J592"/>
    <mergeCell ref="D593:J593"/>
    <mergeCell ref="D594:J594"/>
    <mergeCell ref="D595:J595"/>
    <mergeCell ref="D578:J578"/>
    <mergeCell ref="D579:J579"/>
    <mergeCell ref="D580:J580"/>
    <mergeCell ref="D581:J581"/>
    <mergeCell ref="D582:J582"/>
    <mergeCell ref="D583:J583"/>
    <mergeCell ref="D584:J584"/>
    <mergeCell ref="D585:J585"/>
    <mergeCell ref="D586:J586"/>
    <mergeCell ref="D569:J569"/>
    <mergeCell ref="D570:J570"/>
    <mergeCell ref="D571:J571"/>
    <mergeCell ref="D572:J572"/>
    <mergeCell ref="D573:J573"/>
    <mergeCell ref="D574:J574"/>
    <mergeCell ref="D575:J575"/>
    <mergeCell ref="D576:J576"/>
    <mergeCell ref="D577:J577"/>
    <mergeCell ref="D560:J560"/>
    <mergeCell ref="D561:J561"/>
    <mergeCell ref="D562:J562"/>
    <mergeCell ref="D563:J563"/>
    <mergeCell ref="D564:J564"/>
    <mergeCell ref="D565:J565"/>
    <mergeCell ref="D566:J566"/>
    <mergeCell ref="D567:J567"/>
    <mergeCell ref="D568:J568"/>
    <mergeCell ref="D551:J551"/>
    <mergeCell ref="D552:J552"/>
    <mergeCell ref="D553:J553"/>
    <mergeCell ref="D554:J554"/>
    <mergeCell ref="D555:J555"/>
    <mergeCell ref="D556:J556"/>
    <mergeCell ref="D557:J557"/>
    <mergeCell ref="D558:J558"/>
    <mergeCell ref="D559:J559"/>
    <mergeCell ref="D542:J542"/>
    <mergeCell ref="D543:J543"/>
    <mergeCell ref="D544:J544"/>
    <mergeCell ref="D545:J545"/>
    <mergeCell ref="D546:J546"/>
    <mergeCell ref="D547:J547"/>
    <mergeCell ref="D548:J548"/>
    <mergeCell ref="D549:J549"/>
    <mergeCell ref="D550:J550"/>
    <mergeCell ref="B532:B534"/>
    <mergeCell ref="C532:C534"/>
    <mergeCell ref="D532:I532"/>
    <mergeCell ref="J532:O533"/>
    <mergeCell ref="D533:I533"/>
    <mergeCell ref="D538:J538"/>
    <mergeCell ref="D539:J539"/>
    <mergeCell ref="D540:J540"/>
    <mergeCell ref="D541:J541"/>
    <mergeCell ref="D520:J520"/>
    <mergeCell ref="D521:J521"/>
    <mergeCell ref="D522:J522"/>
    <mergeCell ref="D523:J523"/>
    <mergeCell ref="D524:J524"/>
    <mergeCell ref="D525:J525"/>
    <mergeCell ref="D526:J526"/>
    <mergeCell ref="D527:J527"/>
    <mergeCell ref="A530:O530"/>
    <mergeCell ref="D505:J505"/>
    <mergeCell ref="D506:J506"/>
    <mergeCell ref="D507:J507"/>
    <mergeCell ref="D508:J508"/>
    <mergeCell ref="A512:O512"/>
    <mergeCell ref="B514:B516"/>
    <mergeCell ref="C514:C516"/>
    <mergeCell ref="D514:I514"/>
    <mergeCell ref="J514:O515"/>
    <mergeCell ref="D515:I515"/>
    <mergeCell ref="D496:J496"/>
    <mergeCell ref="D497:J497"/>
    <mergeCell ref="D498:J498"/>
    <mergeCell ref="D499:J499"/>
    <mergeCell ref="D500:J500"/>
    <mergeCell ref="D501:J501"/>
    <mergeCell ref="D502:J502"/>
    <mergeCell ref="D503:J503"/>
    <mergeCell ref="D504:J504"/>
    <mergeCell ref="D487:J487"/>
    <mergeCell ref="D488:J488"/>
    <mergeCell ref="D489:J489"/>
    <mergeCell ref="D490:J490"/>
    <mergeCell ref="D491:J491"/>
    <mergeCell ref="D492:J492"/>
    <mergeCell ref="D493:J493"/>
    <mergeCell ref="D494:J494"/>
    <mergeCell ref="D495:J495"/>
    <mergeCell ref="D478:J478"/>
    <mergeCell ref="D479:J479"/>
    <mergeCell ref="D480:J480"/>
    <mergeCell ref="D481:J481"/>
    <mergeCell ref="D482:J482"/>
    <mergeCell ref="D483:J483"/>
    <mergeCell ref="D484:J484"/>
    <mergeCell ref="D485:J485"/>
    <mergeCell ref="D486:J486"/>
    <mergeCell ref="D469:J469"/>
    <mergeCell ref="D470:J470"/>
    <mergeCell ref="D471:J471"/>
    <mergeCell ref="D472:J472"/>
    <mergeCell ref="D473:J473"/>
    <mergeCell ref="D474:J474"/>
    <mergeCell ref="D475:J475"/>
    <mergeCell ref="D476:J476"/>
    <mergeCell ref="D477:J477"/>
    <mergeCell ref="D460:J460"/>
    <mergeCell ref="D461:J461"/>
    <mergeCell ref="D462:J462"/>
    <mergeCell ref="D463:J463"/>
    <mergeCell ref="D464:J464"/>
    <mergeCell ref="D465:J465"/>
    <mergeCell ref="D466:J466"/>
    <mergeCell ref="D467:J467"/>
    <mergeCell ref="D468:J468"/>
    <mergeCell ref="D451:J451"/>
    <mergeCell ref="D452:J452"/>
    <mergeCell ref="D453:J453"/>
    <mergeCell ref="D454:J454"/>
    <mergeCell ref="D455:J455"/>
    <mergeCell ref="D456:J456"/>
    <mergeCell ref="D457:J457"/>
    <mergeCell ref="D458:J458"/>
    <mergeCell ref="D459:J459"/>
    <mergeCell ref="D442:J442"/>
    <mergeCell ref="D443:J443"/>
    <mergeCell ref="D444:J444"/>
    <mergeCell ref="D445:J445"/>
    <mergeCell ref="D446:J446"/>
    <mergeCell ref="D447:J447"/>
    <mergeCell ref="D448:J448"/>
    <mergeCell ref="D449:J449"/>
    <mergeCell ref="D450:J450"/>
    <mergeCell ref="D433:J433"/>
    <mergeCell ref="D434:J434"/>
    <mergeCell ref="D435:J435"/>
    <mergeCell ref="D436:J436"/>
    <mergeCell ref="D437:J437"/>
    <mergeCell ref="D438:J438"/>
    <mergeCell ref="D439:J439"/>
    <mergeCell ref="D440:J440"/>
    <mergeCell ref="D441:J441"/>
    <mergeCell ref="D424:J424"/>
    <mergeCell ref="D425:J425"/>
    <mergeCell ref="D426:J426"/>
    <mergeCell ref="D427:J427"/>
    <mergeCell ref="D428:J428"/>
    <mergeCell ref="D429:J429"/>
    <mergeCell ref="D430:J430"/>
    <mergeCell ref="D431:J431"/>
    <mergeCell ref="D432:J432"/>
    <mergeCell ref="D415:J415"/>
    <mergeCell ref="D416:J416"/>
    <mergeCell ref="D417:J417"/>
    <mergeCell ref="D418:J418"/>
    <mergeCell ref="D419:J419"/>
    <mergeCell ref="D420:J420"/>
    <mergeCell ref="D421:J421"/>
    <mergeCell ref="D422:J422"/>
    <mergeCell ref="D423:J423"/>
    <mergeCell ref="D406:J406"/>
    <mergeCell ref="D407:J407"/>
    <mergeCell ref="D408:J408"/>
    <mergeCell ref="D409:J409"/>
    <mergeCell ref="D410:J410"/>
    <mergeCell ref="D411:J411"/>
    <mergeCell ref="D412:J412"/>
    <mergeCell ref="D413:J413"/>
    <mergeCell ref="D414:J414"/>
    <mergeCell ref="D389:J389"/>
    <mergeCell ref="D390:J390"/>
    <mergeCell ref="D391:J391"/>
    <mergeCell ref="D392:J392"/>
    <mergeCell ref="D393:J393"/>
    <mergeCell ref="D394:J394"/>
    <mergeCell ref="A398:O398"/>
    <mergeCell ref="B400:B402"/>
    <mergeCell ref="C400:C402"/>
    <mergeCell ref="J400:O401"/>
    <mergeCell ref="D400:I400"/>
    <mergeCell ref="D401:I401"/>
    <mergeCell ref="D380:J380"/>
    <mergeCell ref="D381:J381"/>
    <mergeCell ref="D382:J382"/>
    <mergeCell ref="D383:J383"/>
    <mergeCell ref="D384:J384"/>
    <mergeCell ref="D385:J385"/>
    <mergeCell ref="D386:J386"/>
    <mergeCell ref="D387:J387"/>
    <mergeCell ref="D388:J388"/>
    <mergeCell ref="D371:J371"/>
    <mergeCell ref="D372:J372"/>
    <mergeCell ref="D373:J373"/>
    <mergeCell ref="D374:J374"/>
    <mergeCell ref="D375:J375"/>
    <mergeCell ref="D376:J376"/>
    <mergeCell ref="D377:J377"/>
    <mergeCell ref="D378:J378"/>
    <mergeCell ref="D379:J379"/>
    <mergeCell ref="D362:J362"/>
    <mergeCell ref="D363:J363"/>
    <mergeCell ref="D364:J364"/>
    <mergeCell ref="D365:J365"/>
    <mergeCell ref="D366:J366"/>
    <mergeCell ref="D367:J367"/>
    <mergeCell ref="D368:J368"/>
    <mergeCell ref="D369:J369"/>
    <mergeCell ref="D370:J370"/>
    <mergeCell ref="D353:J353"/>
    <mergeCell ref="D354:J354"/>
    <mergeCell ref="D355:J355"/>
    <mergeCell ref="D356:J356"/>
    <mergeCell ref="D357:J357"/>
    <mergeCell ref="D358:J358"/>
    <mergeCell ref="D359:J359"/>
    <mergeCell ref="D360:J360"/>
    <mergeCell ref="D361:J361"/>
    <mergeCell ref="D344:J344"/>
    <mergeCell ref="D345:J345"/>
    <mergeCell ref="D346:J346"/>
    <mergeCell ref="D347:J347"/>
    <mergeCell ref="D348:J348"/>
    <mergeCell ref="D349:J349"/>
    <mergeCell ref="D350:J350"/>
    <mergeCell ref="D351:J351"/>
    <mergeCell ref="D352:J352"/>
    <mergeCell ref="D335:J335"/>
    <mergeCell ref="D336:J336"/>
    <mergeCell ref="D337:J337"/>
    <mergeCell ref="D338:J338"/>
    <mergeCell ref="D339:J339"/>
    <mergeCell ref="D340:J340"/>
    <mergeCell ref="D341:J341"/>
    <mergeCell ref="D342:J342"/>
    <mergeCell ref="D343:J343"/>
    <mergeCell ref="D326:J326"/>
    <mergeCell ref="D327:J327"/>
    <mergeCell ref="D328:J328"/>
    <mergeCell ref="D329:J329"/>
    <mergeCell ref="D330:J330"/>
    <mergeCell ref="D331:J331"/>
    <mergeCell ref="D332:J332"/>
    <mergeCell ref="D333:J333"/>
    <mergeCell ref="D334:J334"/>
    <mergeCell ref="D317:J317"/>
    <mergeCell ref="D318:J318"/>
    <mergeCell ref="D319:J319"/>
    <mergeCell ref="D320:J320"/>
    <mergeCell ref="D321:J321"/>
    <mergeCell ref="D322:J322"/>
    <mergeCell ref="D323:J323"/>
    <mergeCell ref="D324:J324"/>
    <mergeCell ref="D325:J325"/>
    <mergeCell ref="D308:J308"/>
    <mergeCell ref="D309:J309"/>
    <mergeCell ref="D310:J310"/>
    <mergeCell ref="D311:J311"/>
    <mergeCell ref="D312:J312"/>
    <mergeCell ref="D313:J313"/>
    <mergeCell ref="D314:J314"/>
    <mergeCell ref="D315:J315"/>
    <mergeCell ref="D316:J316"/>
    <mergeCell ref="D808:J808"/>
    <mergeCell ref="D809:J809"/>
    <mergeCell ref="D810:J810"/>
    <mergeCell ref="D811:J811"/>
    <mergeCell ref="D812:J812"/>
    <mergeCell ref="D813:J813"/>
    <mergeCell ref="D814:J814"/>
    <mergeCell ref="D815:J815"/>
    <mergeCell ref="D816:J816"/>
    <mergeCell ref="D798:I798"/>
    <mergeCell ref="J798:O799"/>
    <mergeCell ref="D799:I799"/>
    <mergeCell ref="B802:C802"/>
    <mergeCell ref="D804:J804"/>
    <mergeCell ref="P804:R804"/>
    <mergeCell ref="D805:J805"/>
    <mergeCell ref="D806:J806"/>
    <mergeCell ref="D807:J807"/>
    <mergeCell ref="D869:J869"/>
    <mergeCell ref="D857:J857"/>
    <mergeCell ref="D858:J858"/>
    <mergeCell ref="D859:J859"/>
    <mergeCell ref="D860:J860"/>
    <mergeCell ref="D861:J861"/>
    <mergeCell ref="D862:J862"/>
    <mergeCell ref="D863:J863"/>
    <mergeCell ref="D763:J763"/>
    <mergeCell ref="D764:J764"/>
    <mergeCell ref="D765:J765"/>
    <mergeCell ref="D766:J766"/>
    <mergeCell ref="D767:J767"/>
    <mergeCell ref="D768:J768"/>
    <mergeCell ref="D769:J769"/>
    <mergeCell ref="D770:J770"/>
    <mergeCell ref="D771:J771"/>
    <mergeCell ref="D772:J772"/>
    <mergeCell ref="D773:J773"/>
    <mergeCell ref="D774:J774"/>
    <mergeCell ref="D775:J775"/>
    <mergeCell ref="D776:J776"/>
    <mergeCell ref="D777:J777"/>
    <mergeCell ref="D778:J778"/>
    <mergeCell ref="B853:C853"/>
    <mergeCell ref="D855:J855"/>
    <mergeCell ref="P855:R855"/>
    <mergeCell ref="D856:J856"/>
    <mergeCell ref="D864:J864"/>
    <mergeCell ref="D865:J865"/>
    <mergeCell ref="D866:J866"/>
    <mergeCell ref="D867:J867"/>
    <mergeCell ref="D868:J868"/>
    <mergeCell ref="B840:C840"/>
    <mergeCell ref="D842:J842"/>
    <mergeCell ref="P842:R842"/>
    <mergeCell ref="D843:J843"/>
    <mergeCell ref="D844:J844"/>
    <mergeCell ref="A847:O847"/>
    <mergeCell ref="B849:B851"/>
    <mergeCell ref="J849:O850"/>
    <mergeCell ref="C849:C851"/>
    <mergeCell ref="D849:I849"/>
    <mergeCell ref="D850:I850"/>
    <mergeCell ref="D827:J827"/>
    <mergeCell ref="D828:J828"/>
    <mergeCell ref="D829:J829"/>
    <mergeCell ref="D830:J830"/>
    <mergeCell ref="D831:J831"/>
    <mergeCell ref="A834:O834"/>
    <mergeCell ref="B836:B838"/>
    <mergeCell ref="C836:C838"/>
    <mergeCell ref="D836:I836"/>
    <mergeCell ref="J836:O837"/>
    <mergeCell ref="D837:I837"/>
    <mergeCell ref="D818:J818"/>
    <mergeCell ref="D819:J819"/>
    <mergeCell ref="D820:J820"/>
    <mergeCell ref="D821:J821"/>
    <mergeCell ref="D822:J822"/>
    <mergeCell ref="D823:J823"/>
    <mergeCell ref="D824:J824"/>
    <mergeCell ref="D825:J825"/>
    <mergeCell ref="D826:J826"/>
    <mergeCell ref="D755:J755"/>
    <mergeCell ref="D756:J756"/>
    <mergeCell ref="D757:J757"/>
    <mergeCell ref="D758:J758"/>
    <mergeCell ref="D759:J759"/>
    <mergeCell ref="D760:J760"/>
    <mergeCell ref="D761:J761"/>
    <mergeCell ref="D762:J762"/>
    <mergeCell ref="D817:J817"/>
    <mergeCell ref="D779:J779"/>
    <mergeCell ref="D780:J780"/>
    <mergeCell ref="D781:J781"/>
    <mergeCell ref="D782:J782"/>
    <mergeCell ref="D783:J783"/>
    <mergeCell ref="D784:J784"/>
    <mergeCell ref="D785:J785"/>
    <mergeCell ref="D786:J786"/>
    <mergeCell ref="D787:J787"/>
    <mergeCell ref="D788:J788"/>
    <mergeCell ref="D789:J789"/>
    <mergeCell ref="A794:O794"/>
    <mergeCell ref="A796:O796"/>
    <mergeCell ref="B798:B800"/>
    <mergeCell ref="C798:C800"/>
    <mergeCell ref="D746:J746"/>
    <mergeCell ref="D747:J747"/>
    <mergeCell ref="D748:J748"/>
    <mergeCell ref="D749:J749"/>
    <mergeCell ref="D750:J750"/>
    <mergeCell ref="D751:J751"/>
    <mergeCell ref="D752:J752"/>
    <mergeCell ref="D753:J753"/>
    <mergeCell ref="D754:J754"/>
    <mergeCell ref="D737:J737"/>
    <mergeCell ref="D738:J738"/>
    <mergeCell ref="D739:J739"/>
    <mergeCell ref="D740:J740"/>
    <mergeCell ref="D741:J741"/>
    <mergeCell ref="D742:J742"/>
    <mergeCell ref="D743:J743"/>
    <mergeCell ref="D744:J744"/>
    <mergeCell ref="D745:J745"/>
    <mergeCell ref="D728:J728"/>
    <mergeCell ref="D729:J729"/>
    <mergeCell ref="D730:J730"/>
    <mergeCell ref="D731:J731"/>
    <mergeCell ref="D732:J732"/>
    <mergeCell ref="D733:J733"/>
    <mergeCell ref="D734:J734"/>
    <mergeCell ref="D735:J735"/>
    <mergeCell ref="D736:J736"/>
    <mergeCell ref="D719:J719"/>
    <mergeCell ref="D720:J720"/>
    <mergeCell ref="D721:J721"/>
    <mergeCell ref="D722:J722"/>
    <mergeCell ref="D723:J723"/>
    <mergeCell ref="D724:J724"/>
    <mergeCell ref="D725:J725"/>
    <mergeCell ref="D726:J726"/>
    <mergeCell ref="D727:J727"/>
    <mergeCell ref="D710:J710"/>
    <mergeCell ref="D711:J711"/>
    <mergeCell ref="D712:J712"/>
    <mergeCell ref="D713:J713"/>
    <mergeCell ref="D714:J714"/>
    <mergeCell ref="D715:J715"/>
    <mergeCell ref="D716:J716"/>
    <mergeCell ref="D717:J717"/>
    <mergeCell ref="D718:J718"/>
    <mergeCell ref="D701:J701"/>
    <mergeCell ref="D702:J702"/>
    <mergeCell ref="D703:J703"/>
    <mergeCell ref="D704:J704"/>
    <mergeCell ref="D705:J705"/>
    <mergeCell ref="D706:J706"/>
    <mergeCell ref="D707:J707"/>
    <mergeCell ref="D708:J708"/>
    <mergeCell ref="D709:J709"/>
    <mergeCell ref="D692:J692"/>
    <mergeCell ref="D693:J693"/>
    <mergeCell ref="D694:J694"/>
    <mergeCell ref="D695:J695"/>
    <mergeCell ref="D696:J696"/>
    <mergeCell ref="D697:J697"/>
    <mergeCell ref="D698:J698"/>
    <mergeCell ref="D699:J699"/>
    <mergeCell ref="D700:J700"/>
    <mergeCell ref="D683:J683"/>
    <mergeCell ref="D684:J684"/>
    <mergeCell ref="D685:J685"/>
    <mergeCell ref="D686:J686"/>
    <mergeCell ref="D687:J687"/>
    <mergeCell ref="D688:J688"/>
    <mergeCell ref="D689:J689"/>
    <mergeCell ref="D690:J690"/>
    <mergeCell ref="D691:J691"/>
    <mergeCell ref="D674:J674"/>
    <mergeCell ref="D675:J675"/>
    <mergeCell ref="D676:J676"/>
    <mergeCell ref="D677:J677"/>
    <mergeCell ref="D678:J678"/>
    <mergeCell ref="D679:J679"/>
    <mergeCell ref="D680:J680"/>
    <mergeCell ref="D681:J681"/>
    <mergeCell ref="D682:J682"/>
    <mergeCell ref="D665:J665"/>
    <mergeCell ref="D666:J666"/>
    <mergeCell ref="D667:J667"/>
    <mergeCell ref="D668:J668"/>
    <mergeCell ref="D669:J669"/>
    <mergeCell ref="D670:J670"/>
    <mergeCell ref="D671:J671"/>
    <mergeCell ref="D672:J672"/>
    <mergeCell ref="D673:J673"/>
    <mergeCell ref="B297:C297"/>
    <mergeCell ref="D300:J300"/>
    <mergeCell ref="D301:J301"/>
    <mergeCell ref="D302:J302"/>
    <mergeCell ref="D303:J303"/>
    <mergeCell ref="D304:J304"/>
    <mergeCell ref="D305:J305"/>
    <mergeCell ref="D306:J306"/>
    <mergeCell ref="D307:J307"/>
    <mergeCell ref="D283:J283"/>
    <mergeCell ref="D284:J284"/>
    <mergeCell ref="D285:J285"/>
    <mergeCell ref="D286:J286"/>
    <mergeCell ref="D287:J287"/>
    <mergeCell ref="A291:O291"/>
    <mergeCell ref="B293:B295"/>
    <mergeCell ref="C293:C295"/>
    <mergeCell ref="D293:I293"/>
    <mergeCell ref="J293:O294"/>
    <mergeCell ref="D294:I294"/>
    <mergeCell ref="D274:J274"/>
    <mergeCell ref="D275:J275"/>
    <mergeCell ref="D276:J276"/>
    <mergeCell ref="D277:J277"/>
    <mergeCell ref="D278:J278"/>
    <mergeCell ref="D279:J279"/>
    <mergeCell ref="D280:J280"/>
    <mergeCell ref="D281:J281"/>
    <mergeCell ref="D282:J282"/>
    <mergeCell ref="D265:J265"/>
    <mergeCell ref="D266:J266"/>
    <mergeCell ref="D267:J267"/>
    <mergeCell ref="D268:J268"/>
    <mergeCell ref="D269:J269"/>
    <mergeCell ref="D270:J270"/>
    <mergeCell ref="D271:J271"/>
    <mergeCell ref="D272:J272"/>
    <mergeCell ref="D273:J273"/>
    <mergeCell ref="P256:R256"/>
    <mergeCell ref="D257:J257"/>
    <mergeCell ref="D258:J258"/>
    <mergeCell ref="D259:J259"/>
    <mergeCell ref="D260:J260"/>
    <mergeCell ref="D261:J261"/>
    <mergeCell ref="D262:J262"/>
    <mergeCell ref="D263:J263"/>
    <mergeCell ref="D264:J264"/>
    <mergeCell ref="D150:J150"/>
    <mergeCell ref="D151:J151"/>
    <mergeCell ref="D152:J152"/>
    <mergeCell ref="D153:J153"/>
    <mergeCell ref="D154:J154"/>
    <mergeCell ref="D155:J155"/>
    <mergeCell ref="D156:J156"/>
    <mergeCell ref="B254:C254"/>
    <mergeCell ref="D256:J256"/>
    <mergeCell ref="D196:J196"/>
    <mergeCell ref="A198:O198"/>
    <mergeCell ref="D200:J200"/>
    <mergeCell ref="A206:O206"/>
    <mergeCell ref="D208:J208"/>
    <mergeCell ref="A246:O246"/>
    <mergeCell ref="A248:O248"/>
    <mergeCell ref="B250:B252"/>
    <mergeCell ref="C250:C252"/>
    <mergeCell ref="D250:I250"/>
    <mergeCell ref="J250:O251"/>
    <mergeCell ref="D251:I251"/>
    <mergeCell ref="D187:J187"/>
    <mergeCell ref="D188:J188"/>
    <mergeCell ref="D189:J189"/>
    <mergeCell ref="A80:A84"/>
    <mergeCell ref="B80:B82"/>
    <mergeCell ref="D80:I80"/>
    <mergeCell ref="J80:O81"/>
    <mergeCell ref="D81:I81"/>
    <mergeCell ref="D86:J86"/>
    <mergeCell ref="D87:J87"/>
    <mergeCell ref="D91:I91"/>
    <mergeCell ref="J91:O92"/>
    <mergeCell ref="D92:I92"/>
    <mergeCell ref="B91:B93"/>
    <mergeCell ref="C91:C93"/>
    <mergeCell ref="A63:A66"/>
    <mergeCell ref="B63:B65"/>
    <mergeCell ref="C63:C65"/>
    <mergeCell ref="D68:J68"/>
    <mergeCell ref="D69:J69"/>
    <mergeCell ref="D70:J70"/>
    <mergeCell ref="D71:J71"/>
    <mergeCell ref="D72:J72"/>
    <mergeCell ref="D73:J73"/>
    <mergeCell ref="D149:J149"/>
    <mergeCell ref="D49:J49"/>
    <mergeCell ref="D50:J50"/>
    <mergeCell ref="D51:J51"/>
    <mergeCell ref="D52:J52"/>
    <mergeCell ref="D53:J53"/>
    <mergeCell ref="D54:J54"/>
    <mergeCell ref="D55:J55"/>
    <mergeCell ref="D63:I63"/>
    <mergeCell ref="J63:O64"/>
    <mergeCell ref="D64:I64"/>
    <mergeCell ref="D56:J56"/>
    <mergeCell ref="D57:J57"/>
    <mergeCell ref="D58:J58"/>
    <mergeCell ref="D59:J59"/>
    <mergeCell ref="D74:J74"/>
    <mergeCell ref="D75:J75"/>
    <mergeCell ref="D76:J76"/>
    <mergeCell ref="D97:J97"/>
    <mergeCell ref="D98:J98"/>
    <mergeCell ref="D135:J135"/>
    <mergeCell ref="D136:J136"/>
    <mergeCell ref="A139:O139"/>
    <mergeCell ref="D137:J137"/>
    <mergeCell ref="D141:I141"/>
    <mergeCell ref="J141:O142"/>
    <mergeCell ref="D142:I142"/>
    <mergeCell ref="D147:J147"/>
    <mergeCell ref="D148:J148"/>
    <mergeCell ref="D120:J120"/>
    <mergeCell ref="D121:J121"/>
    <mergeCell ref="D125:I125"/>
    <mergeCell ref="J125:O126"/>
    <mergeCell ref="D126:I126"/>
    <mergeCell ref="D131:J131"/>
    <mergeCell ref="D132:J132"/>
    <mergeCell ref="D133:J133"/>
    <mergeCell ref="D134:J134"/>
    <mergeCell ref="D102:I102"/>
    <mergeCell ref="J102:O103"/>
    <mergeCell ref="D103:I103"/>
    <mergeCell ref="D108:J108"/>
    <mergeCell ref="D109:J109"/>
    <mergeCell ref="D113:I113"/>
    <mergeCell ref="J113:O114"/>
    <mergeCell ref="D114:I114"/>
    <mergeCell ref="D119:J119"/>
    <mergeCell ref="B95:C95"/>
    <mergeCell ref="C102:C104"/>
    <mergeCell ref="B106:C106"/>
    <mergeCell ref="B141:B143"/>
    <mergeCell ref="C141:C143"/>
    <mergeCell ref="B145:C145"/>
    <mergeCell ref="B102:B104"/>
    <mergeCell ref="B113:B115"/>
    <mergeCell ref="C113:C115"/>
    <mergeCell ref="B117:C117"/>
    <mergeCell ref="B125:B127"/>
    <mergeCell ref="C125:C127"/>
    <mergeCell ref="B129:C129"/>
    <mergeCell ref="D42:J42"/>
    <mergeCell ref="D43:J43"/>
    <mergeCell ref="D44:J44"/>
    <mergeCell ref="D45:J45"/>
    <mergeCell ref="D46:J46"/>
    <mergeCell ref="D47:J47"/>
    <mergeCell ref="D48:J48"/>
    <mergeCell ref="C80:C82"/>
    <mergeCell ref="B84:C84"/>
    <mergeCell ref="D23:J23"/>
    <mergeCell ref="D24:J24"/>
    <mergeCell ref="D25:J25"/>
    <mergeCell ref="D26:J26"/>
    <mergeCell ref="D27:J27"/>
    <mergeCell ref="D28:J28"/>
    <mergeCell ref="D29:J29"/>
    <mergeCell ref="D30:J30"/>
    <mergeCell ref="A33:O33"/>
    <mergeCell ref="D41:J41"/>
    <mergeCell ref="A1:O1"/>
    <mergeCell ref="A2:O2"/>
    <mergeCell ref="A3:O3"/>
    <mergeCell ref="A4:O4"/>
    <mergeCell ref="A5:O5"/>
    <mergeCell ref="A6:O6"/>
    <mergeCell ref="A7:O7"/>
    <mergeCell ref="A13:O13"/>
    <mergeCell ref="D14:I14"/>
    <mergeCell ref="J14:P15"/>
    <mergeCell ref="D15:I15"/>
    <mergeCell ref="A8:E8"/>
    <mergeCell ref="A10:P10"/>
    <mergeCell ref="A11:O11"/>
    <mergeCell ref="A12:P12"/>
    <mergeCell ref="A14:A17"/>
    <mergeCell ref="B14:B16"/>
    <mergeCell ref="C14:C16"/>
    <mergeCell ref="A18:O18"/>
    <mergeCell ref="D19:J19"/>
    <mergeCell ref="D20:J20"/>
    <mergeCell ref="D21:J21"/>
    <mergeCell ref="D22:J22"/>
    <mergeCell ref="A34:A37"/>
    <mergeCell ref="B34:B36"/>
    <mergeCell ref="C34:C36"/>
    <mergeCell ref="D34:I34"/>
    <mergeCell ref="J34:O35"/>
    <mergeCell ref="D35:I35"/>
    <mergeCell ref="A38:O38"/>
    <mergeCell ref="D39:J39"/>
    <mergeCell ref="D40:J40"/>
    <mergeCell ref="D190:J190"/>
    <mergeCell ref="D191:J191"/>
    <mergeCell ref="D192:J192"/>
    <mergeCell ref="D193:J193"/>
    <mergeCell ref="D194:J194"/>
    <mergeCell ref="D195:J195"/>
    <mergeCell ref="D175:I175"/>
    <mergeCell ref="B178:C178"/>
    <mergeCell ref="D180:J180"/>
    <mergeCell ref="D181:J181"/>
    <mergeCell ref="D182:J182"/>
    <mergeCell ref="D183:J183"/>
    <mergeCell ref="D184:J184"/>
    <mergeCell ref="D185:J185"/>
    <mergeCell ref="D186:J186"/>
    <mergeCell ref="A235:O235"/>
    <mergeCell ref="D237:J237"/>
    <mergeCell ref="D238:J238"/>
    <mergeCell ref="D239:J239"/>
    <mergeCell ref="D240:J240"/>
    <mergeCell ref="D157:J157"/>
    <mergeCell ref="D158:J158"/>
    <mergeCell ref="D159:J159"/>
    <mergeCell ref="D160:J160"/>
    <mergeCell ref="D161:J161"/>
    <mergeCell ref="D162:J162"/>
    <mergeCell ref="D163:J163"/>
    <mergeCell ref="D164:J164"/>
    <mergeCell ref="D165:J165"/>
    <mergeCell ref="D166:J166"/>
    <mergeCell ref="D167:J167"/>
    <mergeCell ref="D168:J168"/>
    <mergeCell ref="D169:J169"/>
    <mergeCell ref="A172:O172"/>
    <mergeCell ref="D170:J170"/>
    <mergeCell ref="B174:B176"/>
    <mergeCell ref="C174:C176"/>
    <mergeCell ref="D174:I174"/>
    <mergeCell ref="J174:O175"/>
    <mergeCell ref="A214:O214"/>
    <mergeCell ref="D216:J216"/>
    <mergeCell ref="A221:O221"/>
    <mergeCell ref="D223:J223"/>
    <mergeCell ref="D228:J228"/>
    <mergeCell ref="D229:J229"/>
    <mergeCell ref="D230:J230"/>
    <mergeCell ref="D231:J231"/>
    <mergeCell ref="D232:J232"/>
  </mergeCells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workbookViewId="0"/>
  </sheetViews>
  <sheetFormatPr defaultColWidth="12.5703125" defaultRowHeight="15" customHeight="1"/>
  <cols>
    <col min="1" max="1" width="14.5703125" customWidth="1"/>
    <col min="2" max="2" width="24.85546875" customWidth="1"/>
    <col min="3" max="26" width="8.5703125" customWidth="1"/>
  </cols>
  <sheetData>
    <row r="1" spans="1:18" ht="12.75" customHeight="1">
      <c r="A1" s="720" t="s">
        <v>9</v>
      </c>
      <c r="B1" s="721" t="s">
        <v>15821</v>
      </c>
      <c r="C1" s="724" t="s">
        <v>15915</v>
      </c>
      <c r="D1" s="725"/>
      <c r="E1" s="725"/>
      <c r="F1" s="725"/>
      <c r="G1" s="725"/>
      <c r="H1" s="696"/>
      <c r="I1" s="722" t="s">
        <v>15916</v>
      </c>
      <c r="J1" s="686"/>
      <c r="K1" s="686"/>
      <c r="L1" s="686"/>
      <c r="M1" s="686"/>
      <c r="N1" s="686"/>
      <c r="O1" s="686"/>
      <c r="P1" s="686"/>
      <c r="Q1" s="687"/>
      <c r="R1" s="723" t="s">
        <v>39</v>
      </c>
    </row>
    <row r="2" spans="1:18" ht="12.75" customHeight="1">
      <c r="A2" s="701"/>
      <c r="B2" s="701"/>
      <c r="C2" s="724" t="s">
        <v>24</v>
      </c>
      <c r="D2" s="725"/>
      <c r="E2" s="725"/>
      <c r="F2" s="725"/>
      <c r="G2" s="725"/>
      <c r="H2" s="696"/>
      <c r="I2" s="688"/>
      <c r="J2" s="689"/>
      <c r="K2" s="689"/>
      <c r="L2" s="689"/>
      <c r="M2" s="689"/>
      <c r="N2" s="689"/>
      <c r="O2" s="689"/>
      <c r="P2" s="689"/>
      <c r="Q2" s="690"/>
      <c r="R2" s="702"/>
    </row>
    <row r="3" spans="1:18" ht="12.75" customHeight="1">
      <c r="A3" s="702"/>
      <c r="B3" s="702"/>
      <c r="C3" s="379" t="s">
        <v>15919</v>
      </c>
      <c r="D3" s="380" t="s">
        <v>15920</v>
      </c>
      <c r="E3" s="379" t="s">
        <v>168</v>
      </c>
      <c r="F3" s="379" t="s">
        <v>15921</v>
      </c>
      <c r="G3" s="379" t="s">
        <v>15922</v>
      </c>
      <c r="H3" s="379" t="s">
        <v>23</v>
      </c>
      <c r="I3" s="381" t="s">
        <v>817</v>
      </c>
      <c r="J3" s="381" t="s">
        <v>15923</v>
      </c>
      <c r="K3" s="381" t="s">
        <v>625</v>
      </c>
      <c r="L3" s="381" t="s">
        <v>15924</v>
      </c>
      <c r="M3" s="382" t="s">
        <v>15925</v>
      </c>
      <c r="N3" s="381" t="s">
        <v>15926</v>
      </c>
      <c r="O3" s="381" t="s">
        <v>15927</v>
      </c>
      <c r="P3" s="381" t="s">
        <v>15928</v>
      </c>
      <c r="Q3" s="381" t="s">
        <v>15929</v>
      </c>
      <c r="R3" s="382" t="s">
        <v>15930</v>
      </c>
    </row>
    <row r="4" spans="1:18" ht="12.75" customHeight="1">
      <c r="A4" s="700" t="s">
        <v>118</v>
      </c>
      <c r="B4" s="383" t="s">
        <v>79</v>
      </c>
      <c r="C4" s="384">
        <v>11</v>
      </c>
      <c r="D4" s="385">
        <v>17</v>
      </c>
      <c r="E4" s="384">
        <v>0</v>
      </c>
      <c r="F4" s="384">
        <v>0</v>
      </c>
      <c r="G4" s="384">
        <v>6</v>
      </c>
      <c r="H4" s="385">
        <v>0</v>
      </c>
      <c r="I4" s="384">
        <v>0</v>
      </c>
      <c r="J4" s="384">
        <v>0</v>
      </c>
      <c r="K4" s="384">
        <v>0</v>
      </c>
      <c r="L4" s="384">
        <v>0</v>
      </c>
      <c r="M4" s="384">
        <v>4</v>
      </c>
      <c r="N4" s="384">
        <v>3</v>
      </c>
      <c r="O4" s="384">
        <v>0</v>
      </c>
      <c r="P4" s="384">
        <v>0</v>
      </c>
      <c r="Q4" s="384">
        <v>1</v>
      </c>
      <c r="R4" s="384">
        <f t="shared" ref="R4:R28" si="0">SUM(I4:Q4)</f>
        <v>8</v>
      </c>
    </row>
    <row r="5" spans="1:18" ht="12.75" customHeight="1">
      <c r="A5" s="701"/>
      <c r="B5" s="383" t="s">
        <v>78</v>
      </c>
      <c r="C5" s="386">
        <v>36</v>
      </c>
      <c r="D5" s="385">
        <v>16</v>
      </c>
      <c r="E5" s="386">
        <v>0</v>
      </c>
      <c r="F5" s="384">
        <f t="shared" ref="F5:F13" si="1">SUM(C5-D5+E5)</f>
        <v>20</v>
      </c>
      <c r="G5" s="384">
        <v>0</v>
      </c>
      <c r="H5" s="385">
        <v>0</v>
      </c>
      <c r="I5" s="386">
        <v>0</v>
      </c>
      <c r="J5" s="386">
        <v>1</v>
      </c>
      <c r="K5" s="386">
        <v>0</v>
      </c>
      <c r="L5" s="386">
        <v>0</v>
      </c>
      <c r="M5" s="386">
        <v>0</v>
      </c>
      <c r="N5" s="386">
        <v>3</v>
      </c>
      <c r="O5" s="386">
        <v>0</v>
      </c>
      <c r="P5" s="386">
        <v>0</v>
      </c>
      <c r="Q5" s="386">
        <v>0</v>
      </c>
      <c r="R5" s="384">
        <f t="shared" si="0"/>
        <v>4</v>
      </c>
    </row>
    <row r="6" spans="1:18" ht="12.75" customHeight="1">
      <c r="A6" s="701"/>
      <c r="B6" s="383" t="s">
        <v>77</v>
      </c>
      <c r="C6" s="386">
        <v>50</v>
      </c>
      <c r="D6" s="385">
        <v>1</v>
      </c>
      <c r="E6" s="386">
        <v>0</v>
      </c>
      <c r="F6" s="384">
        <f t="shared" si="1"/>
        <v>49</v>
      </c>
      <c r="G6" s="384">
        <v>0</v>
      </c>
      <c r="H6" s="385">
        <v>0</v>
      </c>
      <c r="I6" s="386">
        <v>0</v>
      </c>
      <c r="J6" s="386">
        <v>0</v>
      </c>
      <c r="K6" s="386">
        <v>0</v>
      </c>
      <c r="L6" s="386">
        <v>0</v>
      </c>
      <c r="M6" s="386">
        <v>0</v>
      </c>
      <c r="N6" s="386">
        <v>1</v>
      </c>
      <c r="O6" s="386">
        <v>0</v>
      </c>
      <c r="P6" s="386">
        <v>0</v>
      </c>
      <c r="Q6" s="386">
        <v>0</v>
      </c>
      <c r="R6" s="384">
        <f t="shared" si="0"/>
        <v>1</v>
      </c>
    </row>
    <row r="7" spans="1:18" ht="12.75" customHeight="1">
      <c r="A7" s="701"/>
      <c r="B7" s="383" t="s">
        <v>76</v>
      </c>
      <c r="C7" s="386">
        <v>70</v>
      </c>
      <c r="D7" s="385">
        <v>0</v>
      </c>
      <c r="E7" s="386">
        <v>0</v>
      </c>
      <c r="F7" s="384">
        <f t="shared" si="1"/>
        <v>70</v>
      </c>
      <c r="G7" s="384">
        <v>0</v>
      </c>
      <c r="H7" s="385">
        <v>0</v>
      </c>
      <c r="I7" s="386">
        <v>0</v>
      </c>
      <c r="J7" s="386">
        <v>0</v>
      </c>
      <c r="K7" s="386">
        <v>0</v>
      </c>
      <c r="L7" s="386">
        <v>0</v>
      </c>
      <c r="M7" s="386">
        <v>0</v>
      </c>
      <c r="N7" s="386">
        <v>0</v>
      </c>
      <c r="O7" s="386">
        <v>0</v>
      </c>
      <c r="P7" s="386">
        <v>0</v>
      </c>
      <c r="Q7" s="386">
        <v>0</v>
      </c>
      <c r="R7" s="384">
        <f t="shared" si="0"/>
        <v>0</v>
      </c>
    </row>
    <row r="8" spans="1:18" ht="12.75" customHeight="1">
      <c r="A8" s="701"/>
      <c r="B8" s="383" t="s">
        <v>75</v>
      </c>
      <c r="C8" s="386">
        <v>80</v>
      </c>
      <c r="D8" s="385">
        <v>0</v>
      </c>
      <c r="E8" s="386">
        <v>0</v>
      </c>
      <c r="F8" s="384">
        <f t="shared" si="1"/>
        <v>80</v>
      </c>
      <c r="G8" s="384">
        <v>0</v>
      </c>
      <c r="H8" s="385">
        <v>0</v>
      </c>
      <c r="I8" s="386">
        <v>0</v>
      </c>
      <c r="J8" s="386">
        <v>0</v>
      </c>
      <c r="K8" s="386">
        <v>0</v>
      </c>
      <c r="L8" s="386">
        <v>0</v>
      </c>
      <c r="M8" s="386">
        <v>0</v>
      </c>
      <c r="N8" s="386">
        <v>0</v>
      </c>
      <c r="O8" s="386">
        <v>0</v>
      </c>
      <c r="P8" s="386">
        <v>0</v>
      </c>
      <c r="Q8" s="386">
        <v>0</v>
      </c>
      <c r="R8" s="384">
        <f t="shared" si="0"/>
        <v>0</v>
      </c>
    </row>
    <row r="9" spans="1:18" ht="12.75" customHeight="1">
      <c r="A9" s="702"/>
      <c r="B9" s="383" t="s">
        <v>15934</v>
      </c>
      <c r="C9" s="386">
        <v>102</v>
      </c>
      <c r="D9" s="385">
        <v>0</v>
      </c>
      <c r="E9" s="386">
        <v>0</v>
      </c>
      <c r="F9" s="384">
        <f t="shared" si="1"/>
        <v>102</v>
      </c>
      <c r="G9" s="384">
        <v>0</v>
      </c>
      <c r="H9" s="385">
        <v>0</v>
      </c>
      <c r="I9" s="386">
        <v>0</v>
      </c>
      <c r="J9" s="386">
        <v>1</v>
      </c>
      <c r="K9" s="386">
        <v>0</v>
      </c>
      <c r="L9" s="386">
        <v>0</v>
      </c>
      <c r="M9" s="386">
        <v>0</v>
      </c>
      <c r="N9" s="386">
        <v>0</v>
      </c>
      <c r="O9" s="386">
        <v>0</v>
      </c>
      <c r="P9" s="386">
        <v>0</v>
      </c>
      <c r="Q9" s="386">
        <v>0</v>
      </c>
      <c r="R9" s="384">
        <f t="shared" si="0"/>
        <v>1</v>
      </c>
    </row>
    <row r="10" spans="1:18" ht="12.75" customHeight="1">
      <c r="A10" s="700" t="s">
        <v>87</v>
      </c>
      <c r="B10" s="383" t="s">
        <v>77</v>
      </c>
      <c r="C10" s="386">
        <v>15</v>
      </c>
      <c r="D10" s="385">
        <v>2</v>
      </c>
      <c r="E10" s="386">
        <v>0</v>
      </c>
      <c r="F10" s="384">
        <f t="shared" si="1"/>
        <v>13</v>
      </c>
      <c r="G10" s="384">
        <v>0</v>
      </c>
      <c r="H10" s="385">
        <v>0</v>
      </c>
      <c r="I10" s="386">
        <v>0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2</v>
      </c>
      <c r="R10" s="384">
        <f t="shared" si="0"/>
        <v>2</v>
      </c>
    </row>
    <row r="11" spans="1:18" ht="12.75" customHeight="1">
      <c r="A11" s="701"/>
      <c r="B11" s="383" t="s">
        <v>76</v>
      </c>
      <c r="C11" s="386">
        <v>20</v>
      </c>
      <c r="D11" s="385">
        <v>23</v>
      </c>
      <c r="E11" s="386">
        <v>0</v>
      </c>
      <c r="F11" s="384">
        <f t="shared" si="1"/>
        <v>-3</v>
      </c>
      <c r="G11" s="384">
        <v>3</v>
      </c>
      <c r="H11" s="385">
        <v>0</v>
      </c>
      <c r="I11" s="386">
        <v>2</v>
      </c>
      <c r="J11" s="386">
        <v>0</v>
      </c>
      <c r="K11" s="386">
        <v>0</v>
      </c>
      <c r="L11" s="386">
        <v>0</v>
      </c>
      <c r="M11" s="386">
        <v>0</v>
      </c>
      <c r="N11" s="386">
        <v>0</v>
      </c>
      <c r="O11" s="386">
        <v>0</v>
      </c>
      <c r="P11" s="386">
        <v>0</v>
      </c>
      <c r="Q11" s="386">
        <v>1</v>
      </c>
      <c r="R11" s="384">
        <f t="shared" si="0"/>
        <v>3</v>
      </c>
    </row>
    <row r="12" spans="1:18" ht="12.75" customHeight="1">
      <c r="A12" s="701"/>
      <c r="B12" s="383" t="s">
        <v>75</v>
      </c>
      <c r="C12" s="386">
        <v>34</v>
      </c>
      <c r="D12" s="385">
        <v>14</v>
      </c>
      <c r="E12" s="386">
        <v>0</v>
      </c>
      <c r="F12" s="384">
        <f t="shared" si="1"/>
        <v>20</v>
      </c>
      <c r="G12" s="386">
        <v>0</v>
      </c>
      <c r="H12" s="385">
        <v>0</v>
      </c>
      <c r="I12" s="386">
        <v>1</v>
      </c>
      <c r="J12" s="386">
        <v>0</v>
      </c>
      <c r="K12" s="386">
        <v>0</v>
      </c>
      <c r="L12" s="386">
        <v>0</v>
      </c>
      <c r="M12" s="386">
        <v>1</v>
      </c>
      <c r="N12" s="386">
        <v>0</v>
      </c>
      <c r="O12" s="386">
        <v>0</v>
      </c>
      <c r="P12" s="386">
        <v>0</v>
      </c>
      <c r="Q12" s="386">
        <v>2</v>
      </c>
      <c r="R12" s="384">
        <f t="shared" si="0"/>
        <v>4</v>
      </c>
    </row>
    <row r="13" spans="1:18" ht="12.75" customHeight="1">
      <c r="A13" s="726"/>
      <c r="B13" s="383" t="s">
        <v>15938</v>
      </c>
      <c r="C13" s="386">
        <v>70</v>
      </c>
      <c r="D13" s="385">
        <v>69</v>
      </c>
      <c r="E13" s="386">
        <v>0</v>
      </c>
      <c r="F13" s="384">
        <f t="shared" si="1"/>
        <v>1</v>
      </c>
      <c r="G13" s="386">
        <v>0</v>
      </c>
      <c r="H13" s="385">
        <v>0</v>
      </c>
      <c r="I13" s="386">
        <v>2</v>
      </c>
      <c r="J13" s="386">
        <v>0</v>
      </c>
      <c r="K13" s="386">
        <v>0</v>
      </c>
      <c r="L13" s="386">
        <v>0</v>
      </c>
      <c r="M13" s="386">
        <v>1</v>
      </c>
      <c r="N13" s="386">
        <v>0</v>
      </c>
      <c r="O13" s="386">
        <v>0</v>
      </c>
      <c r="P13" s="386">
        <v>0</v>
      </c>
      <c r="Q13" s="386">
        <v>7</v>
      </c>
      <c r="R13" s="384">
        <f t="shared" si="0"/>
        <v>10</v>
      </c>
    </row>
    <row r="14" spans="1:18" ht="12.75" customHeight="1">
      <c r="A14" s="727" t="s">
        <v>136</v>
      </c>
      <c r="B14" s="398" t="s">
        <v>79</v>
      </c>
      <c r="C14" s="386">
        <v>1</v>
      </c>
      <c r="D14" s="385">
        <v>0</v>
      </c>
      <c r="E14" s="386">
        <v>0</v>
      </c>
      <c r="F14" s="386">
        <v>0</v>
      </c>
      <c r="G14" s="386">
        <v>0</v>
      </c>
      <c r="H14" s="385">
        <v>0</v>
      </c>
      <c r="I14" s="386">
        <v>0</v>
      </c>
      <c r="J14" s="386">
        <v>0</v>
      </c>
      <c r="K14" s="386">
        <v>0</v>
      </c>
      <c r="L14" s="386">
        <v>0</v>
      </c>
      <c r="M14" s="386">
        <v>0</v>
      </c>
      <c r="N14" s="386">
        <v>0</v>
      </c>
      <c r="O14" s="386">
        <v>0</v>
      </c>
      <c r="P14" s="386">
        <v>0</v>
      </c>
      <c r="Q14" s="386">
        <v>0</v>
      </c>
      <c r="R14" s="386">
        <f t="shared" si="0"/>
        <v>0</v>
      </c>
    </row>
    <row r="15" spans="1:18" ht="12.75" customHeight="1">
      <c r="A15" s="701"/>
      <c r="B15" s="398" t="s">
        <v>78</v>
      </c>
      <c r="C15" s="386">
        <v>6</v>
      </c>
      <c r="D15" s="385">
        <v>0</v>
      </c>
      <c r="E15" s="386">
        <v>0</v>
      </c>
      <c r="F15" s="386">
        <v>0</v>
      </c>
      <c r="G15" s="386">
        <v>0</v>
      </c>
      <c r="H15" s="385">
        <v>0</v>
      </c>
      <c r="I15" s="386">
        <v>0</v>
      </c>
      <c r="J15" s="386">
        <v>0</v>
      </c>
      <c r="K15" s="386">
        <v>0</v>
      </c>
      <c r="L15" s="386">
        <v>0</v>
      </c>
      <c r="M15" s="386">
        <v>0</v>
      </c>
      <c r="N15" s="386">
        <v>0</v>
      </c>
      <c r="O15" s="386">
        <v>0</v>
      </c>
      <c r="P15" s="386">
        <v>0</v>
      </c>
      <c r="Q15" s="386">
        <v>0</v>
      </c>
      <c r="R15" s="386">
        <f t="shared" si="0"/>
        <v>0</v>
      </c>
    </row>
    <row r="16" spans="1:18" ht="12.75" customHeight="1">
      <c r="A16" s="726"/>
      <c r="B16" s="398" t="s">
        <v>77</v>
      </c>
      <c r="C16" s="386">
        <v>12</v>
      </c>
      <c r="D16" s="385">
        <v>0</v>
      </c>
      <c r="E16" s="386">
        <v>0</v>
      </c>
      <c r="F16" s="386">
        <v>0</v>
      </c>
      <c r="G16" s="386">
        <v>0</v>
      </c>
      <c r="H16" s="385">
        <v>0</v>
      </c>
      <c r="I16" s="386">
        <v>0</v>
      </c>
      <c r="J16" s="386">
        <v>0</v>
      </c>
      <c r="K16" s="386">
        <v>0</v>
      </c>
      <c r="L16" s="386">
        <v>0</v>
      </c>
      <c r="M16" s="386">
        <v>0</v>
      </c>
      <c r="N16" s="386">
        <v>0</v>
      </c>
      <c r="O16" s="386">
        <v>0</v>
      </c>
      <c r="P16" s="386">
        <v>0</v>
      </c>
      <c r="Q16" s="386">
        <v>0</v>
      </c>
      <c r="R16" s="386">
        <f t="shared" si="0"/>
        <v>0</v>
      </c>
    </row>
    <row r="17" spans="1:18" ht="12.75" customHeight="1">
      <c r="A17" s="728" t="s">
        <v>15941</v>
      </c>
      <c r="B17" s="398" t="s">
        <v>76</v>
      </c>
      <c r="C17" s="386">
        <v>22</v>
      </c>
      <c r="D17" s="385">
        <v>0</v>
      </c>
      <c r="E17" s="386">
        <v>0</v>
      </c>
      <c r="F17" s="386">
        <v>0</v>
      </c>
      <c r="G17" s="386">
        <v>0</v>
      </c>
      <c r="H17" s="385">
        <v>0</v>
      </c>
      <c r="I17" s="386">
        <v>0</v>
      </c>
      <c r="J17" s="386">
        <v>0</v>
      </c>
      <c r="K17" s="386">
        <v>0</v>
      </c>
      <c r="L17" s="386">
        <v>0</v>
      </c>
      <c r="M17" s="386">
        <v>0</v>
      </c>
      <c r="N17" s="386">
        <v>0</v>
      </c>
      <c r="O17" s="386">
        <v>0</v>
      </c>
      <c r="P17" s="386">
        <v>0</v>
      </c>
      <c r="Q17" s="386">
        <v>0</v>
      </c>
      <c r="R17" s="386">
        <f t="shared" si="0"/>
        <v>0</v>
      </c>
    </row>
    <row r="18" spans="1:18" ht="12.75" customHeight="1">
      <c r="A18" s="701"/>
      <c r="B18" s="398" t="s">
        <v>75</v>
      </c>
      <c r="C18" s="386">
        <v>60</v>
      </c>
      <c r="D18" s="385">
        <v>49</v>
      </c>
      <c r="E18" s="386">
        <v>0</v>
      </c>
      <c r="F18" s="386">
        <v>0</v>
      </c>
      <c r="G18" s="386">
        <v>0</v>
      </c>
      <c r="H18" s="385">
        <v>0</v>
      </c>
      <c r="I18" s="386">
        <v>0</v>
      </c>
      <c r="J18" s="386">
        <v>0</v>
      </c>
      <c r="K18" s="386">
        <v>0</v>
      </c>
      <c r="L18" s="386">
        <v>0</v>
      </c>
      <c r="M18" s="386">
        <v>0</v>
      </c>
      <c r="N18" s="386">
        <v>0</v>
      </c>
      <c r="O18" s="386">
        <v>0</v>
      </c>
      <c r="P18" s="386">
        <v>0</v>
      </c>
      <c r="Q18" s="386">
        <v>0</v>
      </c>
      <c r="R18" s="386">
        <f t="shared" si="0"/>
        <v>0</v>
      </c>
    </row>
    <row r="19" spans="1:18" ht="12.75" customHeight="1">
      <c r="A19" s="726"/>
      <c r="B19" s="398" t="s">
        <v>15934</v>
      </c>
      <c r="C19" s="386">
        <v>60</v>
      </c>
      <c r="D19" s="385">
        <v>0</v>
      </c>
      <c r="E19" s="386">
        <v>0</v>
      </c>
      <c r="F19" s="386">
        <v>9</v>
      </c>
      <c r="G19" s="386">
        <v>0</v>
      </c>
      <c r="H19" s="385">
        <v>0</v>
      </c>
      <c r="I19" s="386">
        <v>0</v>
      </c>
      <c r="J19" s="386">
        <v>0</v>
      </c>
      <c r="K19" s="386">
        <v>0</v>
      </c>
      <c r="L19" s="386">
        <v>0</v>
      </c>
      <c r="M19" s="386">
        <v>0</v>
      </c>
      <c r="N19" s="386">
        <v>0</v>
      </c>
      <c r="O19" s="386">
        <v>6</v>
      </c>
      <c r="P19" s="386">
        <v>0</v>
      </c>
      <c r="Q19" s="386">
        <v>0</v>
      </c>
      <c r="R19" s="386">
        <f t="shared" si="0"/>
        <v>6</v>
      </c>
    </row>
    <row r="20" spans="1:18" ht="12.75" customHeight="1">
      <c r="A20" s="727" t="s">
        <v>136</v>
      </c>
      <c r="B20" s="398" t="s">
        <v>79</v>
      </c>
      <c r="C20" s="386">
        <v>1</v>
      </c>
      <c r="D20" s="385">
        <v>0</v>
      </c>
      <c r="E20" s="386">
        <v>0</v>
      </c>
      <c r="F20" s="386">
        <v>0</v>
      </c>
      <c r="G20" s="386">
        <v>0</v>
      </c>
      <c r="H20" s="385">
        <v>0</v>
      </c>
      <c r="I20" s="386">
        <v>0</v>
      </c>
      <c r="J20" s="386">
        <v>0</v>
      </c>
      <c r="K20" s="386">
        <v>0</v>
      </c>
      <c r="L20" s="386">
        <v>0</v>
      </c>
      <c r="M20" s="386">
        <v>0</v>
      </c>
      <c r="N20" s="386">
        <v>0</v>
      </c>
      <c r="O20" s="386">
        <v>0</v>
      </c>
      <c r="P20" s="386">
        <v>0</v>
      </c>
      <c r="Q20" s="386">
        <v>0</v>
      </c>
      <c r="R20" s="386">
        <f t="shared" si="0"/>
        <v>0</v>
      </c>
    </row>
    <row r="21" spans="1:18" ht="12.75" customHeight="1">
      <c r="A21" s="701"/>
      <c r="B21" s="398" t="s">
        <v>78</v>
      </c>
      <c r="C21" s="386">
        <v>6</v>
      </c>
      <c r="D21" s="385">
        <v>0</v>
      </c>
      <c r="E21" s="386">
        <v>0</v>
      </c>
      <c r="F21" s="386">
        <v>0</v>
      </c>
      <c r="G21" s="386">
        <v>0</v>
      </c>
      <c r="H21" s="385">
        <v>0</v>
      </c>
      <c r="I21" s="386">
        <v>0</v>
      </c>
      <c r="J21" s="386">
        <v>0</v>
      </c>
      <c r="K21" s="386">
        <v>0</v>
      </c>
      <c r="L21" s="386">
        <v>0</v>
      </c>
      <c r="M21" s="386">
        <v>0</v>
      </c>
      <c r="N21" s="386">
        <v>0</v>
      </c>
      <c r="O21" s="386">
        <v>0</v>
      </c>
      <c r="P21" s="386">
        <v>0</v>
      </c>
      <c r="Q21" s="386">
        <v>0</v>
      </c>
      <c r="R21" s="386">
        <f t="shared" si="0"/>
        <v>0</v>
      </c>
    </row>
    <row r="22" spans="1:18" ht="12.75" customHeight="1">
      <c r="A22" s="726"/>
      <c r="B22" s="398" t="s">
        <v>77</v>
      </c>
      <c r="C22" s="386">
        <v>12</v>
      </c>
      <c r="D22" s="385">
        <v>0</v>
      </c>
      <c r="E22" s="386">
        <v>0</v>
      </c>
      <c r="F22" s="386">
        <v>0</v>
      </c>
      <c r="G22" s="386">
        <v>0</v>
      </c>
      <c r="H22" s="385">
        <v>0</v>
      </c>
      <c r="I22" s="386">
        <v>0</v>
      </c>
      <c r="J22" s="386">
        <v>0</v>
      </c>
      <c r="K22" s="386">
        <v>0</v>
      </c>
      <c r="L22" s="386">
        <v>0</v>
      </c>
      <c r="M22" s="386">
        <v>0</v>
      </c>
      <c r="N22" s="386">
        <v>0</v>
      </c>
      <c r="O22" s="386">
        <v>0</v>
      </c>
      <c r="P22" s="386">
        <v>0</v>
      </c>
      <c r="Q22" s="386">
        <v>0</v>
      </c>
      <c r="R22" s="386">
        <f t="shared" si="0"/>
        <v>0</v>
      </c>
    </row>
    <row r="23" spans="1:18" ht="12.75" customHeight="1">
      <c r="A23" s="728" t="s">
        <v>137</v>
      </c>
      <c r="B23" s="398" t="s">
        <v>76</v>
      </c>
      <c r="C23" s="386">
        <v>22</v>
      </c>
      <c r="D23" s="385">
        <v>0</v>
      </c>
      <c r="E23" s="386">
        <v>0</v>
      </c>
      <c r="F23" s="386">
        <v>0</v>
      </c>
      <c r="G23" s="386">
        <v>0</v>
      </c>
      <c r="H23" s="385">
        <v>0</v>
      </c>
      <c r="I23" s="386">
        <v>0</v>
      </c>
      <c r="J23" s="386">
        <v>0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f t="shared" si="0"/>
        <v>0</v>
      </c>
    </row>
    <row r="24" spans="1:18" ht="12.75" customHeight="1">
      <c r="A24" s="701"/>
      <c r="B24" s="398" t="s">
        <v>75</v>
      </c>
      <c r="C24" s="386">
        <v>80</v>
      </c>
      <c r="D24" s="385">
        <v>79</v>
      </c>
      <c r="E24" s="386">
        <v>0</v>
      </c>
      <c r="F24" s="386">
        <v>80</v>
      </c>
      <c r="G24" s="386">
        <v>0</v>
      </c>
      <c r="H24" s="385">
        <v>0</v>
      </c>
      <c r="I24" s="386">
        <v>0</v>
      </c>
      <c r="J24" s="386">
        <v>0</v>
      </c>
      <c r="K24" s="386">
        <v>0</v>
      </c>
      <c r="L24" s="386">
        <v>0</v>
      </c>
      <c r="M24" s="386">
        <v>0</v>
      </c>
      <c r="N24" s="386">
        <v>0</v>
      </c>
      <c r="O24" s="386">
        <v>0</v>
      </c>
      <c r="P24" s="386">
        <v>0</v>
      </c>
      <c r="Q24" s="386">
        <v>0</v>
      </c>
      <c r="R24" s="386">
        <f t="shared" si="0"/>
        <v>0</v>
      </c>
    </row>
    <row r="25" spans="1:18" ht="12.75" customHeight="1">
      <c r="A25" s="726"/>
      <c r="B25" s="398" t="s">
        <v>15934</v>
      </c>
      <c r="C25" s="386">
        <v>80</v>
      </c>
      <c r="D25" s="385">
        <v>13</v>
      </c>
      <c r="E25" s="386">
        <v>0</v>
      </c>
      <c r="F25" s="386">
        <v>80</v>
      </c>
      <c r="G25" s="386">
        <v>0</v>
      </c>
      <c r="H25" s="385">
        <v>0</v>
      </c>
      <c r="I25" s="386">
        <v>0</v>
      </c>
      <c r="J25" s="386">
        <v>0</v>
      </c>
      <c r="K25" s="386">
        <v>0</v>
      </c>
      <c r="L25" s="386">
        <v>0</v>
      </c>
      <c r="M25" s="386">
        <v>0</v>
      </c>
      <c r="N25" s="386">
        <v>0</v>
      </c>
      <c r="O25" s="386">
        <v>0</v>
      </c>
      <c r="P25" s="386">
        <v>0</v>
      </c>
      <c r="Q25" s="386">
        <v>0</v>
      </c>
      <c r="R25" s="386">
        <f t="shared" si="0"/>
        <v>0</v>
      </c>
    </row>
    <row r="26" spans="1:18" ht="12.75" customHeight="1">
      <c r="A26" s="727" t="s">
        <v>136</v>
      </c>
      <c r="B26" s="398" t="s">
        <v>79</v>
      </c>
      <c r="C26" s="386">
        <v>1</v>
      </c>
      <c r="D26" s="385">
        <v>0</v>
      </c>
      <c r="E26" s="386">
        <v>0</v>
      </c>
      <c r="F26" s="386">
        <v>0</v>
      </c>
      <c r="G26" s="386">
        <v>0</v>
      </c>
      <c r="H26" s="385">
        <v>0</v>
      </c>
      <c r="I26" s="386">
        <v>0</v>
      </c>
      <c r="J26" s="386">
        <v>0</v>
      </c>
      <c r="K26" s="386">
        <v>0</v>
      </c>
      <c r="L26" s="386">
        <v>0</v>
      </c>
      <c r="M26" s="386">
        <v>0</v>
      </c>
      <c r="N26" s="386">
        <v>0</v>
      </c>
      <c r="O26" s="386">
        <v>0</v>
      </c>
      <c r="P26" s="386">
        <v>0</v>
      </c>
      <c r="Q26" s="386">
        <v>0</v>
      </c>
      <c r="R26" s="386">
        <f t="shared" si="0"/>
        <v>0</v>
      </c>
    </row>
    <row r="27" spans="1:18" ht="12.75" customHeight="1">
      <c r="A27" s="701"/>
      <c r="B27" s="398" t="s">
        <v>78</v>
      </c>
      <c r="C27" s="386">
        <v>2</v>
      </c>
      <c r="D27" s="385">
        <v>0</v>
      </c>
      <c r="E27" s="386">
        <v>0</v>
      </c>
      <c r="F27" s="386">
        <v>0</v>
      </c>
      <c r="G27" s="386">
        <v>0</v>
      </c>
      <c r="H27" s="385">
        <v>0</v>
      </c>
      <c r="I27" s="386">
        <v>0</v>
      </c>
      <c r="J27" s="386">
        <v>0</v>
      </c>
      <c r="K27" s="386">
        <v>0</v>
      </c>
      <c r="L27" s="386">
        <v>0</v>
      </c>
      <c r="M27" s="386">
        <v>0</v>
      </c>
      <c r="N27" s="386">
        <v>0</v>
      </c>
      <c r="O27" s="386">
        <v>0</v>
      </c>
      <c r="P27" s="386">
        <v>0</v>
      </c>
      <c r="Q27" s="386">
        <v>0</v>
      </c>
      <c r="R27" s="386">
        <f t="shared" si="0"/>
        <v>0</v>
      </c>
    </row>
    <row r="28" spans="1:18" ht="12.75" customHeight="1">
      <c r="A28" s="726"/>
      <c r="B28" s="398" t="s">
        <v>77</v>
      </c>
      <c r="C28" s="386">
        <v>4</v>
      </c>
      <c r="D28" s="385">
        <v>0</v>
      </c>
      <c r="E28" s="386">
        <v>0</v>
      </c>
      <c r="F28" s="386">
        <v>0</v>
      </c>
      <c r="G28" s="386">
        <v>0</v>
      </c>
      <c r="H28" s="385">
        <v>0</v>
      </c>
      <c r="I28" s="386">
        <v>0</v>
      </c>
      <c r="J28" s="386">
        <v>0</v>
      </c>
      <c r="K28" s="386">
        <v>0</v>
      </c>
      <c r="L28" s="386">
        <v>0</v>
      </c>
      <c r="M28" s="386">
        <v>0</v>
      </c>
      <c r="N28" s="386">
        <v>0</v>
      </c>
      <c r="O28" s="386">
        <v>0</v>
      </c>
      <c r="P28" s="386">
        <v>0</v>
      </c>
      <c r="Q28" s="386">
        <v>0</v>
      </c>
      <c r="R28" s="386">
        <f t="shared" si="0"/>
        <v>0</v>
      </c>
    </row>
    <row r="29" spans="1:18" ht="12.75" customHeight="1">
      <c r="A29" s="578"/>
      <c r="B29" s="775"/>
      <c r="C29" s="725"/>
      <c r="D29" s="725"/>
      <c r="E29" s="725"/>
      <c r="F29" s="725"/>
      <c r="G29" s="725"/>
      <c r="H29" s="725"/>
      <c r="I29" s="725"/>
      <c r="J29" s="725"/>
      <c r="K29" s="725"/>
      <c r="L29" s="725"/>
      <c r="M29" s="725"/>
      <c r="N29" s="725"/>
      <c r="O29" s="725"/>
      <c r="P29" s="725"/>
      <c r="Q29" s="725"/>
      <c r="R29" s="696"/>
    </row>
    <row r="30" spans="1:18" ht="12.75" customHeight="1">
      <c r="A30" s="728" t="s">
        <v>4987</v>
      </c>
      <c r="B30" s="398" t="s">
        <v>76</v>
      </c>
      <c r="C30" s="386">
        <v>8</v>
      </c>
      <c r="D30" s="385">
        <v>0</v>
      </c>
      <c r="E30" s="386">
        <v>0</v>
      </c>
      <c r="F30" s="386">
        <v>0</v>
      </c>
      <c r="G30" s="386">
        <v>0</v>
      </c>
      <c r="H30" s="385">
        <v>0</v>
      </c>
      <c r="I30" s="386">
        <v>0</v>
      </c>
      <c r="J30" s="386">
        <v>0</v>
      </c>
      <c r="K30" s="386">
        <v>0</v>
      </c>
      <c r="L30" s="386">
        <v>0</v>
      </c>
      <c r="M30" s="386">
        <v>0</v>
      </c>
      <c r="N30" s="386">
        <v>0</v>
      </c>
      <c r="O30" s="386">
        <v>0</v>
      </c>
      <c r="P30" s="386">
        <v>0</v>
      </c>
      <c r="Q30" s="386">
        <v>0</v>
      </c>
      <c r="R30" s="386">
        <f t="shared" ref="R30:R32" si="2">SUM(I30:Q30)</f>
        <v>0</v>
      </c>
    </row>
    <row r="31" spans="1:18" ht="12.75" customHeight="1">
      <c r="A31" s="701"/>
      <c r="B31" s="398" t="s">
        <v>75</v>
      </c>
      <c r="C31" s="386">
        <v>30</v>
      </c>
      <c r="D31" s="385">
        <v>27</v>
      </c>
      <c r="E31" s="386">
        <v>0</v>
      </c>
      <c r="F31" s="386">
        <v>29</v>
      </c>
      <c r="G31" s="386">
        <v>0</v>
      </c>
      <c r="H31" s="385">
        <v>0</v>
      </c>
      <c r="I31" s="386">
        <v>0</v>
      </c>
      <c r="J31" s="386">
        <v>1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f t="shared" si="2"/>
        <v>1</v>
      </c>
    </row>
    <row r="32" spans="1:18" ht="12.75" customHeight="1">
      <c r="A32" s="726"/>
      <c r="B32" s="398" t="s">
        <v>15938</v>
      </c>
      <c r="C32" s="386">
        <v>30</v>
      </c>
      <c r="D32" s="385">
        <v>7</v>
      </c>
      <c r="E32" s="386">
        <v>0</v>
      </c>
      <c r="F32" s="386">
        <v>3</v>
      </c>
      <c r="G32" s="386">
        <v>0</v>
      </c>
      <c r="H32" s="385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4</v>
      </c>
      <c r="P32" s="386">
        <v>0</v>
      </c>
      <c r="Q32" s="386">
        <v>0</v>
      </c>
      <c r="R32" s="386">
        <f t="shared" si="2"/>
        <v>4</v>
      </c>
    </row>
    <row r="33" spans="1:18" ht="12.75" customHeight="1">
      <c r="A33" s="727" t="s">
        <v>136</v>
      </c>
      <c r="B33" s="398" t="s">
        <v>78</v>
      </c>
      <c r="C33" s="386">
        <v>2</v>
      </c>
      <c r="D33" s="385">
        <v>0</v>
      </c>
      <c r="E33" s="386">
        <v>0</v>
      </c>
      <c r="F33" s="386">
        <v>0</v>
      </c>
      <c r="G33" s="386">
        <v>0</v>
      </c>
      <c r="H33" s="385">
        <v>0</v>
      </c>
      <c r="I33" s="386">
        <v>0</v>
      </c>
      <c r="J33" s="386">
        <v>0</v>
      </c>
      <c r="K33" s="386">
        <v>0</v>
      </c>
      <c r="L33" s="386">
        <v>0</v>
      </c>
      <c r="M33" s="386">
        <v>0</v>
      </c>
      <c r="N33" s="386">
        <v>0</v>
      </c>
      <c r="O33" s="386">
        <v>1</v>
      </c>
      <c r="P33" s="386">
        <v>0</v>
      </c>
      <c r="Q33" s="386">
        <v>0</v>
      </c>
      <c r="R33" s="386">
        <v>0</v>
      </c>
    </row>
    <row r="34" spans="1:18" ht="12.75" customHeight="1">
      <c r="A34" s="726"/>
      <c r="B34" s="398" t="s">
        <v>77</v>
      </c>
      <c r="C34" s="386">
        <v>4</v>
      </c>
      <c r="D34" s="385">
        <v>0</v>
      </c>
      <c r="E34" s="386">
        <v>0</v>
      </c>
      <c r="F34" s="386">
        <v>0</v>
      </c>
      <c r="G34" s="386">
        <v>0</v>
      </c>
      <c r="H34" s="385">
        <v>0</v>
      </c>
      <c r="I34" s="386">
        <v>0</v>
      </c>
      <c r="J34" s="386">
        <v>0</v>
      </c>
      <c r="K34" s="386">
        <v>0</v>
      </c>
      <c r="L34" s="386">
        <v>0</v>
      </c>
      <c r="M34" s="386">
        <v>0</v>
      </c>
      <c r="N34" s="386">
        <v>0</v>
      </c>
      <c r="O34" s="386">
        <v>0</v>
      </c>
      <c r="P34" s="386">
        <v>0</v>
      </c>
      <c r="Q34" s="386">
        <v>0</v>
      </c>
      <c r="R34" s="386">
        <f t="shared" ref="R34:R37" si="3">SUM(I34:Q34)</f>
        <v>0</v>
      </c>
    </row>
    <row r="35" spans="1:18" ht="12.75" customHeight="1">
      <c r="A35" s="728" t="s">
        <v>15958</v>
      </c>
      <c r="B35" s="398" t="s">
        <v>76</v>
      </c>
      <c r="C35" s="386">
        <v>8</v>
      </c>
      <c r="D35" s="385">
        <v>0</v>
      </c>
      <c r="E35" s="386">
        <v>0</v>
      </c>
      <c r="F35" s="386">
        <v>0</v>
      </c>
      <c r="G35" s="386">
        <v>0</v>
      </c>
      <c r="H35" s="385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f t="shared" si="3"/>
        <v>0</v>
      </c>
    </row>
    <row r="36" spans="1:18" ht="12.75" customHeight="1">
      <c r="A36" s="701"/>
      <c r="B36" s="398" t="s">
        <v>75</v>
      </c>
      <c r="C36" s="386">
        <v>30</v>
      </c>
      <c r="D36" s="385">
        <v>21</v>
      </c>
      <c r="E36" s="386">
        <v>0</v>
      </c>
      <c r="F36" s="386">
        <v>0</v>
      </c>
      <c r="G36" s="386">
        <v>0</v>
      </c>
      <c r="H36" s="385">
        <v>0</v>
      </c>
      <c r="I36" s="386">
        <v>0</v>
      </c>
      <c r="J36" s="386">
        <v>2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f t="shared" si="3"/>
        <v>2</v>
      </c>
    </row>
    <row r="37" spans="1:18" ht="12.75" customHeight="1">
      <c r="A37" s="726"/>
      <c r="B37" s="398" t="s">
        <v>15938</v>
      </c>
      <c r="C37" s="386">
        <v>30</v>
      </c>
      <c r="D37" s="385">
        <v>7</v>
      </c>
      <c r="E37" s="386">
        <v>0</v>
      </c>
      <c r="F37" s="386">
        <v>8</v>
      </c>
      <c r="G37" s="386">
        <v>0</v>
      </c>
      <c r="H37" s="385">
        <v>0</v>
      </c>
      <c r="I37" s="386">
        <v>0</v>
      </c>
      <c r="J37" s="386">
        <v>1</v>
      </c>
      <c r="K37" s="386">
        <v>0</v>
      </c>
      <c r="L37" s="386">
        <v>0</v>
      </c>
      <c r="M37" s="386">
        <v>0</v>
      </c>
      <c r="N37" s="386">
        <v>0</v>
      </c>
      <c r="O37" s="386">
        <v>2</v>
      </c>
      <c r="P37" s="386">
        <v>0</v>
      </c>
      <c r="Q37" s="386">
        <v>0</v>
      </c>
      <c r="R37" s="386">
        <f t="shared" si="3"/>
        <v>3</v>
      </c>
    </row>
    <row r="38" spans="1:18" ht="12.75" customHeight="1">
      <c r="A38" s="579"/>
      <c r="B38" s="580"/>
      <c r="C38" s="581"/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2"/>
    </row>
    <row r="39" spans="1:18" ht="12.75" customHeight="1">
      <c r="A39" s="727" t="s">
        <v>136</v>
      </c>
      <c r="B39" s="398" t="s">
        <v>78</v>
      </c>
      <c r="C39" s="386">
        <v>2</v>
      </c>
      <c r="D39" s="385">
        <v>0</v>
      </c>
      <c r="E39" s="386">
        <v>0</v>
      </c>
      <c r="F39" s="386">
        <v>0</v>
      </c>
      <c r="G39" s="386">
        <v>0</v>
      </c>
      <c r="H39" s="385">
        <v>0</v>
      </c>
      <c r="I39" s="386">
        <v>0</v>
      </c>
      <c r="J39" s="386">
        <v>0</v>
      </c>
      <c r="K39" s="386">
        <v>0</v>
      </c>
      <c r="L39" s="386">
        <v>0</v>
      </c>
      <c r="M39" s="386">
        <v>0</v>
      </c>
      <c r="N39" s="386">
        <v>0</v>
      </c>
      <c r="O39" s="386">
        <v>0</v>
      </c>
      <c r="P39" s="386">
        <v>0</v>
      </c>
      <c r="Q39" s="386">
        <v>0</v>
      </c>
      <c r="R39" s="386">
        <f t="shared" ref="R39:R63" si="4">SUM(I39:Q39)</f>
        <v>0</v>
      </c>
    </row>
    <row r="40" spans="1:18" ht="12.75" customHeight="1">
      <c r="A40" s="726"/>
      <c r="B40" s="398" t="s">
        <v>77</v>
      </c>
      <c r="C40" s="386">
        <v>4</v>
      </c>
      <c r="D40" s="385">
        <v>0</v>
      </c>
      <c r="E40" s="386">
        <v>0</v>
      </c>
      <c r="F40" s="386">
        <v>0</v>
      </c>
      <c r="G40" s="386">
        <v>0</v>
      </c>
      <c r="H40" s="385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f t="shared" si="4"/>
        <v>0</v>
      </c>
    </row>
    <row r="41" spans="1:18" ht="12.75" customHeight="1">
      <c r="A41" s="728" t="s">
        <v>15953</v>
      </c>
      <c r="B41" s="398" t="s">
        <v>76</v>
      </c>
      <c r="C41" s="386">
        <v>8</v>
      </c>
      <c r="D41" s="385">
        <v>0</v>
      </c>
      <c r="E41" s="386">
        <v>0</v>
      </c>
      <c r="F41" s="386">
        <v>0</v>
      </c>
      <c r="G41" s="386">
        <v>0</v>
      </c>
      <c r="H41" s="385">
        <v>0</v>
      </c>
      <c r="I41" s="386">
        <v>0</v>
      </c>
      <c r="J41" s="386">
        <v>0</v>
      </c>
      <c r="K41" s="386">
        <v>0</v>
      </c>
      <c r="L41" s="386">
        <v>0</v>
      </c>
      <c r="M41" s="386">
        <v>0</v>
      </c>
      <c r="N41" s="386">
        <v>0</v>
      </c>
      <c r="O41" s="386">
        <v>0</v>
      </c>
      <c r="P41" s="386">
        <v>0</v>
      </c>
      <c r="Q41" s="386">
        <v>0</v>
      </c>
      <c r="R41" s="386">
        <f t="shared" si="4"/>
        <v>0</v>
      </c>
    </row>
    <row r="42" spans="1:18" ht="12.75" customHeight="1">
      <c r="A42" s="701"/>
      <c r="B42" s="398" t="s">
        <v>75</v>
      </c>
      <c r="C42" s="386">
        <v>30</v>
      </c>
      <c r="D42" s="385">
        <v>24</v>
      </c>
      <c r="E42" s="386">
        <v>0</v>
      </c>
      <c r="F42" s="386">
        <v>0</v>
      </c>
      <c r="G42" s="386">
        <v>0</v>
      </c>
      <c r="H42" s="385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f t="shared" si="4"/>
        <v>0</v>
      </c>
    </row>
    <row r="43" spans="1:18" ht="12.75" customHeight="1">
      <c r="A43" s="702"/>
      <c r="B43" s="398" t="s">
        <v>15938</v>
      </c>
      <c r="C43" s="386">
        <v>30</v>
      </c>
      <c r="D43" s="385">
        <v>5</v>
      </c>
      <c r="E43" s="386">
        <v>0</v>
      </c>
      <c r="F43" s="386">
        <v>6</v>
      </c>
      <c r="G43" s="386">
        <v>0</v>
      </c>
      <c r="H43" s="385">
        <v>0</v>
      </c>
      <c r="I43" s="386">
        <v>0</v>
      </c>
      <c r="J43" s="386">
        <v>0</v>
      </c>
      <c r="K43" s="386">
        <v>0</v>
      </c>
      <c r="L43" s="386">
        <v>0</v>
      </c>
      <c r="M43" s="386">
        <v>0</v>
      </c>
      <c r="N43" s="386">
        <v>0</v>
      </c>
      <c r="O43" s="386">
        <v>4</v>
      </c>
      <c r="P43" s="386">
        <v>0</v>
      </c>
      <c r="Q43" s="386">
        <v>0</v>
      </c>
      <c r="R43" s="386">
        <f t="shared" si="4"/>
        <v>4</v>
      </c>
    </row>
    <row r="44" spans="1:18" ht="12.75" customHeight="1">
      <c r="A44" s="732" t="s">
        <v>15968</v>
      </c>
      <c r="B44" s="383" t="s">
        <v>15969</v>
      </c>
      <c r="C44" s="386">
        <v>0</v>
      </c>
      <c r="D44" s="385">
        <v>0</v>
      </c>
      <c r="E44" s="386">
        <v>0</v>
      </c>
      <c r="F44" s="384">
        <f t="shared" ref="F44:F53" si="5">SUM(C44-D44+E44)</f>
        <v>0</v>
      </c>
      <c r="G44" s="386">
        <v>0</v>
      </c>
      <c r="H44" s="385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4">
        <f t="shared" si="4"/>
        <v>0</v>
      </c>
    </row>
    <row r="45" spans="1:18" ht="12.75" customHeight="1">
      <c r="A45" s="701"/>
      <c r="B45" s="383" t="s">
        <v>15972</v>
      </c>
      <c r="C45" s="386">
        <v>0</v>
      </c>
      <c r="D45" s="385">
        <v>0</v>
      </c>
      <c r="E45" s="386">
        <v>0</v>
      </c>
      <c r="F45" s="384">
        <f t="shared" si="5"/>
        <v>0</v>
      </c>
      <c r="G45" s="386">
        <v>0</v>
      </c>
      <c r="H45" s="385">
        <v>0</v>
      </c>
      <c r="I45" s="386">
        <v>0</v>
      </c>
      <c r="J45" s="386">
        <v>0</v>
      </c>
      <c r="K45" s="386">
        <v>0</v>
      </c>
      <c r="L45" s="386">
        <v>0</v>
      </c>
      <c r="M45" s="386">
        <v>0</v>
      </c>
      <c r="N45" s="386">
        <v>0</v>
      </c>
      <c r="O45" s="386">
        <v>0</v>
      </c>
      <c r="P45" s="386">
        <v>0</v>
      </c>
      <c r="Q45" s="386">
        <v>0</v>
      </c>
      <c r="R45" s="384">
        <f t="shared" si="4"/>
        <v>0</v>
      </c>
    </row>
    <row r="46" spans="1:18" ht="12.75" customHeight="1">
      <c r="A46" s="701"/>
      <c r="B46" s="383" t="s">
        <v>15974</v>
      </c>
      <c r="C46" s="386">
        <v>0</v>
      </c>
      <c r="D46" s="385">
        <v>0</v>
      </c>
      <c r="E46" s="386">
        <v>0</v>
      </c>
      <c r="F46" s="384">
        <f t="shared" si="5"/>
        <v>0</v>
      </c>
      <c r="G46" s="386">
        <v>0</v>
      </c>
      <c r="H46" s="385">
        <v>0</v>
      </c>
      <c r="I46" s="386">
        <v>0</v>
      </c>
      <c r="J46" s="386">
        <v>0</v>
      </c>
      <c r="K46" s="386">
        <v>0</v>
      </c>
      <c r="L46" s="386">
        <v>0</v>
      </c>
      <c r="M46" s="386">
        <v>0</v>
      </c>
      <c r="N46" s="386">
        <v>0</v>
      </c>
      <c r="O46" s="386">
        <v>0</v>
      </c>
      <c r="P46" s="386">
        <v>0</v>
      </c>
      <c r="Q46" s="386">
        <v>0</v>
      </c>
      <c r="R46" s="384">
        <f t="shared" si="4"/>
        <v>0</v>
      </c>
    </row>
    <row r="47" spans="1:18" ht="12.75" customHeight="1">
      <c r="A47" s="702"/>
      <c r="B47" s="383" t="s">
        <v>15975</v>
      </c>
      <c r="C47" s="386">
        <v>0</v>
      </c>
      <c r="D47" s="385">
        <v>0</v>
      </c>
      <c r="E47" s="386">
        <v>0</v>
      </c>
      <c r="F47" s="384">
        <f t="shared" si="5"/>
        <v>0</v>
      </c>
      <c r="G47" s="386">
        <v>0</v>
      </c>
      <c r="H47" s="385">
        <v>0</v>
      </c>
      <c r="I47" s="386">
        <v>0</v>
      </c>
      <c r="J47" s="386">
        <v>0</v>
      </c>
      <c r="K47" s="386">
        <v>0</v>
      </c>
      <c r="L47" s="386">
        <v>0</v>
      </c>
      <c r="M47" s="386">
        <v>0</v>
      </c>
      <c r="N47" s="386">
        <v>0</v>
      </c>
      <c r="O47" s="386">
        <v>0</v>
      </c>
      <c r="P47" s="386">
        <v>0</v>
      </c>
      <c r="Q47" s="386">
        <v>0</v>
      </c>
      <c r="R47" s="384">
        <f t="shared" si="4"/>
        <v>0</v>
      </c>
    </row>
    <row r="48" spans="1:18" ht="12.75" customHeight="1">
      <c r="A48" s="700" t="s">
        <v>196</v>
      </c>
      <c r="B48" s="383" t="s">
        <v>195</v>
      </c>
      <c r="C48" s="386">
        <v>82</v>
      </c>
      <c r="D48" s="385">
        <v>93</v>
      </c>
      <c r="E48" s="386">
        <v>0</v>
      </c>
      <c r="F48" s="384">
        <f t="shared" si="5"/>
        <v>-11</v>
      </c>
      <c r="G48" s="386">
        <v>0</v>
      </c>
      <c r="H48" s="385">
        <v>0</v>
      </c>
      <c r="I48" s="386">
        <v>4</v>
      </c>
      <c r="J48" s="386">
        <v>0</v>
      </c>
      <c r="K48" s="386">
        <v>0</v>
      </c>
      <c r="L48" s="386">
        <v>0</v>
      </c>
      <c r="M48" s="386">
        <v>0</v>
      </c>
      <c r="N48" s="386">
        <v>0</v>
      </c>
      <c r="O48" s="386">
        <v>0</v>
      </c>
      <c r="P48" s="386">
        <v>0</v>
      </c>
      <c r="Q48" s="386">
        <v>1</v>
      </c>
      <c r="R48" s="384">
        <f t="shared" si="4"/>
        <v>5</v>
      </c>
    </row>
    <row r="49" spans="1:18" ht="12.75" customHeight="1">
      <c r="A49" s="701"/>
      <c r="B49" s="383" t="s">
        <v>71</v>
      </c>
      <c r="C49" s="386">
        <v>164</v>
      </c>
      <c r="D49" s="385">
        <v>73</v>
      </c>
      <c r="E49" s="386">
        <v>0</v>
      </c>
      <c r="F49" s="384">
        <f t="shared" si="5"/>
        <v>91</v>
      </c>
      <c r="G49" s="386">
        <v>0</v>
      </c>
      <c r="H49" s="385">
        <v>0</v>
      </c>
      <c r="I49" s="386">
        <v>1</v>
      </c>
      <c r="J49" s="386">
        <v>0</v>
      </c>
      <c r="K49" s="386">
        <v>0</v>
      </c>
      <c r="L49" s="386">
        <v>0</v>
      </c>
      <c r="M49" s="386">
        <v>6</v>
      </c>
      <c r="N49" s="386">
        <v>2</v>
      </c>
      <c r="O49" s="386">
        <v>0</v>
      </c>
      <c r="P49" s="386">
        <v>0</v>
      </c>
      <c r="Q49" s="386">
        <v>0</v>
      </c>
      <c r="R49" s="384">
        <f t="shared" si="4"/>
        <v>9</v>
      </c>
    </row>
    <row r="50" spans="1:18" ht="12.75" customHeight="1">
      <c r="A50" s="701"/>
      <c r="B50" s="383" t="s">
        <v>70</v>
      </c>
      <c r="C50" s="386">
        <v>254</v>
      </c>
      <c r="D50" s="385">
        <v>2</v>
      </c>
      <c r="E50" s="386">
        <v>0</v>
      </c>
      <c r="F50" s="384">
        <f t="shared" si="5"/>
        <v>252</v>
      </c>
      <c r="G50" s="386">
        <v>0</v>
      </c>
      <c r="H50" s="385">
        <v>0</v>
      </c>
      <c r="I50" s="386">
        <v>0</v>
      </c>
      <c r="J50" s="386">
        <v>0</v>
      </c>
      <c r="K50" s="386">
        <v>0</v>
      </c>
      <c r="L50" s="386">
        <v>0</v>
      </c>
      <c r="M50" s="386">
        <v>6</v>
      </c>
      <c r="N50" s="386">
        <v>1</v>
      </c>
      <c r="O50" s="386">
        <v>1</v>
      </c>
      <c r="P50" s="386">
        <v>0</v>
      </c>
      <c r="Q50" s="386">
        <v>0</v>
      </c>
      <c r="R50" s="384">
        <f t="shared" si="4"/>
        <v>8</v>
      </c>
    </row>
    <row r="51" spans="1:18" ht="12.75" customHeight="1">
      <c r="A51" s="701"/>
      <c r="B51" s="383" t="s">
        <v>69</v>
      </c>
      <c r="C51" s="386">
        <v>320</v>
      </c>
      <c r="D51" s="385">
        <v>4</v>
      </c>
      <c r="E51" s="386">
        <v>0</v>
      </c>
      <c r="F51" s="384">
        <f t="shared" si="5"/>
        <v>316</v>
      </c>
      <c r="G51" s="386">
        <v>0</v>
      </c>
      <c r="H51" s="385">
        <v>0</v>
      </c>
      <c r="I51" s="386">
        <v>0</v>
      </c>
      <c r="J51" s="386">
        <v>0</v>
      </c>
      <c r="K51" s="386">
        <v>0</v>
      </c>
      <c r="L51" s="386">
        <v>0</v>
      </c>
      <c r="M51" s="386">
        <v>0</v>
      </c>
      <c r="N51" s="386">
        <v>0</v>
      </c>
      <c r="O51" s="386">
        <v>0</v>
      </c>
      <c r="P51" s="386">
        <v>0</v>
      </c>
      <c r="Q51" s="386">
        <v>1</v>
      </c>
      <c r="R51" s="384">
        <f t="shared" si="4"/>
        <v>1</v>
      </c>
    </row>
    <row r="52" spans="1:18" ht="12.75" customHeight="1">
      <c r="A52" s="701"/>
      <c r="B52" s="383" t="s">
        <v>68</v>
      </c>
      <c r="C52" s="386">
        <v>780</v>
      </c>
      <c r="D52" s="385">
        <v>248</v>
      </c>
      <c r="E52" s="386">
        <v>0</v>
      </c>
      <c r="F52" s="384">
        <f t="shared" si="5"/>
        <v>532</v>
      </c>
      <c r="G52" s="386">
        <v>0</v>
      </c>
      <c r="H52" s="385">
        <v>0</v>
      </c>
      <c r="I52" s="386">
        <v>4</v>
      </c>
      <c r="J52" s="386">
        <v>3</v>
      </c>
      <c r="K52" s="386">
        <v>0</v>
      </c>
      <c r="L52" s="386">
        <v>0</v>
      </c>
      <c r="M52" s="386">
        <v>6</v>
      </c>
      <c r="N52" s="386">
        <v>1</v>
      </c>
      <c r="O52" s="386">
        <v>2</v>
      </c>
      <c r="P52" s="386">
        <v>0</v>
      </c>
      <c r="Q52" s="386">
        <v>2</v>
      </c>
      <c r="R52" s="384">
        <f t="shared" si="4"/>
        <v>18</v>
      </c>
    </row>
    <row r="53" spans="1:18" ht="12.75" customHeight="1">
      <c r="A53" s="702"/>
      <c r="B53" s="383" t="s">
        <v>257</v>
      </c>
      <c r="C53" s="386">
        <v>1260</v>
      </c>
      <c r="D53" s="385">
        <v>0</v>
      </c>
      <c r="E53" s="386">
        <v>0</v>
      </c>
      <c r="F53" s="384">
        <f t="shared" si="5"/>
        <v>1260</v>
      </c>
      <c r="G53" s="386">
        <v>0</v>
      </c>
      <c r="H53" s="385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4">
        <f t="shared" si="4"/>
        <v>0</v>
      </c>
    </row>
    <row r="54" spans="1:18" ht="12.75" customHeight="1">
      <c r="A54" s="700" t="s">
        <v>15976</v>
      </c>
      <c r="B54" s="383" t="s">
        <v>195</v>
      </c>
      <c r="C54" s="386">
        <v>0</v>
      </c>
      <c r="D54" s="385">
        <v>6</v>
      </c>
      <c r="E54" s="386">
        <v>0</v>
      </c>
      <c r="F54" s="384">
        <v>0</v>
      </c>
      <c r="G54" s="386">
        <v>0</v>
      </c>
      <c r="H54" s="385">
        <v>0</v>
      </c>
      <c r="I54" s="386">
        <v>1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4">
        <f t="shared" si="4"/>
        <v>1</v>
      </c>
    </row>
    <row r="55" spans="1:18" ht="12.75" customHeight="1">
      <c r="A55" s="701"/>
      <c r="B55" s="383" t="s">
        <v>71</v>
      </c>
      <c r="C55" s="386">
        <v>0</v>
      </c>
      <c r="D55" s="385">
        <v>0</v>
      </c>
      <c r="E55" s="386">
        <v>0</v>
      </c>
      <c r="F55" s="384">
        <v>0</v>
      </c>
      <c r="G55" s="386">
        <v>0</v>
      </c>
      <c r="H55" s="385">
        <v>0</v>
      </c>
      <c r="I55" s="386">
        <v>0</v>
      </c>
      <c r="J55" s="386">
        <v>0</v>
      </c>
      <c r="K55" s="386">
        <v>0</v>
      </c>
      <c r="L55" s="386">
        <v>0</v>
      </c>
      <c r="M55" s="386">
        <v>0</v>
      </c>
      <c r="N55" s="386">
        <v>0</v>
      </c>
      <c r="O55" s="386">
        <v>0</v>
      </c>
      <c r="P55" s="386">
        <v>0</v>
      </c>
      <c r="Q55" s="386">
        <v>0</v>
      </c>
      <c r="R55" s="384">
        <f t="shared" si="4"/>
        <v>0</v>
      </c>
    </row>
    <row r="56" spans="1:18" ht="12.75" customHeight="1">
      <c r="A56" s="701"/>
      <c r="B56" s="383" t="s">
        <v>70</v>
      </c>
      <c r="C56" s="386">
        <v>0</v>
      </c>
      <c r="D56" s="385">
        <v>0</v>
      </c>
      <c r="E56" s="386">
        <v>0</v>
      </c>
      <c r="F56" s="384">
        <v>0</v>
      </c>
      <c r="G56" s="386">
        <v>0</v>
      </c>
      <c r="H56" s="385">
        <v>0</v>
      </c>
      <c r="I56" s="386">
        <v>0</v>
      </c>
      <c r="J56" s="386">
        <v>0</v>
      </c>
      <c r="K56" s="386">
        <v>0</v>
      </c>
      <c r="L56" s="386">
        <v>0</v>
      </c>
      <c r="M56" s="386">
        <v>0</v>
      </c>
      <c r="N56" s="386">
        <v>0</v>
      </c>
      <c r="O56" s="386">
        <v>0</v>
      </c>
      <c r="P56" s="386">
        <v>0</v>
      </c>
      <c r="Q56" s="386">
        <v>0</v>
      </c>
      <c r="R56" s="384">
        <f t="shared" si="4"/>
        <v>0</v>
      </c>
    </row>
    <row r="57" spans="1:18" ht="12.75" customHeight="1">
      <c r="A57" s="701"/>
      <c r="B57" s="383" t="s">
        <v>69</v>
      </c>
      <c r="C57" s="386">
        <v>0</v>
      </c>
      <c r="D57" s="385">
        <v>0</v>
      </c>
      <c r="E57" s="386">
        <v>0</v>
      </c>
      <c r="F57" s="384">
        <v>0</v>
      </c>
      <c r="G57" s="386">
        <v>0</v>
      </c>
      <c r="H57" s="385">
        <v>0</v>
      </c>
      <c r="I57" s="386">
        <v>0</v>
      </c>
      <c r="J57" s="386">
        <v>0</v>
      </c>
      <c r="K57" s="386">
        <v>0</v>
      </c>
      <c r="L57" s="386">
        <v>0</v>
      </c>
      <c r="M57" s="386">
        <v>0</v>
      </c>
      <c r="N57" s="386">
        <v>0</v>
      </c>
      <c r="O57" s="386">
        <v>0</v>
      </c>
      <c r="P57" s="386">
        <v>0</v>
      </c>
      <c r="Q57" s="386">
        <v>0</v>
      </c>
      <c r="R57" s="384">
        <f t="shared" si="4"/>
        <v>0</v>
      </c>
    </row>
    <row r="58" spans="1:18" ht="12.75" customHeight="1">
      <c r="A58" s="702"/>
      <c r="B58" s="383" t="s">
        <v>257</v>
      </c>
      <c r="C58" s="386">
        <v>0</v>
      </c>
      <c r="D58" s="385">
        <v>0</v>
      </c>
      <c r="E58" s="386">
        <v>0</v>
      </c>
      <c r="F58" s="384">
        <v>0</v>
      </c>
      <c r="G58" s="386">
        <v>0</v>
      </c>
      <c r="H58" s="385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4">
        <f t="shared" si="4"/>
        <v>0</v>
      </c>
    </row>
    <row r="59" spans="1:18" ht="12.75" customHeight="1">
      <c r="A59" s="700" t="s">
        <v>1392</v>
      </c>
      <c r="B59" s="383" t="s">
        <v>195</v>
      </c>
      <c r="C59" s="386">
        <v>35</v>
      </c>
      <c r="D59" s="385">
        <v>0</v>
      </c>
      <c r="E59" s="386">
        <v>0</v>
      </c>
      <c r="F59" s="384">
        <f t="shared" ref="F59:F63" si="6">SUM(C59-D59+E59)</f>
        <v>35</v>
      </c>
      <c r="G59" s="386">
        <v>0</v>
      </c>
      <c r="H59" s="385">
        <v>0</v>
      </c>
      <c r="I59" s="386">
        <v>0</v>
      </c>
      <c r="J59" s="386">
        <v>0</v>
      </c>
      <c r="K59" s="386">
        <v>0</v>
      </c>
      <c r="L59" s="386">
        <v>0</v>
      </c>
      <c r="M59" s="386">
        <v>0</v>
      </c>
      <c r="N59" s="386">
        <v>0</v>
      </c>
      <c r="O59" s="386">
        <v>0</v>
      </c>
      <c r="P59" s="386">
        <v>0</v>
      </c>
      <c r="Q59" s="386">
        <v>0</v>
      </c>
      <c r="R59" s="386">
        <f t="shared" si="4"/>
        <v>0</v>
      </c>
    </row>
    <row r="60" spans="1:18" ht="12.75" customHeight="1">
      <c r="A60" s="701"/>
      <c r="B60" s="383" t="s">
        <v>71</v>
      </c>
      <c r="C60" s="386">
        <v>70</v>
      </c>
      <c r="D60" s="385">
        <v>0</v>
      </c>
      <c r="E60" s="386">
        <v>0</v>
      </c>
      <c r="F60" s="384">
        <f t="shared" si="6"/>
        <v>70</v>
      </c>
      <c r="G60" s="386">
        <v>0</v>
      </c>
      <c r="H60" s="385">
        <v>0</v>
      </c>
      <c r="I60" s="386">
        <v>0</v>
      </c>
      <c r="J60" s="386">
        <v>0</v>
      </c>
      <c r="K60" s="386">
        <v>0</v>
      </c>
      <c r="L60" s="386">
        <v>0</v>
      </c>
      <c r="M60" s="386">
        <v>0</v>
      </c>
      <c r="N60" s="386">
        <v>0</v>
      </c>
      <c r="O60" s="386">
        <v>0</v>
      </c>
      <c r="P60" s="386">
        <v>0</v>
      </c>
      <c r="Q60" s="386">
        <v>0</v>
      </c>
      <c r="R60" s="386">
        <f t="shared" si="4"/>
        <v>0</v>
      </c>
    </row>
    <row r="61" spans="1:18" ht="12.75" customHeight="1">
      <c r="A61" s="701"/>
      <c r="B61" s="383" t="s">
        <v>70</v>
      </c>
      <c r="C61" s="386">
        <v>130</v>
      </c>
      <c r="D61" s="385">
        <v>0</v>
      </c>
      <c r="E61" s="386">
        <v>0</v>
      </c>
      <c r="F61" s="384">
        <f t="shared" si="6"/>
        <v>130</v>
      </c>
      <c r="G61" s="386">
        <v>0</v>
      </c>
      <c r="H61" s="385">
        <v>0</v>
      </c>
      <c r="I61" s="386">
        <v>0</v>
      </c>
      <c r="J61" s="386">
        <v>0</v>
      </c>
      <c r="K61" s="386">
        <v>0</v>
      </c>
      <c r="L61" s="386">
        <v>0</v>
      </c>
      <c r="M61" s="386">
        <v>0</v>
      </c>
      <c r="N61" s="386">
        <v>0</v>
      </c>
      <c r="O61" s="386">
        <v>0</v>
      </c>
      <c r="P61" s="386">
        <v>0</v>
      </c>
      <c r="Q61" s="386">
        <v>0</v>
      </c>
      <c r="R61" s="386">
        <f t="shared" si="4"/>
        <v>0</v>
      </c>
    </row>
    <row r="62" spans="1:18" ht="12.75" customHeight="1">
      <c r="A62" s="701"/>
      <c r="B62" s="383" t="s">
        <v>69</v>
      </c>
      <c r="C62" s="386">
        <v>260</v>
      </c>
      <c r="D62" s="385">
        <v>253</v>
      </c>
      <c r="E62" s="386">
        <v>0</v>
      </c>
      <c r="F62" s="384">
        <f t="shared" si="6"/>
        <v>7</v>
      </c>
      <c r="G62" s="386">
        <v>0</v>
      </c>
      <c r="H62" s="385">
        <v>0</v>
      </c>
      <c r="I62" s="386">
        <v>0</v>
      </c>
      <c r="J62" s="386">
        <v>6</v>
      </c>
      <c r="K62" s="386">
        <v>0</v>
      </c>
      <c r="L62" s="386">
        <v>0</v>
      </c>
      <c r="M62" s="386">
        <v>2</v>
      </c>
      <c r="N62" s="386">
        <v>0</v>
      </c>
      <c r="O62" s="386">
        <v>0</v>
      </c>
      <c r="P62" s="386">
        <v>0</v>
      </c>
      <c r="Q62" s="386">
        <v>0</v>
      </c>
      <c r="R62" s="386">
        <f t="shared" si="4"/>
        <v>8</v>
      </c>
    </row>
    <row r="63" spans="1:18" ht="12.75" customHeight="1">
      <c r="A63" s="702"/>
      <c r="B63" s="383" t="s">
        <v>68</v>
      </c>
      <c r="C63" s="386">
        <v>55</v>
      </c>
      <c r="D63" s="385">
        <v>50</v>
      </c>
      <c r="E63" s="386">
        <v>0</v>
      </c>
      <c r="F63" s="384">
        <f t="shared" si="6"/>
        <v>5</v>
      </c>
      <c r="G63" s="386">
        <v>0</v>
      </c>
      <c r="H63" s="385">
        <v>0</v>
      </c>
      <c r="I63" s="386">
        <v>0</v>
      </c>
      <c r="J63" s="386">
        <v>1</v>
      </c>
      <c r="K63" s="386">
        <v>0</v>
      </c>
      <c r="L63" s="386">
        <v>0</v>
      </c>
      <c r="M63" s="386">
        <v>0</v>
      </c>
      <c r="N63" s="386">
        <v>0</v>
      </c>
      <c r="O63" s="386">
        <v>0</v>
      </c>
      <c r="P63" s="386">
        <v>0</v>
      </c>
      <c r="Q63" s="386">
        <v>0</v>
      </c>
      <c r="R63" s="386">
        <f t="shared" si="4"/>
        <v>1</v>
      </c>
    </row>
    <row r="64" spans="1:18" ht="12.75" customHeight="1">
      <c r="A64" s="703" t="s">
        <v>39</v>
      </c>
      <c r="B64" s="696"/>
      <c r="C64" s="387">
        <f>SUM(C39:C63)</f>
        <v>3484</v>
      </c>
      <c r="D64" s="387">
        <f t="shared" ref="D64:R64" si="7">SUM(D4:D63)</f>
        <v>1103</v>
      </c>
      <c r="E64" s="387">
        <f t="shared" si="7"/>
        <v>0</v>
      </c>
      <c r="F64" s="387">
        <f t="shared" si="7"/>
        <v>3254</v>
      </c>
      <c r="G64" s="387">
        <f t="shared" si="7"/>
        <v>9</v>
      </c>
      <c r="H64" s="387">
        <f t="shared" si="7"/>
        <v>0</v>
      </c>
      <c r="I64" s="387">
        <f t="shared" si="7"/>
        <v>15</v>
      </c>
      <c r="J64" s="387">
        <f t="shared" si="7"/>
        <v>16</v>
      </c>
      <c r="K64" s="387">
        <f t="shared" si="7"/>
        <v>0</v>
      </c>
      <c r="L64" s="387">
        <f t="shared" si="7"/>
        <v>0</v>
      </c>
      <c r="M64" s="387">
        <f t="shared" si="7"/>
        <v>26</v>
      </c>
      <c r="N64" s="387">
        <f t="shared" si="7"/>
        <v>11</v>
      </c>
      <c r="O64" s="387">
        <f t="shared" si="7"/>
        <v>20</v>
      </c>
      <c r="P64" s="387">
        <f t="shared" si="7"/>
        <v>0</v>
      </c>
      <c r="Q64" s="387">
        <f t="shared" si="7"/>
        <v>17</v>
      </c>
      <c r="R64" s="387">
        <f t="shared" si="7"/>
        <v>104</v>
      </c>
    </row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4">
    <mergeCell ref="A64:B64"/>
    <mergeCell ref="A30:A32"/>
    <mergeCell ref="A33:A34"/>
    <mergeCell ref="A35:A37"/>
    <mergeCell ref="A39:A40"/>
    <mergeCell ref="A41:A43"/>
    <mergeCell ref="A44:A47"/>
    <mergeCell ref="A48:A53"/>
    <mergeCell ref="A23:A25"/>
    <mergeCell ref="A26:A28"/>
    <mergeCell ref="B29:R29"/>
    <mergeCell ref="A54:A58"/>
    <mergeCell ref="A59:A63"/>
    <mergeCell ref="A4:A9"/>
    <mergeCell ref="A10:A13"/>
    <mergeCell ref="A14:A16"/>
    <mergeCell ref="A17:A19"/>
    <mergeCell ref="A20:A22"/>
    <mergeCell ref="A1:A3"/>
    <mergeCell ref="B1:B3"/>
    <mergeCell ref="C1:H1"/>
    <mergeCell ref="I1:Q2"/>
    <mergeCell ref="R1:R2"/>
    <mergeCell ref="C2:H2"/>
  </mergeCells>
  <pageMargins left="0.51181102362204722" right="0.51181102362204722" top="0.78740157480314965" bottom="0.78740157480314965" header="0" footer="0"/>
  <pageSetup scale="3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 GERAL</vt:lpstr>
      <vt:lpstr>MILITARES A DISPOSIÇÃO</vt:lpstr>
      <vt:lpstr>MAPA DA FORÇA</vt:lpstr>
      <vt:lpstr>MILITARES AGREGADOS </vt:lpstr>
      <vt:lpstr>QDE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Vinicios Gabriel</cp:lastModifiedBy>
  <dcterms:modified xsi:type="dcterms:W3CDTF">2025-08-16T15:41:21Z</dcterms:modified>
</cp:coreProperties>
</file>